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Pablo Jose\Documentos\COMPUTACION\3ro\FUND BASE DE DATOS\"/>
    </mc:Choice>
  </mc:AlternateContent>
  <xr:revisionPtr revIDLastSave="0" documentId="13_ncr:1_{7E0F199D-2E04-4976-B006-28BE513BEFCA}" xr6:coauthVersionLast="43" xr6:coauthVersionMax="45" xr10:uidLastSave="{00000000-0000-0000-0000-000000000000}"/>
  <bookViews>
    <workbookView xWindow="2616" yWindow="2616" windowWidth="17280" windowHeight="8964" activeTab="1" xr2:uid="{00000000-000D-0000-FFFF-FFFF00000000}"/>
  </bookViews>
  <sheets>
    <sheet name="TODOS" sheetId="2" r:id="rId1"/>
    <sheet name="TODOS (2)" sheetId="26" r:id="rId2"/>
    <sheet name="TODOS (3)" sheetId="27" r:id="rId3"/>
    <sheet name="TODOS (4)" sheetId="28" r:id="rId4"/>
    <sheet name="TODOS (5)" sheetId="29" r:id="rId5"/>
    <sheet name="TODOS (6)" sheetId="30" r:id="rId6"/>
    <sheet name="TODOS (7)" sheetId="31" r:id="rId7"/>
    <sheet name="GrupoMiembros" sheetId="17" r:id="rId8"/>
  </sheets>
  <definedNames>
    <definedName name="_xlnm._FilterDatabase" localSheetId="0" hidden="1">TODOS!$A$1:$AJ$246</definedName>
    <definedName name="_xlnm._FilterDatabase" localSheetId="1" hidden="1">'TODOS (2)'!$A$1:$AJ$246</definedName>
    <definedName name="_xlnm._FilterDatabase" localSheetId="2" hidden="1">'TODOS (3)'!$A$1:$AJ$246</definedName>
    <definedName name="_xlnm._FilterDatabase" localSheetId="3" hidden="1">'TODOS (4)'!$A$1:$AJ$246</definedName>
    <definedName name="_xlnm._FilterDatabase" localSheetId="4" hidden="1">'TODOS (5)'!$A$1:$AJ$246</definedName>
    <definedName name="_xlnm._FilterDatabase" localSheetId="5" hidden="1">'TODOS (6)'!$A$1:$AJ$246</definedName>
    <definedName name="_xlnm._FilterDatabase" localSheetId="6" hidden="1">'TODOS (7)'!$A$1:$AJ$246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20" i="2" l="1"/>
  <c r="V20" i="2"/>
  <c r="X20" i="2"/>
  <c r="Y20" i="2"/>
  <c r="Z20" i="2"/>
  <c r="AA20" i="2"/>
  <c r="AB20" i="2"/>
  <c r="AC20" i="2"/>
  <c r="AD20" i="2"/>
  <c r="AE20" i="2"/>
  <c r="AF20" i="2"/>
  <c r="AG20" i="2"/>
  <c r="R4" i="26"/>
  <c r="R5" i="26" s="1"/>
  <c r="R6" i="26" s="1"/>
  <c r="R7" i="26" s="1"/>
  <c r="R8" i="26" s="1"/>
  <c r="R9" i="26" s="1"/>
  <c r="R10" i="26" s="1"/>
  <c r="R11" i="26" s="1"/>
  <c r="R12" i="26" s="1"/>
  <c r="R13" i="26" s="1"/>
  <c r="R14" i="26" s="1"/>
  <c r="R15" i="26" s="1"/>
  <c r="R16" i="26" s="1"/>
  <c r="R3" i="26"/>
  <c r="E3" i="26"/>
  <c r="E4" i="26" s="1"/>
  <c r="E5" i="26" s="1"/>
  <c r="E6" i="26" s="1"/>
  <c r="E7" i="26" s="1"/>
  <c r="E8" i="26" s="1"/>
  <c r="E9" i="26" s="1"/>
  <c r="E10" i="26" s="1"/>
  <c r="E11" i="26" s="1"/>
  <c r="E12" i="26" s="1"/>
  <c r="E13" i="26" s="1"/>
  <c r="E14" i="26" s="1"/>
  <c r="E15" i="26" s="1"/>
  <c r="E16" i="26" s="1"/>
  <c r="E17" i="26" s="1"/>
  <c r="E18" i="26" s="1"/>
  <c r="E19" i="26" s="1"/>
  <c r="E20" i="26" s="1"/>
  <c r="E21" i="26" s="1"/>
  <c r="E22" i="26" s="1"/>
  <c r="E23" i="26" s="1"/>
  <c r="E24" i="26" s="1"/>
  <c r="E25" i="26" s="1"/>
  <c r="E26" i="26" s="1"/>
  <c r="E27" i="26" s="1"/>
  <c r="E28" i="26" s="1"/>
  <c r="E29" i="26" s="1"/>
  <c r="E30" i="26" s="1"/>
  <c r="E31" i="26" s="1"/>
  <c r="E32" i="26" s="1"/>
  <c r="E33" i="26" s="1"/>
  <c r="E34" i="26" s="1"/>
  <c r="E35" i="26" s="1"/>
  <c r="E36" i="26" s="1"/>
  <c r="E37" i="26" s="1"/>
  <c r="E38" i="26" s="1"/>
  <c r="E39" i="26" s="1"/>
  <c r="E40" i="26" s="1"/>
  <c r="E41" i="26" s="1"/>
  <c r="E42" i="26" s="1"/>
  <c r="E43" i="26" s="1"/>
  <c r="E44" i="26" s="1"/>
  <c r="E45" i="26" s="1"/>
  <c r="E46" i="26" s="1"/>
  <c r="E47" i="26" s="1"/>
  <c r="E48" i="26" s="1"/>
  <c r="E49" i="26" s="1"/>
  <c r="E50" i="26" s="1"/>
  <c r="E51" i="26" s="1"/>
  <c r="E52" i="26" s="1"/>
  <c r="E53" i="26" s="1"/>
  <c r="E54" i="26" s="1"/>
  <c r="E55" i="26" s="1"/>
  <c r="E56" i="26" s="1"/>
  <c r="E57" i="26" s="1"/>
  <c r="E58" i="26" s="1"/>
  <c r="E59" i="26" s="1"/>
  <c r="E60" i="26" s="1"/>
  <c r="E61" i="26" s="1"/>
  <c r="E62" i="26" s="1"/>
  <c r="E63" i="26" s="1"/>
  <c r="E64" i="26" s="1"/>
  <c r="E65" i="26" s="1"/>
  <c r="E66" i="26" s="1"/>
  <c r="E67" i="26" s="1"/>
  <c r="E68" i="26" s="1"/>
  <c r="E69" i="26" s="1"/>
  <c r="E70" i="26" s="1"/>
  <c r="E71" i="26" s="1"/>
  <c r="E72" i="26" s="1"/>
  <c r="E73" i="26" s="1"/>
  <c r="E74" i="26" s="1"/>
  <c r="E75" i="26" s="1"/>
  <c r="E76" i="26" s="1"/>
  <c r="E77" i="26" s="1"/>
  <c r="E78" i="26" s="1"/>
  <c r="E79" i="26" s="1"/>
  <c r="E80" i="26" s="1"/>
  <c r="E81" i="26" s="1"/>
  <c r="E82" i="26" s="1"/>
  <c r="E83" i="26" s="1"/>
  <c r="E84" i="26" s="1"/>
  <c r="E85" i="26" s="1"/>
  <c r="E86" i="26" s="1"/>
  <c r="E87" i="26" s="1"/>
  <c r="E88" i="26" s="1"/>
  <c r="E89" i="26" s="1"/>
  <c r="E90" i="26" s="1"/>
  <c r="E91" i="26" s="1"/>
  <c r="E92" i="26" s="1"/>
  <c r="E93" i="26" s="1"/>
  <c r="E94" i="26" s="1"/>
  <c r="E95" i="26" s="1"/>
  <c r="E96" i="26" s="1"/>
  <c r="E97" i="26" s="1"/>
  <c r="E98" i="26" s="1"/>
  <c r="E99" i="26" s="1"/>
  <c r="E100" i="26" s="1"/>
  <c r="E101" i="26" s="1"/>
  <c r="E102" i="26" s="1"/>
  <c r="E103" i="26" s="1"/>
  <c r="E104" i="26" s="1"/>
  <c r="E105" i="26" s="1"/>
  <c r="E106" i="26" s="1"/>
  <c r="E107" i="26" s="1"/>
  <c r="E108" i="26" s="1"/>
  <c r="E109" i="26" s="1"/>
  <c r="E110" i="26" s="1"/>
  <c r="E111" i="26" s="1"/>
  <c r="E112" i="26" s="1"/>
  <c r="E113" i="26" s="1"/>
  <c r="E114" i="26" s="1"/>
  <c r="E115" i="26" s="1"/>
  <c r="E116" i="26" s="1"/>
  <c r="E117" i="26" s="1"/>
  <c r="E118" i="26" s="1"/>
  <c r="E119" i="26" s="1"/>
  <c r="E120" i="26" s="1"/>
  <c r="E121" i="26" s="1"/>
  <c r="E122" i="26" s="1"/>
  <c r="E123" i="26" s="1"/>
  <c r="E124" i="26" s="1"/>
  <c r="E125" i="26" s="1"/>
  <c r="E126" i="26" s="1"/>
  <c r="E127" i="26" s="1"/>
  <c r="E128" i="26" s="1"/>
  <c r="E129" i="26" s="1"/>
  <c r="E130" i="26" s="1"/>
  <c r="E131" i="26" s="1"/>
  <c r="E132" i="26" s="1"/>
  <c r="E133" i="26" s="1"/>
  <c r="E134" i="26" s="1"/>
  <c r="E135" i="26" s="1"/>
  <c r="E136" i="26" s="1"/>
  <c r="E137" i="26" s="1"/>
  <c r="E138" i="26" s="1"/>
  <c r="E139" i="26" s="1"/>
  <c r="E140" i="26" s="1"/>
  <c r="E141" i="26" s="1"/>
  <c r="E142" i="26" s="1"/>
  <c r="E143" i="26" s="1"/>
  <c r="E144" i="26" s="1"/>
  <c r="E145" i="26" s="1"/>
  <c r="E146" i="26" s="1"/>
  <c r="E147" i="26" s="1"/>
  <c r="E148" i="26" s="1"/>
  <c r="E149" i="26" s="1"/>
  <c r="E150" i="26" s="1"/>
  <c r="E151" i="26" s="1"/>
  <c r="E152" i="26" s="1"/>
  <c r="E153" i="26" s="1"/>
  <c r="E154" i="26" s="1"/>
  <c r="E155" i="26" s="1"/>
  <c r="E156" i="26" s="1"/>
  <c r="E157" i="26" s="1"/>
  <c r="E158" i="26" s="1"/>
  <c r="E159" i="26" s="1"/>
  <c r="E160" i="26" s="1"/>
  <c r="E161" i="26" s="1"/>
  <c r="E162" i="26" s="1"/>
  <c r="E163" i="26" s="1"/>
  <c r="E164" i="26" s="1"/>
  <c r="E165" i="26" s="1"/>
  <c r="E166" i="26" s="1"/>
  <c r="E167" i="26" s="1"/>
  <c r="E168" i="26" s="1"/>
  <c r="E169" i="26" s="1"/>
  <c r="E170" i="26" s="1"/>
  <c r="E171" i="26" s="1"/>
  <c r="E172" i="26" s="1"/>
  <c r="E173" i="26" s="1"/>
  <c r="E174" i="26" s="1"/>
  <c r="E175" i="26" s="1"/>
  <c r="E176" i="26" s="1"/>
  <c r="E177" i="26" s="1"/>
  <c r="E178" i="26" s="1"/>
  <c r="E179" i="26" s="1"/>
  <c r="E180" i="26" s="1"/>
  <c r="E181" i="26" s="1"/>
  <c r="E182" i="26" s="1"/>
  <c r="E183" i="26" s="1"/>
  <c r="E184" i="26" s="1"/>
  <c r="E185" i="26" s="1"/>
  <c r="E186" i="26" s="1"/>
  <c r="E187" i="26" s="1"/>
  <c r="E188" i="26" s="1"/>
  <c r="E189" i="26" s="1"/>
  <c r="E190" i="26" s="1"/>
  <c r="E191" i="26" s="1"/>
  <c r="E192" i="26" s="1"/>
  <c r="E193" i="26" s="1"/>
  <c r="E194" i="26" s="1"/>
  <c r="E195" i="26" s="1"/>
  <c r="E196" i="26" s="1"/>
  <c r="E197" i="26" s="1"/>
  <c r="E198" i="26" s="1"/>
  <c r="E199" i="26" s="1"/>
  <c r="E200" i="26" s="1"/>
  <c r="E201" i="26" s="1"/>
  <c r="E202" i="26" s="1"/>
  <c r="E203" i="26" s="1"/>
  <c r="E204" i="26" s="1"/>
  <c r="E205" i="26" s="1"/>
  <c r="E206" i="26" s="1"/>
  <c r="E207" i="26" s="1"/>
  <c r="E208" i="26" s="1"/>
  <c r="E209" i="26" s="1"/>
  <c r="E210" i="26" s="1"/>
  <c r="E211" i="26" s="1"/>
  <c r="E212" i="26" s="1"/>
  <c r="E213" i="26" s="1"/>
  <c r="E214" i="26" s="1"/>
  <c r="E215" i="26" s="1"/>
  <c r="E216" i="26" s="1"/>
  <c r="E217" i="26" s="1"/>
  <c r="E218" i="26" s="1"/>
  <c r="E219" i="26" s="1"/>
  <c r="E220" i="26" s="1"/>
  <c r="E221" i="26" s="1"/>
  <c r="E222" i="26" s="1"/>
  <c r="E223" i="26" s="1"/>
  <c r="E224" i="26" s="1"/>
  <c r="E225" i="26" s="1"/>
  <c r="E226" i="26" s="1"/>
  <c r="E227" i="26" s="1"/>
  <c r="E228" i="26" s="1"/>
  <c r="E229" i="26" s="1"/>
  <c r="E230" i="26" s="1"/>
  <c r="E231" i="26" s="1"/>
  <c r="E232" i="26" s="1"/>
  <c r="E233" i="26" s="1"/>
  <c r="E234" i="26" s="1"/>
  <c r="E235" i="26" s="1"/>
  <c r="E236" i="26" s="1"/>
  <c r="E237" i="26" s="1"/>
  <c r="E238" i="26" s="1"/>
  <c r="E239" i="26" s="1"/>
  <c r="E240" i="26" s="1"/>
  <c r="E241" i="26" s="1"/>
  <c r="E242" i="26" s="1"/>
  <c r="E243" i="26" s="1"/>
  <c r="E244" i="26" s="1"/>
  <c r="E245" i="26" s="1"/>
  <c r="E246" i="26" s="1"/>
  <c r="T246" i="31"/>
  <c r="S243" i="31"/>
  <c r="S244" i="31" s="1"/>
  <c r="S245" i="31" s="1"/>
  <c r="S246" i="31" s="1"/>
  <c r="R243" i="31"/>
  <c r="R244" i="31" s="1"/>
  <c r="R245" i="31" s="1"/>
  <c r="R246" i="31" s="1"/>
  <c r="T241" i="31"/>
  <c r="T242" i="31" s="1"/>
  <c r="T243" i="31" s="1"/>
  <c r="T244" i="31" s="1"/>
  <c r="T245" i="31" s="1"/>
  <c r="S241" i="31"/>
  <c r="S242" i="31" s="1"/>
  <c r="T240" i="31"/>
  <c r="R240" i="31"/>
  <c r="R241" i="31" s="1"/>
  <c r="R242" i="31" s="1"/>
  <c r="T239" i="31"/>
  <c r="S239" i="31"/>
  <c r="S240" i="31" s="1"/>
  <c r="R239" i="31"/>
  <c r="T238" i="31"/>
  <c r="S238" i="31"/>
  <c r="R238" i="31"/>
  <c r="S236" i="31"/>
  <c r="S235" i="31"/>
  <c r="R232" i="31"/>
  <c r="R233" i="31" s="1"/>
  <c r="R234" i="31" s="1"/>
  <c r="R235" i="31" s="1"/>
  <c r="R236" i="31" s="1"/>
  <c r="T231" i="31"/>
  <c r="T232" i="31" s="1"/>
  <c r="T233" i="31" s="1"/>
  <c r="T234" i="31" s="1"/>
  <c r="T235" i="31" s="1"/>
  <c r="T236" i="31" s="1"/>
  <c r="R231" i="31"/>
  <c r="T230" i="31"/>
  <c r="S230" i="31"/>
  <c r="S231" i="31" s="1"/>
  <c r="S232" i="31" s="1"/>
  <c r="S233" i="31" s="1"/>
  <c r="S234" i="31" s="1"/>
  <c r="R230" i="31"/>
  <c r="T227" i="31"/>
  <c r="T228" i="31" s="1"/>
  <c r="T226" i="31"/>
  <c r="T225" i="31"/>
  <c r="S225" i="31"/>
  <c r="S226" i="31" s="1"/>
  <c r="S227" i="31" s="1"/>
  <c r="S228" i="31" s="1"/>
  <c r="R225" i="31"/>
  <c r="R226" i="31" s="1"/>
  <c r="R227" i="31" s="1"/>
  <c r="R228" i="31" s="1"/>
  <c r="S223" i="31"/>
  <c r="T221" i="31"/>
  <c r="T222" i="31" s="1"/>
  <c r="T223" i="31" s="1"/>
  <c r="R221" i="31"/>
  <c r="R222" i="31" s="1"/>
  <c r="R223" i="31" s="1"/>
  <c r="T220" i="31"/>
  <c r="S220" i="31"/>
  <c r="S221" i="31" s="1"/>
  <c r="S222" i="31" s="1"/>
  <c r="R220" i="31"/>
  <c r="S218" i="31"/>
  <c r="R216" i="31"/>
  <c r="R217" i="31" s="1"/>
  <c r="R218" i="31" s="1"/>
  <c r="T215" i="31"/>
  <c r="T216" i="31" s="1"/>
  <c r="T217" i="31" s="1"/>
  <c r="T218" i="31" s="1"/>
  <c r="T214" i="31"/>
  <c r="S214" i="31"/>
  <c r="S215" i="31" s="1"/>
  <c r="S216" i="31" s="1"/>
  <c r="S217" i="31" s="1"/>
  <c r="R214" i="31"/>
  <c r="R215" i="31" s="1"/>
  <c r="T205" i="31"/>
  <c r="T206" i="31" s="1"/>
  <c r="T207" i="31" s="1"/>
  <c r="T208" i="31" s="1"/>
  <c r="T209" i="31" s="1"/>
  <c r="T210" i="31" s="1"/>
  <c r="T211" i="31" s="1"/>
  <c r="T212" i="31" s="1"/>
  <c r="S203" i="31"/>
  <c r="S204" i="31" s="1"/>
  <c r="S205" i="31" s="1"/>
  <c r="S206" i="31" s="1"/>
  <c r="S207" i="31" s="1"/>
  <c r="S208" i="31" s="1"/>
  <c r="S209" i="31" s="1"/>
  <c r="S210" i="31" s="1"/>
  <c r="S211" i="31" s="1"/>
  <c r="S212" i="31" s="1"/>
  <c r="R202" i="31"/>
  <c r="R203" i="31" s="1"/>
  <c r="R204" i="31" s="1"/>
  <c r="R205" i="31" s="1"/>
  <c r="R206" i="31" s="1"/>
  <c r="R207" i="31" s="1"/>
  <c r="R208" i="31" s="1"/>
  <c r="R209" i="31" s="1"/>
  <c r="R210" i="31" s="1"/>
  <c r="R211" i="31" s="1"/>
  <c r="R212" i="31" s="1"/>
  <c r="T201" i="31"/>
  <c r="T202" i="31" s="1"/>
  <c r="T203" i="31" s="1"/>
  <c r="T204" i="31" s="1"/>
  <c r="S201" i="31"/>
  <c r="S202" i="31" s="1"/>
  <c r="R201" i="31"/>
  <c r="R199" i="31"/>
  <c r="S198" i="31"/>
  <c r="S199" i="31" s="1"/>
  <c r="R198" i="31"/>
  <c r="T197" i="31"/>
  <c r="T198" i="31" s="1"/>
  <c r="T199" i="31" s="1"/>
  <c r="S197" i="31"/>
  <c r="R197" i="31"/>
  <c r="T191" i="31"/>
  <c r="T192" i="31" s="1"/>
  <c r="T193" i="31" s="1"/>
  <c r="T194" i="31" s="1"/>
  <c r="T195" i="31" s="1"/>
  <c r="R191" i="31"/>
  <c r="R192" i="31" s="1"/>
  <c r="R193" i="31" s="1"/>
  <c r="R194" i="31" s="1"/>
  <c r="R195" i="31" s="1"/>
  <c r="T189" i="31"/>
  <c r="T190" i="31" s="1"/>
  <c r="R188" i="31"/>
  <c r="R189" i="31" s="1"/>
  <c r="R190" i="31" s="1"/>
  <c r="T187" i="31"/>
  <c r="T188" i="31" s="1"/>
  <c r="S187" i="31"/>
  <c r="S188" i="31" s="1"/>
  <c r="S189" i="31" s="1"/>
  <c r="S190" i="31" s="1"/>
  <c r="S191" i="31" s="1"/>
  <c r="S192" i="31" s="1"/>
  <c r="S193" i="31" s="1"/>
  <c r="S194" i="31" s="1"/>
  <c r="S195" i="31" s="1"/>
  <c r="R187" i="31"/>
  <c r="T182" i="31"/>
  <c r="T183" i="31" s="1"/>
  <c r="T184" i="31" s="1"/>
  <c r="T185" i="31" s="1"/>
  <c r="S182" i="31"/>
  <c r="S183" i="31" s="1"/>
  <c r="S184" i="31" s="1"/>
  <c r="S185" i="31" s="1"/>
  <c r="T179" i="31"/>
  <c r="T180" i="31" s="1"/>
  <c r="T181" i="31" s="1"/>
  <c r="S179" i="31"/>
  <c r="S180" i="31" s="1"/>
  <c r="S181" i="31" s="1"/>
  <c r="R179" i="31"/>
  <c r="R180" i="31" s="1"/>
  <c r="R181" i="31" s="1"/>
  <c r="R182" i="31" s="1"/>
  <c r="R183" i="31" s="1"/>
  <c r="R184" i="31" s="1"/>
  <c r="R185" i="31" s="1"/>
  <c r="T178" i="31"/>
  <c r="S178" i="31"/>
  <c r="R178" i="31"/>
  <c r="R164" i="31"/>
  <c r="R165" i="31" s="1"/>
  <c r="R166" i="31" s="1"/>
  <c r="R167" i="31" s="1"/>
  <c r="S163" i="31"/>
  <c r="S164" i="31" s="1"/>
  <c r="S165" i="31" s="1"/>
  <c r="S166" i="31" s="1"/>
  <c r="S167" i="31" s="1"/>
  <c r="T162" i="31"/>
  <c r="T163" i="31" s="1"/>
  <c r="T164" i="31" s="1"/>
  <c r="T165" i="31" s="1"/>
  <c r="T166" i="31" s="1"/>
  <c r="T167" i="31" s="1"/>
  <c r="T161" i="31"/>
  <c r="S161" i="31"/>
  <c r="S162" i="31" s="1"/>
  <c r="R161" i="31"/>
  <c r="R162" i="31" s="1"/>
  <c r="R163" i="31" s="1"/>
  <c r="T157" i="31"/>
  <c r="T158" i="31" s="1"/>
  <c r="T159" i="31" s="1"/>
  <c r="T155" i="31"/>
  <c r="T156" i="31" s="1"/>
  <c r="T154" i="31"/>
  <c r="S154" i="31"/>
  <c r="S155" i="31" s="1"/>
  <c r="S156" i="31" s="1"/>
  <c r="S157" i="31" s="1"/>
  <c r="S158" i="31" s="1"/>
  <c r="S159" i="31" s="1"/>
  <c r="R154" i="31"/>
  <c r="R155" i="31" s="1"/>
  <c r="R156" i="31" s="1"/>
  <c r="R157" i="31" s="1"/>
  <c r="R158" i="31" s="1"/>
  <c r="R159" i="31" s="1"/>
  <c r="R149" i="31"/>
  <c r="R150" i="31" s="1"/>
  <c r="R151" i="31" s="1"/>
  <c r="R152" i="31" s="1"/>
  <c r="S148" i="31"/>
  <c r="S149" i="31" s="1"/>
  <c r="S150" i="31" s="1"/>
  <c r="S151" i="31" s="1"/>
  <c r="S152" i="31" s="1"/>
  <c r="T147" i="31"/>
  <c r="T148" i="31" s="1"/>
  <c r="T149" i="31" s="1"/>
  <c r="T150" i="31" s="1"/>
  <c r="T151" i="31" s="1"/>
  <c r="T152" i="31" s="1"/>
  <c r="T146" i="31"/>
  <c r="S146" i="31"/>
  <c r="S147" i="31" s="1"/>
  <c r="R146" i="31"/>
  <c r="R147" i="31" s="1"/>
  <c r="R148" i="31" s="1"/>
  <c r="R139" i="31"/>
  <c r="R140" i="31" s="1"/>
  <c r="R141" i="31" s="1"/>
  <c r="R142" i="31" s="1"/>
  <c r="R143" i="31" s="1"/>
  <c r="R144" i="31" s="1"/>
  <c r="T137" i="31"/>
  <c r="T138" i="31" s="1"/>
  <c r="T139" i="31" s="1"/>
  <c r="T140" i="31" s="1"/>
  <c r="T141" i="31" s="1"/>
  <c r="T142" i="31" s="1"/>
  <c r="T143" i="31" s="1"/>
  <c r="T144" i="31" s="1"/>
  <c r="T136" i="31"/>
  <c r="T135" i="31"/>
  <c r="S135" i="31"/>
  <c r="S136" i="31" s="1"/>
  <c r="S137" i="31" s="1"/>
  <c r="S138" i="31" s="1"/>
  <c r="S139" i="31" s="1"/>
  <c r="S140" i="31" s="1"/>
  <c r="S141" i="31" s="1"/>
  <c r="S142" i="31" s="1"/>
  <c r="S143" i="31" s="1"/>
  <c r="S144" i="31" s="1"/>
  <c r="R135" i="31"/>
  <c r="R136" i="31" s="1"/>
  <c r="R137" i="31" s="1"/>
  <c r="R138" i="31" s="1"/>
  <c r="T130" i="31"/>
  <c r="T131" i="31" s="1"/>
  <c r="T132" i="31" s="1"/>
  <c r="T133" i="31" s="1"/>
  <c r="T129" i="31"/>
  <c r="T128" i="31"/>
  <c r="S128" i="31"/>
  <c r="S129" i="31" s="1"/>
  <c r="S130" i="31" s="1"/>
  <c r="S131" i="31" s="1"/>
  <c r="S132" i="31" s="1"/>
  <c r="S133" i="31" s="1"/>
  <c r="R128" i="31"/>
  <c r="R129" i="31" s="1"/>
  <c r="R130" i="31" s="1"/>
  <c r="R131" i="31" s="1"/>
  <c r="R132" i="31" s="1"/>
  <c r="R133" i="31" s="1"/>
  <c r="T122" i="31"/>
  <c r="T123" i="31" s="1"/>
  <c r="T124" i="31" s="1"/>
  <c r="T125" i="31" s="1"/>
  <c r="T126" i="31" s="1"/>
  <c r="T120" i="31"/>
  <c r="T121" i="31" s="1"/>
  <c r="S120" i="31"/>
  <c r="S121" i="31" s="1"/>
  <c r="S122" i="31" s="1"/>
  <c r="S123" i="31" s="1"/>
  <c r="S124" i="31" s="1"/>
  <c r="S125" i="31" s="1"/>
  <c r="S126" i="31" s="1"/>
  <c r="R120" i="31"/>
  <c r="R121" i="31" s="1"/>
  <c r="R122" i="31" s="1"/>
  <c r="R123" i="31" s="1"/>
  <c r="R124" i="31" s="1"/>
  <c r="R125" i="31" s="1"/>
  <c r="R126" i="31" s="1"/>
  <c r="R117" i="31"/>
  <c r="R118" i="31" s="1"/>
  <c r="S116" i="31"/>
  <c r="S117" i="31" s="1"/>
  <c r="S118" i="31" s="1"/>
  <c r="S114" i="31"/>
  <c r="S115" i="31" s="1"/>
  <c r="R114" i="31"/>
  <c r="R115" i="31" s="1"/>
  <c r="R116" i="31" s="1"/>
  <c r="T113" i="31"/>
  <c r="T114" i="31" s="1"/>
  <c r="T115" i="31" s="1"/>
  <c r="T116" i="31" s="1"/>
  <c r="T117" i="31" s="1"/>
  <c r="T118" i="31" s="1"/>
  <c r="S113" i="31"/>
  <c r="T112" i="31"/>
  <c r="S112" i="31"/>
  <c r="R112" i="31"/>
  <c r="R113" i="31" s="1"/>
  <c r="S99" i="31"/>
  <c r="S100" i="31" s="1"/>
  <c r="S101" i="31" s="1"/>
  <c r="S102" i="31" s="1"/>
  <c r="S103" i="31" s="1"/>
  <c r="S104" i="31" s="1"/>
  <c r="T97" i="31"/>
  <c r="T98" i="31" s="1"/>
  <c r="T99" i="31" s="1"/>
  <c r="T100" i="31" s="1"/>
  <c r="T101" i="31" s="1"/>
  <c r="T102" i="31" s="1"/>
  <c r="T103" i="31" s="1"/>
  <c r="T104" i="31" s="1"/>
  <c r="T96" i="31"/>
  <c r="S96" i="31"/>
  <c r="S97" i="31" s="1"/>
  <c r="S98" i="31" s="1"/>
  <c r="R96" i="31"/>
  <c r="R97" i="31" s="1"/>
  <c r="R98" i="31" s="1"/>
  <c r="R99" i="31" s="1"/>
  <c r="R100" i="31" s="1"/>
  <c r="R101" i="31" s="1"/>
  <c r="R102" i="31" s="1"/>
  <c r="R103" i="31" s="1"/>
  <c r="R104" i="31" s="1"/>
  <c r="T94" i="31"/>
  <c r="T93" i="31"/>
  <c r="S93" i="31"/>
  <c r="S94" i="31" s="1"/>
  <c r="R93" i="31"/>
  <c r="R94" i="31" s="1"/>
  <c r="S90" i="31"/>
  <c r="S91" i="31" s="1"/>
  <c r="R90" i="31"/>
  <c r="R91" i="31" s="1"/>
  <c r="T89" i="31"/>
  <c r="T90" i="31" s="1"/>
  <c r="T91" i="31" s="1"/>
  <c r="S89" i="31"/>
  <c r="R89" i="31"/>
  <c r="T76" i="31"/>
  <c r="T77" i="31" s="1"/>
  <c r="T78" i="31" s="1"/>
  <c r="T79" i="31" s="1"/>
  <c r="T80" i="31" s="1"/>
  <c r="T81" i="31" s="1"/>
  <c r="T82" i="31" s="1"/>
  <c r="T83" i="31" s="1"/>
  <c r="T84" i="31" s="1"/>
  <c r="T85" i="31" s="1"/>
  <c r="T86" i="31" s="1"/>
  <c r="T87" i="31" s="1"/>
  <c r="T69" i="31"/>
  <c r="T70" i="31" s="1"/>
  <c r="T71" i="31" s="1"/>
  <c r="T72" i="31" s="1"/>
  <c r="T73" i="31" s="1"/>
  <c r="T74" i="31" s="1"/>
  <c r="T75" i="31" s="1"/>
  <c r="S69" i="31"/>
  <c r="S70" i="31" s="1"/>
  <c r="S71" i="31" s="1"/>
  <c r="S72" i="31" s="1"/>
  <c r="S73" i="31" s="1"/>
  <c r="S74" i="31" s="1"/>
  <c r="S75" i="31" s="1"/>
  <c r="S76" i="31" s="1"/>
  <c r="S77" i="31" s="1"/>
  <c r="S78" i="31" s="1"/>
  <c r="S79" i="31" s="1"/>
  <c r="S80" i="31" s="1"/>
  <c r="S81" i="31" s="1"/>
  <c r="S82" i="31" s="1"/>
  <c r="S83" i="31" s="1"/>
  <c r="S84" i="31" s="1"/>
  <c r="S85" i="31" s="1"/>
  <c r="S86" i="31" s="1"/>
  <c r="S87" i="31" s="1"/>
  <c r="T68" i="31"/>
  <c r="T67" i="31"/>
  <c r="T66" i="31"/>
  <c r="S66" i="31"/>
  <c r="S67" i="31" s="1"/>
  <c r="S68" i="31" s="1"/>
  <c r="R66" i="31"/>
  <c r="R67" i="31" s="1"/>
  <c r="R68" i="31" s="1"/>
  <c r="R69" i="31" s="1"/>
  <c r="R70" i="31" s="1"/>
  <c r="R71" i="31" s="1"/>
  <c r="R72" i="31" s="1"/>
  <c r="R73" i="31" s="1"/>
  <c r="R74" i="31" s="1"/>
  <c r="R75" i="31" s="1"/>
  <c r="R76" i="31" s="1"/>
  <c r="R77" i="31" s="1"/>
  <c r="R78" i="31" s="1"/>
  <c r="R79" i="31" s="1"/>
  <c r="R80" i="31" s="1"/>
  <c r="R81" i="31" s="1"/>
  <c r="R82" i="31" s="1"/>
  <c r="R83" i="31" s="1"/>
  <c r="R84" i="31" s="1"/>
  <c r="R85" i="31" s="1"/>
  <c r="R86" i="31" s="1"/>
  <c r="R87" i="31" s="1"/>
  <c r="T58" i="31"/>
  <c r="T59" i="31" s="1"/>
  <c r="T60" i="31" s="1"/>
  <c r="T61" i="31" s="1"/>
  <c r="T62" i="31" s="1"/>
  <c r="T63" i="31" s="1"/>
  <c r="T64" i="31" s="1"/>
  <c r="R53" i="31"/>
  <c r="R54" i="31" s="1"/>
  <c r="R55" i="31" s="1"/>
  <c r="R56" i="31" s="1"/>
  <c r="R57" i="31" s="1"/>
  <c r="R58" i="31" s="1"/>
  <c r="R59" i="31" s="1"/>
  <c r="R60" i="31" s="1"/>
  <c r="R61" i="31" s="1"/>
  <c r="R62" i="31" s="1"/>
  <c r="R63" i="31" s="1"/>
  <c r="R64" i="31" s="1"/>
  <c r="T52" i="31"/>
  <c r="T53" i="31" s="1"/>
  <c r="T54" i="31" s="1"/>
  <c r="T55" i="31" s="1"/>
  <c r="T56" i="31" s="1"/>
  <c r="T57" i="31" s="1"/>
  <c r="S52" i="31"/>
  <c r="S53" i="31" s="1"/>
  <c r="S54" i="31" s="1"/>
  <c r="S55" i="31" s="1"/>
  <c r="S56" i="31" s="1"/>
  <c r="S57" i="31" s="1"/>
  <c r="S58" i="31" s="1"/>
  <c r="S59" i="31" s="1"/>
  <c r="S60" i="31" s="1"/>
  <c r="S61" i="31" s="1"/>
  <c r="S62" i="31" s="1"/>
  <c r="S63" i="31" s="1"/>
  <c r="S64" i="31" s="1"/>
  <c r="R52" i="31"/>
  <c r="T29" i="31"/>
  <c r="T30" i="31" s="1"/>
  <c r="T31" i="31" s="1"/>
  <c r="T32" i="31" s="1"/>
  <c r="T33" i="31" s="1"/>
  <c r="T34" i="31" s="1"/>
  <c r="T35" i="31" s="1"/>
  <c r="T36" i="31" s="1"/>
  <c r="T37" i="31" s="1"/>
  <c r="T38" i="31" s="1"/>
  <c r="T39" i="31" s="1"/>
  <c r="T40" i="31" s="1"/>
  <c r="T41" i="31" s="1"/>
  <c r="T42" i="31" s="1"/>
  <c r="T43" i="31" s="1"/>
  <c r="T44" i="31" s="1"/>
  <c r="T45" i="31" s="1"/>
  <c r="T46" i="31" s="1"/>
  <c r="T47" i="31" s="1"/>
  <c r="T48" i="31" s="1"/>
  <c r="T49" i="31" s="1"/>
  <c r="T50" i="31" s="1"/>
  <c r="T28" i="31"/>
  <c r="T27" i="31"/>
  <c r="T26" i="31"/>
  <c r="S26" i="31"/>
  <c r="S27" i="31" s="1"/>
  <c r="S28" i="31" s="1"/>
  <c r="S29" i="31" s="1"/>
  <c r="S30" i="31" s="1"/>
  <c r="S31" i="31" s="1"/>
  <c r="S32" i="31" s="1"/>
  <c r="S33" i="31" s="1"/>
  <c r="S34" i="31" s="1"/>
  <c r="S35" i="31" s="1"/>
  <c r="S36" i="31" s="1"/>
  <c r="S37" i="31" s="1"/>
  <c r="S38" i="31" s="1"/>
  <c r="S39" i="31" s="1"/>
  <c r="S40" i="31" s="1"/>
  <c r="S41" i="31" s="1"/>
  <c r="S42" i="31" s="1"/>
  <c r="S43" i="31" s="1"/>
  <c r="S44" i="31" s="1"/>
  <c r="S45" i="31" s="1"/>
  <c r="S46" i="31" s="1"/>
  <c r="S47" i="31" s="1"/>
  <c r="S48" i="31" s="1"/>
  <c r="S49" i="31" s="1"/>
  <c r="S50" i="31" s="1"/>
  <c r="R26" i="31"/>
  <c r="R27" i="31" s="1"/>
  <c r="R28" i="31" s="1"/>
  <c r="R29" i="31" s="1"/>
  <c r="R30" i="31" s="1"/>
  <c r="R31" i="31" s="1"/>
  <c r="R32" i="31" s="1"/>
  <c r="R33" i="31" s="1"/>
  <c r="R34" i="31" s="1"/>
  <c r="R35" i="31" s="1"/>
  <c r="R36" i="31" s="1"/>
  <c r="R37" i="31" s="1"/>
  <c r="R38" i="31" s="1"/>
  <c r="R39" i="31" s="1"/>
  <c r="R40" i="31" s="1"/>
  <c r="R41" i="31" s="1"/>
  <c r="R42" i="31" s="1"/>
  <c r="R43" i="31" s="1"/>
  <c r="R44" i="31" s="1"/>
  <c r="R45" i="31" s="1"/>
  <c r="R46" i="31" s="1"/>
  <c r="R47" i="31" s="1"/>
  <c r="R48" i="31" s="1"/>
  <c r="R49" i="31" s="1"/>
  <c r="R50" i="31" s="1"/>
  <c r="R20" i="31"/>
  <c r="R21" i="31" s="1"/>
  <c r="R22" i="31" s="1"/>
  <c r="R23" i="31" s="1"/>
  <c r="R24" i="31" s="1"/>
  <c r="R19" i="31"/>
  <c r="T18" i="31"/>
  <c r="T19" i="31" s="1"/>
  <c r="T20" i="31" s="1"/>
  <c r="T21" i="31" s="1"/>
  <c r="T22" i="31" s="1"/>
  <c r="T23" i="31" s="1"/>
  <c r="T24" i="31" s="1"/>
  <c r="S18" i="31"/>
  <c r="S19" i="31" s="1"/>
  <c r="S20" i="31" s="1"/>
  <c r="S21" i="31" s="1"/>
  <c r="S22" i="31" s="1"/>
  <c r="S23" i="31" s="1"/>
  <c r="S24" i="31" s="1"/>
  <c r="R18" i="31"/>
  <c r="AG6" i="31"/>
  <c r="AG7" i="31" s="1"/>
  <c r="AG8" i="31" s="1"/>
  <c r="AG9" i="31" s="1"/>
  <c r="AG10" i="31" s="1"/>
  <c r="AG11" i="31" s="1"/>
  <c r="AG12" i="31" s="1"/>
  <c r="AG13" i="31" s="1"/>
  <c r="AG14" i="31" s="1"/>
  <c r="AG15" i="31" s="1"/>
  <c r="AG16" i="31" s="1"/>
  <c r="AG17" i="31" s="1"/>
  <c r="AG18" i="31" s="1"/>
  <c r="AG19" i="31" s="1"/>
  <c r="AG20" i="31" s="1"/>
  <c r="AG21" i="31" s="1"/>
  <c r="AG22" i="31" s="1"/>
  <c r="AG23" i="31" s="1"/>
  <c r="AG24" i="31" s="1"/>
  <c r="AG25" i="31" s="1"/>
  <c r="AG26" i="31" s="1"/>
  <c r="AG27" i="31" s="1"/>
  <c r="AG28" i="31" s="1"/>
  <c r="AG29" i="31" s="1"/>
  <c r="AG30" i="31" s="1"/>
  <c r="AG31" i="31" s="1"/>
  <c r="AG32" i="31" s="1"/>
  <c r="AG33" i="31" s="1"/>
  <c r="AG34" i="31" s="1"/>
  <c r="AG35" i="31" s="1"/>
  <c r="AG36" i="31" s="1"/>
  <c r="AG37" i="31" s="1"/>
  <c r="AG38" i="31" s="1"/>
  <c r="AG39" i="31" s="1"/>
  <c r="AG40" i="31" s="1"/>
  <c r="AG41" i="31" s="1"/>
  <c r="AG42" i="31" s="1"/>
  <c r="AG43" i="31" s="1"/>
  <c r="AG44" i="31" s="1"/>
  <c r="AG45" i="31" s="1"/>
  <c r="AG46" i="31" s="1"/>
  <c r="AG47" i="31" s="1"/>
  <c r="AG48" i="31" s="1"/>
  <c r="AG49" i="31" s="1"/>
  <c r="AG50" i="31" s="1"/>
  <c r="AG51" i="31" s="1"/>
  <c r="AG52" i="31" s="1"/>
  <c r="AG53" i="31" s="1"/>
  <c r="AG54" i="31" s="1"/>
  <c r="AG55" i="31" s="1"/>
  <c r="AG56" i="31" s="1"/>
  <c r="AG57" i="31" s="1"/>
  <c r="AG58" i="31" s="1"/>
  <c r="AG59" i="31" s="1"/>
  <c r="AG60" i="31" s="1"/>
  <c r="AG61" i="31" s="1"/>
  <c r="AG62" i="31" s="1"/>
  <c r="AG63" i="31" s="1"/>
  <c r="AG64" i="31" s="1"/>
  <c r="AG65" i="31" s="1"/>
  <c r="AG66" i="31" s="1"/>
  <c r="AG67" i="31" s="1"/>
  <c r="AG68" i="31" s="1"/>
  <c r="AG69" i="31" s="1"/>
  <c r="AG70" i="31" s="1"/>
  <c r="AG71" i="31" s="1"/>
  <c r="AG72" i="31" s="1"/>
  <c r="AG73" i="31" s="1"/>
  <c r="AG74" i="31" s="1"/>
  <c r="AG75" i="31" s="1"/>
  <c r="AG76" i="31" s="1"/>
  <c r="AG77" i="31" s="1"/>
  <c r="AG78" i="31" s="1"/>
  <c r="AG79" i="31" s="1"/>
  <c r="AG80" i="31" s="1"/>
  <c r="AG81" i="31" s="1"/>
  <c r="AG82" i="31" s="1"/>
  <c r="AG83" i="31" s="1"/>
  <c r="AG84" i="31" s="1"/>
  <c r="AG85" i="31" s="1"/>
  <c r="AG86" i="31" s="1"/>
  <c r="AG87" i="31" s="1"/>
  <c r="AG88" i="31" s="1"/>
  <c r="AG89" i="31" s="1"/>
  <c r="AG90" i="31" s="1"/>
  <c r="AG91" i="31" s="1"/>
  <c r="AG92" i="31" s="1"/>
  <c r="AG93" i="31" s="1"/>
  <c r="AG94" i="31" s="1"/>
  <c r="AG95" i="31" s="1"/>
  <c r="AG96" i="31" s="1"/>
  <c r="AG97" i="31" s="1"/>
  <c r="AG98" i="31" s="1"/>
  <c r="AG99" i="31" s="1"/>
  <c r="AG100" i="31" s="1"/>
  <c r="AG101" i="31" s="1"/>
  <c r="AG102" i="31" s="1"/>
  <c r="AG103" i="31" s="1"/>
  <c r="AG104" i="31" s="1"/>
  <c r="H6" i="31"/>
  <c r="H7" i="31" s="1"/>
  <c r="H8" i="31" s="1"/>
  <c r="H9" i="31" s="1"/>
  <c r="H10" i="31" s="1"/>
  <c r="H11" i="31" s="1"/>
  <c r="H12" i="31" s="1"/>
  <c r="H13" i="31" s="1"/>
  <c r="H14" i="31" s="1"/>
  <c r="T5" i="31"/>
  <c r="T6" i="31" s="1"/>
  <c r="T7" i="31" s="1"/>
  <c r="T8" i="31" s="1"/>
  <c r="T9" i="31" s="1"/>
  <c r="T10" i="31" s="1"/>
  <c r="T11" i="31" s="1"/>
  <c r="T12" i="31" s="1"/>
  <c r="T13" i="31" s="1"/>
  <c r="T14" i="31" s="1"/>
  <c r="T15" i="31" s="1"/>
  <c r="T16" i="31" s="1"/>
  <c r="AI4" i="31"/>
  <c r="AI5" i="31" s="1"/>
  <c r="AI6" i="31" s="1"/>
  <c r="AI7" i="31" s="1"/>
  <c r="AI8" i="31" s="1"/>
  <c r="AI9" i="31" s="1"/>
  <c r="AI10" i="31" s="1"/>
  <c r="AI11" i="31" s="1"/>
  <c r="AI12" i="31" s="1"/>
  <c r="AI13" i="31" s="1"/>
  <c r="AI14" i="31" s="1"/>
  <c r="AI15" i="31" s="1"/>
  <c r="AI16" i="31" s="1"/>
  <c r="AI17" i="31" s="1"/>
  <c r="AI18" i="31" s="1"/>
  <c r="AI19" i="31" s="1"/>
  <c r="AI20" i="31" s="1"/>
  <c r="AI21" i="31" s="1"/>
  <c r="AI22" i="31" s="1"/>
  <c r="AI23" i="31" s="1"/>
  <c r="AI24" i="31" s="1"/>
  <c r="AI25" i="31" s="1"/>
  <c r="AI26" i="31" s="1"/>
  <c r="AI27" i="31" s="1"/>
  <c r="AI28" i="31" s="1"/>
  <c r="AI29" i="31" s="1"/>
  <c r="AI30" i="31" s="1"/>
  <c r="AI31" i="31" s="1"/>
  <c r="AI32" i="31" s="1"/>
  <c r="AI33" i="31" s="1"/>
  <c r="AI34" i="31" s="1"/>
  <c r="AI35" i="31" s="1"/>
  <c r="AI36" i="31" s="1"/>
  <c r="AI37" i="31" s="1"/>
  <c r="AI38" i="31" s="1"/>
  <c r="AI39" i="31" s="1"/>
  <c r="AI40" i="31" s="1"/>
  <c r="AI41" i="31" s="1"/>
  <c r="AI42" i="31" s="1"/>
  <c r="AI43" i="31" s="1"/>
  <c r="AI44" i="31" s="1"/>
  <c r="AI45" i="31" s="1"/>
  <c r="AI46" i="31" s="1"/>
  <c r="AI47" i="31" s="1"/>
  <c r="AI48" i="31" s="1"/>
  <c r="AI49" i="31" s="1"/>
  <c r="AI50" i="31" s="1"/>
  <c r="AI51" i="31" s="1"/>
  <c r="AI52" i="31" s="1"/>
  <c r="AI53" i="31" s="1"/>
  <c r="AI54" i="31" s="1"/>
  <c r="AI55" i="31" s="1"/>
  <c r="AI56" i="31" s="1"/>
  <c r="AI57" i="31" s="1"/>
  <c r="AI58" i="31" s="1"/>
  <c r="AI59" i="31" s="1"/>
  <c r="AI60" i="31" s="1"/>
  <c r="AI61" i="31" s="1"/>
  <c r="AI62" i="31" s="1"/>
  <c r="AI63" i="31" s="1"/>
  <c r="AI64" i="31" s="1"/>
  <c r="AI65" i="31" s="1"/>
  <c r="AI66" i="31" s="1"/>
  <c r="AI67" i="31" s="1"/>
  <c r="AI68" i="31" s="1"/>
  <c r="AI69" i="31" s="1"/>
  <c r="AI70" i="31" s="1"/>
  <c r="AI71" i="31" s="1"/>
  <c r="AI72" i="31" s="1"/>
  <c r="AI73" i="31" s="1"/>
  <c r="AI74" i="31" s="1"/>
  <c r="AI75" i="31" s="1"/>
  <c r="AI76" i="31" s="1"/>
  <c r="AI77" i="31" s="1"/>
  <c r="AI78" i="31" s="1"/>
  <c r="AI79" i="31" s="1"/>
  <c r="AI80" i="31" s="1"/>
  <c r="AI81" i="31" s="1"/>
  <c r="AI82" i="31" s="1"/>
  <c r="AI83" i="31" s="1"/>
  <c r="AI84" i="31" s="1"/>
  <c r="AI85" i="31" s="1"/>
  <c r="AI86" i="31" s="1"/>
  <c r="AI87" i="31" s="1"/>
  <c r="AI88" i="31" s="1"/>
  <c r="AI89" i="31" s="1"/>
  <c r="AI90" i="31" s="1"/>
  <c r="AI91" i="31" s="1"/>
  <c r="AI92" i="31" s="1"/>
  <c r="AI93" i="31" s="1"/>
  <c r="AI94" i="31" s="1"/>
  <c r="AI95" i="31" s="1"/>
  <c r="AI96" i="31" s="1"/>
  <c r="AI97" i="31" s="1"/>
  <c r="AI98" i="31" s="1"/>
  <c r="AI99" i="31" s="1"/>
  <c r="AI100" i="31" s="1"/>
  <c r="AI101" i="31" s="1"/>
  <c r="AI102" i="31" s="1"/>
  <c r="AI103" i="31" s="1"/>
  <c r="AI104" i="31" s="1"/>
  <c r="AG4" i="31"/>
  <c r="AG5" i="31" s="1"/>
  <c r="AC4" i="31"/>
  <c r="AC5" i="31" s="1"/>
  <c r="AC6" i="31" s="1"/>
  <c r="AC7" i="31" s="1"/>
  <c r="AC8" i="31" s="1"/>
  <c r="AC9" i="31" s="1"/>
  <c r="AC10" i="31" s="1"/>
  <c r="AC11" i="31" s="1"/>
  <c r="AC12" i="31" s="1"/>
  <c r="AC13" i="31" s="1"/>
  <c r="AC14" i="31" s="1"/>
  <c r="AC15" i="31" s="1"/>
  <c r="AC16" i="31" s="1"/>
  <c r="AC17" i="31" s="1"/>
  <c r="AC18" i="31" s="1"/>
  <c r="AC19" i="31" s="1"/>
  <c r="AC20" i="31" s="1"/>
  <c r="AC21" i="31" s="1"/>
  <c r="AC22" i="31" s="1"/>
  <c r="AC23" i="31" s="1"/>
  <c r="AC24" i="31" s="1"/>
  <c r="AC25" i="31" s="1"/>
  <c r="AC26" i="31" s="1"/>
  <c r="AC27" i="31" s="1"/>
  <c r="AC28" i="31" s="1"/>
  <c r="AC29" i="31" s="1"/>
  <c r="AC30" i="31" s="1"/>
  <c r="AC31" i="31" s="1"/>
  <c r="AC32" i="31" s="1"/>
  <c r="AC33" i="31" s="1"/>
  <c r="AC34" i="31" s="1"/>
  <c r="AC35" i="31" s="1"/>
  <c r="AC36" i="31" s="1"/>
  <c r="AC37" i="31" s="1"/>
  <c r="AC38" i="31" s="1"/>
  <c r="AC39" i="31" s="1"/>
  <c r="AC40" i="31" s="1"/>
  <c r="AC41" i="31" s="1"/>
  <c r="AC42" i="31" s="1"/>
  <c r="AC43" i="31" s="1"/>
  <c r="AC44" i="31" s="1"/>
  <c r="AC45" i="31" s="1"/>
  <c r="AC46" i="31" s="1"/>
  <c r="AC47" i="31" s="1"/>
  <c r="AC48" i="31" s="1"/>
  <c r="AC49" i="31" s="1"/>
  <c r="AC50" i="31" s="1"/>
  <c r="AC51" i="31" s="1"/>
  <c r="AC52" i="31" s="1"/>
  <c r="AC53" i="31" s="1"/>
  <c r="AC54" i="31" s="1"/>
  <c r="AC55" i="31" s="1"/>
  <c r="AC56" i="31" s="1"/>
  <c r="AC57" i="31" s="1"/>
  <c r="AC58" i="31" s="1"/>
  <c r="AC59" i="31" s="1"/>
  <c r="AC60" i="31" s="1"/>
  <c r="AC61" i="31" s="1"/>
  <c r="AC62" i="31" s="1"/>
  <c r="AC63" i="31" s="1"/>
  <c r="AC64" i="31" s="1"/>
  <c r="AC65" i="31" s="1"/>
  <c r="AC66" i="31" s="1"/>
  <c r="AC67" i="31" s="1"/>
  <c r="AC68" i="31" s="1"/>
  <c r="AC69" i="31" s="1"/>
  <c r="AC70" i="31" s="1"/>
  <c r="AC71" i="31" s="1"/>
  <c r="AC72" i="31" s="1"/>
  <c r="AC73" i="31" s="1"/>
  <c r="AC74" i="31" s="1"/>
  <c r="AC75" i="31" s="1"/>
  <c r="AC76" i="31" s="1"/>
  <c r="AC77" i="31" s="1"/>
  <c r="AC78" i="31" s="1"/>
  <c r="AC79" i="31" s="1"/>
  <c r="AC80" i="31" s="1"/>
  <c r="AC81" i="31" s="1"/>
  <c r="AC82" i="31" s="1"/>
  <c r="AC83" i="31" s="1"/>
  <c r="AC84" i="31" s="1"/>
  <c r="AC85" i="31" s="1"/>
  <c r="AC86" i="31" s="1"/>
  <c r="AC87" i="31" s="1"/>
  <c r="AC88" i="31" s="1"/>
  <c r="AC89" i="31" s="1"/>
  <c r="AC90" i="31" s="1"/>
  <c r="AC91" i="31" s="1"/>
  <c r="AC92" i="31" s="1"/>
  <c r="AC93" i="31" s="1"/>
  <c r="AC94" i="31" s="1"/>
  <c r="AC95" i="31" s="1"/>
  <c r="AC96" i="31" s="1"/>
  <c r="AC97" i="31" s="1"/>
  <c r="AC98" i="31" s="1"/>
  <c r="AC99" i="31" s="1"/>
  <c r="AC100" i="31" s="1"/>
  <c r="AC101" i="31" s="1"/>
  <c r="AC102" i="31" s="1"/>
  <c r="AC103" i="31" s="1"/>
  <c r="AC104" i="31" s="1"/>
  <c r="AA4" i="31"/>
  <c r="AA5" i="31" s="1"/>
  <c r="AA6" i="31" s="1"/>
  <c r="AA7" i="31" s="1"/>
  <c r="AA8" i="31" s="1"/>
  <c r="AA9" i="31" s="1"/>
  <c r="AA10" i="31" s="1"/>
  <c r="AA11" i="31" s="1"/>
  <c r="AA12" i="31" s="1"/>
  <c r="AA13" i="31" s="1"/>
  <c r="AA14" i="31" s="1"/>
  <c r="AA15" i="31" s="1"/>
  <c r="AA16" i="31" s="1"/>
  <c r="AA17" i="31" s="1"/>
  <c r="AA18" i="31" s="1"/>
  <c r="AA19" i="31" s="1"/>
  <c r="AA20" i="31" s="1"/>
  <c r="AA21" i="31" s="1"/>
  <c r="AA22" i="31" s="1"/>
  <c r="AA23" i="31" s="1"/>
  <c r="AA24" i="31" s="1"/>
  <c r="AA25" i="31" s="1"/>
  <c r="AA26" i="31" s="1"/>
  <c r="AA27" i="31" s="1"/>
  <c r="AA28" i="31" s="1"/>
  <c r="AA29" i="31" s="1"/>
  <c r="AA30" i="31" s="1"/>
  <c r="AA31" i="31" s="1"/>
  <c r="AA32" i="31" s="1"/>
  <c r="AA33" i="31" s="1"/>
  <c r="AA34" i="31" s="1"/>
  <c r="AA35" i="31" s="1"/>
  <c r="AA36" i="31" s="1"/>
  <c r="AA37" i="31" s="1"/>
  <c r="AA38" i="31" s="1"/>
  <c r="AA39" i="31" s="1"/>
  <c r="AA40" i="31" s="1"/>
  <c r="AA41" i="31" s="1"/>
  <c r="AA42" i="31" s="1"/>
  <c r="AA43" i="31" s="1"/>
  <c r="AA44" i="31" s="1"/>
  <c r="AA45" i="31" s="1"/>
  <c r="AA46" i="31" s="1"/>
  <c r="AA47" i="31" s="1"/>
  <c r="AA48" i="31" s="1"/>
  <c r="AA49" i="31" s="1"/>
  <c r="AA50" i="31" s="1"/>
  <c r="AA51" i="31" s="1"/>
  <c r="AA52" i="31" s="1"/>
  <c r="AA53" i="31" s="1"/>
  <c r="AA54" i="31" s="1"/>
  <c r="AA55" i="31" s="1"/>
  <c r="AA56" i="31" s="1"/>
  <c r="AA57" i="31" s="1"/>
  <c r="AA58" i="31" s="1"/>
  <c r="AA59" i="31" s="1"/>
  <c r="AA60" i="31" s="1"/>
  <c r="AA61" i="31" s="1"/>
  <c r="AA62" i="31" s="1"/>
  <c r="AA63" i="31" s="1"/>
  <c r="AA64" i="31" s="1"/>
  <c r="AA65" i="31" s="1"/>
  <c r="AA66" i="31" s="1"/>
  <c r="AA67" i="31" s="1"/>
  <c r="AA68" i="31" s="1"/>
  <c r="AA69" i="31" s="1"/>
  <c r="AA70" i="31" s="1"/>
  <c r="AA71" i="31" s="1"/>
  <c r="AA72" i="31" s="1"/>
  <c r="AA73" i="31" s="1"/>
  <c r="AA74" i="31" s="1"/>
  <c r="AA75" i="31" s="1"/>
  <c r="AA76" i="31" s="1"/>
  <c r="AA77" i="31" s="1"/>
  <c r="AA78" i="31" s="1"/>
  <c r="AA79" i="31" s="1"/>
  <c r="AA80" i="31" s="1"/>
  <c r="AA81" i="31" s="1"/>
  <c r="AA82" i="31" s="1"/>
  <c r="AA83" i="31" s="1"/>
  <c r="AA84" i="31" s="1"/>
  <c r="AA85" i="31" s="1"/>
  <c r="AA86" i="31" s="1"/>
  <c r="AA87" i="31" s="1"/>
  <c r="AA88" i="31" s="1"/>
  <c r="AA89" i="31" s="1"/>
  <c r="AA90" i="31" s="1"/>
  <c r="AA91" i="31" s="1"/>
  <c r="AA92" i="31" s="1"/>
  <c r="AA93" i="31" s="1"/>
  <c r="AA94" i="31" s="1"/>
  <c r="AA95" i="31" s="1"/>
  <c r="AA96" i="31" s="1"/>
  <c r="AA97" i="31" s="1"/>
  <c r="AA98" i="31" s="1"/>
  <c r="AA99" i="31" s="1"/>
  <c r="AA100" i="31" s="1"/>
  <c r="AA101" i="31" s="1"/>
  <c r="AA102" i="31" s="1"/>
  <c r="AA103" i="31" s="1"/>
  <c r="AA104" i="31" s="1"/>
  <c r="U4" i="31"/>
  <c r="U5" i="31" s="1"/>
  <c r="U6" i="31" s="1"/>
  <c r="U7" i="31" s="1"/>
  <c r="U8" i="31" s="1"/>
  <c r="U9" i="31" s="1"/>
  <c r="U10" i="31" s="1"/>
  <c r="U11" i="31" s="1"/>
  <c r="U12" i="31" s="1"/>
  <c r="U13" i="31" s="1"/>
  <c r="U14" i="31" s="1"/>
  <c r="M4" i="31"/>
  <c r="M5" i="31" s="1"/>
  <c r="M6" i="31" s="1"/>
  <c r="M7" i="31" s="1"/>
  <c r="M8" i="31" s="1"/>
  <c r="M9" i="31" s="1"/>
  <c r="M10" i="31" s="1"/>
  <c r="M11" i="31" s="1"/>
  <c r="M12" i="31" s="1"/>
  <c r="M13" i="31" s="1"/>
  <c r="M14" i="31" s="1"/>
  <c r="I4" i="31"/>
  <c r="I5" i="31" s="1"/>
  <c r="I6" i="31" s="1"/>
  <c r="I7" i="31" s="1"/>
  <c r="I8" i="31" s="1"/>
  <c r="I9" i="31" s="1"/>
  <c r="I10" i="31" s="1"/>
  <c r="I11" i="31" s="1"/>
  <c r="I12" i="31" s="1"/>
  <c r="I13" i="31" s="1"/>
  <c r="I14" i="31" s="1"/>
  <c r="A4" i="31"/>
  <c r="A5" i="31" s="1"/>
  <c r="A6" i="31" s="1"/>
  <c r="A7" i="31" s="1"/>
  <c r="A8" i="31" s="1"/>
  <c r="A9" i="31" s="1"/>
  <c r="A10" i="31" s="1"/>
  <c r="A11" i="31" s="1"/>
  <c r="A12" i="31" s="1"/>
  <c r="A13" i="31" s="1"/>
  <c r="A14" i="31" s="1"/>
  <c r="AI3" i="31"/>
  <c r="AG3" i="31"/>
  <c r="AF3" i="31"/>
  <c r="AF4" i="31" s="1"/>
  <c r="AF5" i="31" s="1"/>
  <c r="AF6" i="31" s="1"/>
  <c r="AF7" i="31" s="1"/>
  <c r="AF8" i="31" s="1"/>
  <c r="AF9" i="31" s="1"/>
  <c r="AF10" i="31" s="1"/>
  <c r="AF11" i="31" s="1"/>
  <c r="AF12" i="31" s="1"/>
  <c r="AF13" i="31" s="1"/>
  <c r="AF14" i="31" s="1"/>
  <c r="AF15" i="31" s="1"/>
  <c r="AF16" i="31" s="1"/>
  <c r="AF17" i="31" s="1"/>
  <c r="AF18" i="31" s="1"/>
  <c r="AF19" i="31" s="1"/>
  <c r="AF20" i="31" s="1"/>
  <c r="AF21" i="31" s="1"/>
  <c r="AF22" i="31" s="1"/>
  <c r="AF23" i="31" s="1"/>
  <c r="AF24" i="31" s="1"/>
  <c r="AF25" i="31" s="1"/>
  <c r="AF26" i="31" s="1"/>
  <c r="AF27" i="31" s="1"/>
  <c r="AF28" i="31" s="1"/>
  <c r="AF29" i="31" s="1"/>
  <c r="AF30" i="31" s="1"/>
  <c r="AF31" i="31" s="1"/>
  <c r="AF32" i="31" s="1"/>
  <c r="AF33" i="31" s="1"/>
  <c r="AF34" i="31" s="1"/>
  <c r="AF35" i="31" s="1"/>
  <c r="AF36" i="31" s="1"/>
  <c r="AF37" i="31" s="1"/>
  <c r="AF38" i="31" s="1"/>
  <c r="AF39" i="31" s="1"/>
  <c r="AF40" i="31" s="1"/>
  <c r="AF41" i="31" s="1"/>
  <c r="AF42" i="31" s="1"/>
  <c r="AF43" i="31" s="1"/>
  <c r="AF44" i="31" s="1"/>
  <c r="AF45" i="31" s="1"/>
  <c r="AF46" i="31" s="1"/>
  <c r="AF47" i="31" s="1"/>
  <c r="AF48" i="31" s="1"/>
  <c r="AF49" i="31" s="1"/>
  <c r="AF50" i="31" s="1"/>
  <c r="AF51" i="31" s="1"/>
  <c r="AF52" i="31" s="1"/>
  <c r="AF53" i="31" s="1"/>
  <c r="AF54" i="31" s="1"/>
  <c r="AF55" i="31" s="1"/>
  <c r="AF56" i="31" s="1"/>
  <c r="AF57" i="31" s="1"/>
  <c r="AF58" i="31" s="1"/>
  <c r="AF59" i="31" s="1"/>
  <c r="AF60" i="31" s="1"/>
  <c r="AF61" i="31" s="1"/>
  <c r="AF62" i="31" s="1"/>
  <c r="AF63" i="31" s="1"/>
  <c r="AF64" i="31" s="1"/>
  <c r="AF65" i="31" s="1"/>
  <c r="AF66" i="31" s="1"/>
  <c r="AF67" i="31" s="1"/>
  <c r="AF68" i="31" s="1"/>
  <c r="AF69" i="31" s="1"/>
  <c r="AF70" i="31" s="1"/>
  <c r="AF71" i="31" s="1"/>
  <c r="AF72" i="31" s="1"/>
  <c r="AF73" i="31" s="1"/>
  <c r="AF74" i="31" s="1"/>
  <c r="AF75" i="31" s="1"/>
  <c r="AF76" i="31" s="1"/>
  <c r="AF77" i="31" s="1"/>
  <c r="AF78" i="31" s="1"/>
  <c r="AF79" i="31" s="1"/>
  <c r="AF80" i="31" s="1"/>
  <c r="AF81" i="31" s="1"/>
  <c r="AF82" i="31" s="1"/>
  <c r="AF83" i="31" s="1"/>
  <c r="AF84" i="31" s="1"/>
  <c r="AF85" i="31" s="1"/>
  <c r="AF86" i="31" s="1"/>
  <c r="AF87" i="31" s="1"/>
  <c r="AF88" i="31" s="1"/>
  <c r="AF89" i="31" s="1"/>
  <c r="AF90" i="31" s="1"/>
  <c r="AF91" i="31" s="1"/>
  <c r="AF92" i="31" s="1"/>
  <c r="AF93" i="31" s="1"/>
  <c r="AF94" i="31" s="1"/>
  <c r="AF95" i="31" s="1"/>
  <c r="AF96" i="31" s="1"/>
  <c r="AF97" i="31" s="1"/>
  <c r="AF98" i="31" s="1"/>
  <c r="AF99" i="31" s="1"/>
  <c r="AF100" i="31" s="1"/>
  <c r="AF101" i="31" s="1"/>
  <c r="AF102" i="31" s="1"/>
  <c r="AF103" i="31" s="1"/>
  <c r="AF104" i="31" s="1"/>
  <c r="AE3" i="31"/>
  <c r="AE4" i="31" s="1"/>
  <c r="AE5" i="31" s="1"/>
  <c r="AE6" i="31" s="1"/>
  <c r="AE7" i="31" s="1"/>
  <c r="AE8" i="31" s="1"/>
  <c r="AE9" i="31" s="1"/>
  <c r="AE10" i="31" s="1"/>
  <c r="AE11" i="31" s="1"/>
  <c r="AE12" i="31" s="1"/>
  <c r="AE13" i="31" s="1"/>
  <c r="AE14" i="31" s="1"/>
  <c r="AE15" i="31" s="1"/>
  <c r="AE16" i="31" s="1"/>
  <c r="AE17" i="31" s="1"/>
  <c r="AE18" i="31" s="1"/>
  <c r="AE19" i="31" s="1"/>
  <c r="AE20" i="31" s="1"/>
  <c r="AE21" i="31" s="1"/>
  <c r="AE22" i="31" s="1"/>
  <c r="AE23" i="31" s="1"/>
  <c r="AE24" i="31" s="1"/>
  <c r="AE25" i="31" s="1"/>
  <c r="AE26" i="31" s="1"/>
  <c r="AE27" i="31" s="1"/>
  <c r="AE28" i="31" s="1"/>
  <c r="AE29" i="31" s="1"/>
  <c r="AE30" i="31" s="1"/>
  <c r="AE31" i="31" s="1"/>
  <c r="AE32" i="31" s="1"/>
  <c r="AE33" i="31" s="1"/>
  <c r="AE34" i="31" s="1"/>
  <c r="AE35" i="31" s="1"/>
  <c r="AE36" i="31" s="1"/>
  <c r="AE37" i="31" s="1"/>
  <c r="AE38" i="31" s="1"/>
  <c r="AE39" i="31" s="1"/>
  <c r="AE40" i="31" s="1"/>
  <c r="AE41" i="31" s="1"/>
  <c r="AE42" i="31" s="1"/>
  <c r="AE43" i="31" s="1"/>
  <c r="AE44" i="31" s="1"/>
  <c r="AE45" i="31" s="1"/>
  <c r="AE46" i="31" s="1"/>
  <c r="AE47" i="31" s="1"/>
  <c r="AE48" i="31" s="1"/>
  <c r="AE49" i="31" s="1"/>
  <c r="AE50" i="31" s="1"/>
  <c r="AE51" i="31" s="1"/>
  <c r="AE52" i="31" s="1"/>
  <c r="AE53" i="31" s="1"/>
  <c r="AE54" i="31" s="1"/>
  <c r="AE55" i="31" s="1"/>
  <c r="AE56" i="31" s="1"/>
  <c r="AE57" i="31" s="1"/>
  <c r="AE58" i="31" s="1"/>
  <c r="AE59" i="31" s="1"/>
  <c r="AE60" i="31" s="1"/>
  <c r="AE61" i="31" s="1"/>
  <c r="AE62" i="31" s="1"/>
  <c r="AE63" i="31" s="1"/>
  <c r="AE64" i="31" s="1"/>
  <c r="AE65" i="31" s="1"/>
  <c r="AE66" i="31" s="1"/>
  <c r="AE67" i="31" s="1"/>
  <c r="AE68" i="31" s="1"/>
  <c r="AE69" i="31" s="1"/>
  <c r="AE70" i="31" s="1"/>
  <c r="AE71" i="31" s="1"/>
  <c r="AE72" i="31" s="1"/>
  <c r="AE73" i="31" s="1"/>
  <c r="AE74" i="31" s="1"/>
  <c r="AE75" i="31" s="1"/>
  <c r="AE76" i="31" s="1"/>
  <c r="AE77" i="31" s="1"/>
  <c r="AE78" i="31" s="1"/>
  <c r="AE79" i="31" s="1"/>
  <c r="AE80" i="31" s="1"/>
  <c r="AE81" i="31" s="1"/>
  <c r="AE82" i="31" s="1"/>
  <c r="AE83" i="31" s="1"/>
  <c r="AE84" i="31" s="1"/>
  <c r="AE85" i="31" s="1"/>
  <c r="AE86" i="31" s="1"/>
  <c r="AE87" i="31" s="1"/>
  <c r="AE88" i="31" s="1"/>
  <c r="AE89" i="31" s="1"/>
  <c r="AE90" i="31" s="1"/>
  <c r="AE91" i="31" s="1"/>
  <c r="AE92" i="31" s="1"/>
  <c r="AE93" i="31" s="1"/>
  <c r="AE94" i="31" s="1"/>
  <c r="AE95" i="31" s="1"/>
  <c r="AE96" i="31" s="1"/>
  <c r="AE97" i="31" s="1"/>
  <c r="AE98" i="31" s="1"/>
  <c r="AE99" i="31" s="1"/>
  <c r="AE100" i="31" s="1"/>
  <c r="AE101" i="31" s="1"/>
  <c r="AE102" i="31" s="1"/>
  <c r="AE103" i="31" s="1"/>
  <c r="AE104" i="31" s="1"/>
  <c r="AD3" i="31"/>
  <c r="AD4" i="31" s="1"/>
  <c r="AD5" i="31" s="1"/>
  <c r="AD6" i="31" s="1"/>
  <c r="AD7" i="31" s="1"/>
  <c r="AD8" i="31" s="1"/>
  <c r="AD9" i="31" s="1"/>
  <c r="AD10" i="31" s="1"/>
  <c r="AD11" i="31" s="1"/>
  <c r="AD12" i="31" s="1"/>
  <c r="AD13" i="31" s="1"/>
  <c r="AD14" i="31" s="1"/>
  <c r="AD15" i="31" s="1"/>
  <c r="AD16" i="31" s="1"/>
  <c r="AD17" i="31" s="1"/>
  <c r="AD18" i="31" s="1"/>
  <c r="AD19" i="31" s="1"/>
  <c r="AD20" i="31" s="1"/>
  <c r="AD21" i="31" s="1"/>
  <c r="AD22" i="31" s="1"/>
  <c r="AD23" i="31" s="1"/>
  <c r="AD24" i="31" s="1"/>
  <c r="AD25" i="31" s="1"/>
  <c r="AD26" i="31" s="1"/>
  <c r="AD27" i="31" s="1"/>
  <c r="AD28" i="31" s="1"/>
  <c r="AD29" i="31" s="1"/>
  <c r="AD30" i="31" s="1"/>
  <c r="AD31" i="31" s="1"/>
  <c r="AD32" i="31" s="1"/>
  <c r="AD33" i="31" s="1"/>
  <c r="AD34" i="31" s="1"/>
  <c r="AD35" i="31" s="1"/>
  <c r="AD36" i="31" s="1"/>
  <c r="AD37" i="31" s="1"/>
  <c r="AD38" i="31" s="1"/>
  <c r="AD39" i="31" s="1"/>
  <c r="AD40" i="31" s="1"/>
  <c r="AD41" i="31" s="1"/>
  <c r="AD42" i="31" s="1"/>
  <c r="AD43" i="31" s="1"/>
  <c r="AD44" i="31" s="1"/>
  <c r="AD45" i="31" s="1"/>
  <c r="AD46" i="31" s="1"/>
  <c r="AD47" i="31" s="1"/>
  <c r="AD48" i="31" s="1"/>
  <c r="AD49" i="31" s="1"/>
  <c r="AD50" i="31" s="1"/>
  <c r="AD51" i="31" s="1"/>
  <c r="AD52" i="31" s="1"/>
  <c r="AD53" i="31" s="1"/>
  <c r="AD54" i="31" s="1"/>
  <c r="AD55" i="31" s="1"/>
  <c r="AD56" i="31" s="1"/>
  <c r="AD57" i="31" s="1"/>
  <c r="AD58" i="31" s="1"/>
  <c r="AD59" i="31" s="1"/>
  <c r="AD60" i="31" s="1"/>
  <c r="AD61" i="31" s="1"/>
  <c r="AD62" i="31" s="1"/>
  <c r="AD63" i="31" s="1"/>
  <c r="AD64" i="31" s="1"/>
  <c r="AD65" i="31" s="1"/>
  <c r="AD66" i="31" s="1"/>
  <c r="AD67" i="31" s="1"/>
  <c r="AD68" i="31" s="1"/>
  <c r="AD69" i="31" s="1"/>
  <c r="AD70" i="31" s="1"/>
  <c r="AD71" i="31" s="1"/>
  <c r="AD72" i="31" s="1"/>
  <c r="AD73" i="31" s="1"/>
  <c r="AD74" i="31" s="1"/>
  <c r="AD75" i="31" s="1"/>
  <c r="AD76" i="31" s="1"/>
  <c r="AD77" i="31" s="1"/>
  <c r="AD78" i="31" s="1"/>
  <c r="AD79" i="31" s="1"/>
  <c r="AD80" i="31" s="1"/>
  <c r="AD81" i="31" s="1"/>
  <c r="AD82" i="31" s="1"/>
  <c r="AD83" i="31" s="1"/>
  <c r="AD84" i="31" s="1"/>
  <c r="AD85" i="31" s="1"/>
  <c r="AD86" i="31" s="1"/>
  <c r="AD87" i="31" s="1"/>
  <c r="AD88" i="31" s="1"/>
  <c r="AD89" i="31" s="1"/>
  <c r="AD90" i="31" s="1"/>
  <c r="AD91" i="31" s="1"/>
  <c r="AD92" i="31" s="1"/>
  <c r="AD93" i="31" s="1"/>
  <c r="AD94" i="31" s="1"/>
  <c r="AD95" i="31" s="1"/>
  <c r="AD96" i="31" s="1"/>
  <c r="AD97" i="31" s="1"/>
  <c r="AD98" i="31" s="1"/>
  <c r="AD99" i="31" s="1"/>
  <c r="AD100" i="31" s="1"/>
  <c r="AD101" i="31" s="1"/>
  <c r="AD102" i="31" s="1"/>
  <c r="AD103" i="31" s="1"/>
  <c r="AD104" i="31" s="1"/>
  <c r="AC3" i="31"/>
  <c r="AB3" i="31"/>
  <c r="AB4" i="31" s="1"/>
  <c r="AB5" i="31" s="1"/>
  <c r="AB6" i="31" s="1"/>
  <c r="AB7" i="31" s="1"/>
  <c r="AB8" i="31" s="1"/>
  <c r="AB9" i="31" s="1"/>
  <c r="AB10" i="31" s="1"/>
  <c r="AB11" i="31" s="1"/>
  <c r="AB12" i="31" s="1"/>
  <c r="AB13" i="31" s="1"/>
  <c r="AB14" i="31" s="1"/>
  <c r="AB15" i="31" s="1"/>
  <c r="AB16" i="31" s="1"/>
  <c r="AB17" i="31" s="1"/>
  <c r="AB18" i="31" s="1"/>
  <c r="AB19" i="31" s="1"/>
  <c r="AB20" i="31" s="1"/>
  <c r="AB21" i="31" s="1"/>
  <c r="AB22" i="31" s="1"/>
  <c r="AB23" i="31" s="1"/>
  <c r="AB24" i="31" s="1"/>
  <c r="AB25" i="31" s="1"/>
  <c r="AB26" i="31" s="1"/>
  <c r="AB27" i="31" s="1"/>
  <c r="AB28" i="31" s="1"/>
  <c r="AB29" i="31" s="1"/>
  <c r="AB30" i="31" s="1"/>
  <c r="AB31" i="31" s="1"/>
  <c r="AB32" i="31" s="1"/>
  <c r="AB33" i="31" s="1"/>
  <c r="AB34" i="31" s="1"/>
  <c r="AB35" i="31" s="1"/>
  <c r="AB36" i="31" s="1"/>
  <c r="AB37" i="31" s="1"/>
  <c r="AB38" i="31" s="1"/>
  <c r="AB39" i="31" s="1"/>
  <c r="AB40" i="31" s="1"/>
  <c r="AB41" i="31" s="1"/>
  <c r="AB42" i="31" s="1"/>
  <c r="AB43" i="31" s="1"/>
  <c r="AB44" i="31" s="1"/>
  <c r="AB45" i="31" s="1"/>
  <c r="AB46" i="31" s="1"/>
  <c r="AB47" i="31" s="1"/>
  <c r="AB48" i="31" s="1"/>
  <c r="AB49" i="31" s="1"/>
  <c r="AB50" i="31" s="1"/>
  <c r="AB51" i="31" s="1"/>
  <c r="AB52" i="31" s="1"/>
  <c r="AB53" i="31" s="1"/>
  <c r="AB54" i="31" s="1"/>
  <c r="AB55" i="31" s="1"/>
  <c r="AB56" i="31" s="1"/>
  <c r="AB57" i="31" s="1"/>
  <c r="AB58" i="31" s="1"/>
  <c r="AB59" i="31" s="1"/>
  <c r="AB60" i="31" s="1"/>
  <c r="AB61" i="31" s="1"/>
  <c r="AB62" i="31" s="1"/>
  <c r="AB63" i="31" s="1"/>
  <c r="AB64" i="31" s="1"/>
  <c r="AB65" i="31" s="1"/>
  <c r="AB66" i="31" s="1"/>
  <c r="AB67" i="31" s="1"/>
  <c r="AB68" i="31" s="1"/>
  <c r="AB69" i="31" s="1"/>
  <c r="AB70" i="31" s="1"/>
  <c r="AB71" i="31" s="1"/>
  <c r="AB72" i="31" s="1"/>
  <c r="AB73" i="31" s="1"/>
  <c r="AB74" i="31" s="1"/>
  <c r="AB75" i="31" s="1"/>
  <c r="AB76" i="31" s="1"/>
  <c r="AB77" i="31" s="1"/>
  <c r="AB78" i="31" s="1"/>
  <c r="AB79" i="31" s="1"/>
  <c r="AB80" i="31" s="1"/>
  <c r="AB81" i="31" s="1"/>
  <c r="AB82" i="31" s="1"/>
  <c r="AB83" i="31" s="1"/>
  <c r="AB84" i="31" s="1"/>
  <c r="AB85" i="31" s="1"/>
  <c r="AB86" i="31" s="1"/>
  <c r="AB87" i="31" s="1"/>
  <c r="AB88" i="31" s="1"/>
  <c r="AB89" i="31" s="1"/>
  <c r="AB90" i="31" s="1"/>
  <c r="AB91" i="31" s="1"/>
  <c r="AB92" i="31" s="1"/>
  <c r="AB93" i="31" s="1"/>
  <c r="AB94" i="31" s="1"/>
  <c r="AB95" i="31" s="1"/>
  <c r="AB96" i="31" s="1"/>
  <c r="AB97" i="31" s="1"/>
  <c r="AB98" i="31" s="1"/>
  <c r="AB99" i="31" s="1"/>
  <c r="AB100" i="31" s="1"/>
  <c r="AB101" i="31" s="1"/>
  <c r="AB102" i="31" s="1"/>
  <c r="AB103" i="31" s="1"/>
  <c r="AB104" i="31" s="1"/>
  <c r="AA3" i="31"/>
  <c r="Z3" i="31"/>
  <c r="Z4" i="31" s="1"/>
  <c r="Z5" i="31" s="1"/>
  <c r="Z6" i="31" s="1"/>
  <c r="Z7" i="31" s="1"/>
  <c r="Z8" i="31" s="1"/>
  <c r="Z9" i="31" s="1"/>
  <c r="Z10" i="31" s="1"/>
  <c r="Z11" i="31" s="1"/>
  <c r="Z12" i="31" s="1"/>
  <c r="Z13" i="31" s="1"/>
  <c r="Z14" i="31" s="1"/>
  <c r="Y3" i="31"/>
  <c r="Y4" i="31" s="1"/>
  <c r="Y5" i="31" s="1"/>
  <c r="Y6" i="31" s="1"/>
  <c r="Y7" i="31" s="1"/>
  <c r="Y8" i="31" s="1"/>
  <c r="Y9" i="31" s="1"/>
  <c r="Y10" i="31" s="1"/>
  <c r="Y11" i="31" s="1"/>
  <c r="Y12" i="31" s="1"/>
  <c r="Y13" i="31" s="1"/>
  <c r="Y14" i="31" s="1"/>
  <c r="Y15" i="31" s="1"/>
  <c r="Y16" i="31" s="1"/>
  <c r="Y17" i="31" s="1"/>
  <c r="Y18" i="31" s="1"/>
  <c r="Y19" i="31" s="1"/>
  <c r="Y20" i="31" s="1"/>
  <c r="Y21" i="31" s="1"/>
  <c r="Y22" i="31" s="1"/>
  <c r="Y23" i="31" s="1"/>
  <c r="Y24" i="31" s="1"/>
  <c r="Y25" i="31" s="1"/>
  <c r="Y26" i="31" s="1"/>
  <c r="Y27" i="31" s="1"/>
  <c r="Y28" i="31" s="1"/>
  <c r="Y29" i="31" s="1"/>
  <c r="Y30" i="31" s="1"/>
  <c r="Y31" i="31" s="1"/>
  <c r="Y32" i="31" s="1"/>
  <c r="Y33" i="31" s="1"/>
  <c r="Y34" i="31" s="1"/>
  <c r="Y35" i="31" s="1"/>
  <c r="Y36" i="31" s="1"/>
  <c r="Y37" i="31" s="1"/>
  <c r="Y38" i="31" s="1"/>
  <c r="Y39" i="31" s="1"/>
  <c r="Y40" i="31" s="1"/>
  <c r="Y41" i="31" s="1"/>
  <c r="Y42" i="31" s="1"/>
  <c r="Y43" i="31" s="1"/>
  <c r="Y44" i="31" s="1"/>
  <c r="Y45" i="31" s="1"/>
  <c r="Y46" i="31" s="1"/>
  <c r="Y47" i="31" s="1"/>
  <c r="Y48" i="31" s="1"/>
  <c r="Y49" i="31" s="1"/>
  <c r="Y50" i="31" s="1"/>
  <c r="Y51" i="31" s="1"/>
  <c r="Y52" i="31" s="1"/>
  <c r="Y53" i="31" s="1"/>
  <c r="Y54" i="31" s="1"/>
  <c r="Y55" i="31" s="1"/>
  <c r="Y56" i="31" s="1"/>
  <c r="Y57" i="31" s="1"/>
  <c r="Y58" i="31" s="1"/>
  <c r="Y59" i="31" s="1"/>
  <c r="Y60" i="31" s="1"/>
  <c r="Y61" i="31" s="1"/>
  <c r="Y62" i="31" s="1"/>
  <c r="Y63" i="31" s="1"/>
  <c r="Y64" i="31" s="1"/>
  <c r="Y65" i="31" s="1"/>
  <c r="Y66" i="31" s="1"/>
  <c r="Y67" i="31" s="1"/>
  <c r="Y68" i="31" s="1"/>
  <c r="Y69" i="31" s="1"/>
  <c r="Y70" i="31" s="1"/>
  <c r="Y71" i="31" s="1"/>
  <c r="Y72" i="31" s="1"/>
  <c r="Y73" i="31" s="1"/>
  <c r="Y74" i="31" s="1"/>
  <c r="Y75" i="31" s="1"/>
  <c r="Y76" i="31" s="1"/>
  <c r="Y77" i="31" s="1"/>
  <c r="Y78" i="31" s="1"/>
  <c r="Y79" i="31" s="1"/>
  <c r="Y80" i="31" s="1"/>
  <c r="Y81" i="31" s="1"/>
  <c r="Y82" i="31" s="1"/>
  <c r="Y83" i="31" s="1"/>
  <c r="Y84" i="31" s="1"/>
  <c r="Y85" i="31" s="1"/>
  <c r="Y86" i="31" s="1"/>
  <c r="Y87" i="31" s="1"/>
  <c r="Y88" i="31" s="1"/>
  <c r="Y89" i="31" s="1"/>
  <c r="Y90" i="31" s="1"/>
  <c r="Y91" i="31" s="1"/>
  <c r="Y92" i="31" s="1"/>
  <c r="Y93" i="31" s="1"/>
  <c r="Y94" i="31" s="1"/>
  <c r="Y95" i="31" s="1"/>
  <c r="Y96" i="31" s="1"/>
  <c r="Y97" i="31" s="1"/>
  <c r="Y98" i="31" s="1"/>
  <c r="Y99" i="31" s="1"/>
  <c r="Y100" i="31" s="1"/>
  <c r="Y101" i="31" s="1"/>
  <c r="Y102" i="31" s="1"/>
  <c r="Y103" i="31" s="1"/>
  <c r="Y104" i="31" s="1"/>
  <c r="X3" i="31"/>
  <c r="X4" i="31" s="1"/>
  <c r="X5" i="31" s="1"/>
  <c r="X6" i="31" s="1"/>
  <c r="X7" i="31" s="1"/>
  <c r="X8" i="31" s="1"/>
  <c r="X9" i="31" s="1"/>
  <c r="X10" i="31" s="1"/>
  <c r="X11" i="31" s="1"/>
  <c r="X12" i="31" s="1"/>
  <c r="X13" i="31" s="1"/>
  <c r="X14" i="31" s="1"/>
  <c r="X15" i="31" s="1"/>
  <c r="X16" i="31" s="1"/>
  <c r="X17" i="31" s="1"/>
  <c r="X18" i="31" s="1"/>
  <c r="X19" i="31" s="1"/>
  <c r="X20" i="31" s="1"/>
  <c r="X21" i="31" s="1"/>
  <c r="X22" i="31" s="1"/>
  <c r="X23" i="31" s="1"/>
  <c r="X24" i="31" s="1"/>
  <c r="X25" i="31" s="1"/>
  <c r="X26" i="31" s="1"/>
  <c r="X27" i="31" s="1"/>
  <c r="X28" i="31" s="1"/>
  <c r="X29" i="31" s="1"/>
  <c r="X30" i="31" s="1"/>
  <c r="X31" i="31" s="1"/>
  <c r="X32" i="31" s="1"/>
  <c r="X33" i="31" s="1"/>
  <c r="X34" i="31" s="1"/>
  <c r="X35" i="31" s="1"/>
  <c r="X36" i="31" s="1"/>
  <c r="X37" i="31" s="1"/>
  <c r="X38" i="31" s="1"/>
  <c r="X39" i="31" s="1"/>
  <c r="X40" i="31" s="1"/>
  <c r="X41" i="31" s="1"/>
  <c r="X42" i="31" s="1"/>
  <c r="X43" i="31" s="1"/>
  <c r="X44" i="31" s="1"/>
  <c r="X45" i="31" s="1"/>
  <c r="X46" i="31" s="1"/>
  <c r="X47" i="31" s="1"/>
  <c r="X48" i="31" s="1"/>
  <c r="X49" i="31" s="1"/>
  <c r="X50" i="31" s="1"/>
  <c r="X51" i="31" s="1"/>
  <c r="X52" i="31" s="1"/>
  <c r="X53" i="31" s="1"/>
  <c r="X54" i="31" s="1"/>
  <c r="X55" i="31" s="1"/>
  <c r="X56" i="31" s="1"/>
  <c r="X57" i="31" s="1"/>
  <c r="X58" i="31" s="1"/>
  <c r="X59" i="31" s="1"/>
  <c r="X60" i="31" s="1"/>
  <c r="X61" i="31" s="1"/>
  <c r="X62" i="31" s="1"/>
  <c r="X63" i="31" s="1"/>
  <c r="X64" i="31" s="1"/>
  <c r="X65" i="31" s="1"/>
  <c r="X66" i="31" s="1"/>
  <c r="X67" i="31" s="1"/>
  <c r="X68" i="31" s="1"/>
  <c r="X69" i="31" s="1"/>
  <c r="X70" i="31" s="1"/>
  <c r="X71" i="31" s="1"/>
  <c r="X72" i="31" s="1"/>
  <c r="X73" i="31" s="1"/>
  <c r="X74" i="31" s="1"/>
  <c r="X75" i="31" s="1"/>
  <c r="X76" i="31" s="1"/>
  <c r="X77" i="31" s="1"/>
  <c r="X78" i="31" s="1"/>
  <c r="X79" i="31" s="1"/>
  <c r="X80" i="31" s="1"/>
  <c r="X81" i="31" s="1"/>
  <c r="X82" i="31" s="1"/>
  <c r="X83" i="31" s="1"/>
  <c r="X84" i="31" s="1"/>
  <c r="X85" i="31" s="1"/>
  <c r="X86" i="31" s="1"/>
  <c r="X87" i="31" s="1"/>
  <c r="X88" i="31" s="1"/>
  <c r="X89" i="31" s="1"/>
  <c r="X90" i="31" s="1"/>
  <c r="X91" i="31" s="1"/>
  <c r="X92" i="31" s="1"/>
  <c r="X93" i="31" s="1"/>
  <c r="X94" i="31" s="1"/>
  <c r="X95" i="31" s="1"/>
  <c r="X96" i="31" s="1"/>
  <c r="X97" i="31" s="1"/>
  <c r="X98" i="31" s="1"/>
  <c r="X99" i="31" s="1"/>
  <c r="X100" i="31" s="1"/>
  <c r="X101" i="31" s="1"/>
  <c r="X102" i="31" s="1"/>
  <c r="X103" i="31" s="1"/>
  <c r="X104" i="31" s="1"/>
  <c r="W3" i="31"/>
  <c r="W4" i="31" s="1"/>
  <c r="W5" i="31" s="1"/>
  <c r="W6" i="31" s="1"/>
  <c r="W7" i="31" s="1"/>
  <c r="W8" i="31" s="1"/>
  <c r="W9" i="31" s="1"/>
  <c r="W10" i="31" s="1"/>
  <c r="W11" i="31" s="1"/>
  <c r="W12" i="31" s="1"/>
  <c r="W13" i="31" s="1"/>
  <c r="W14" i="31" s="1"/>
  <c r="V3" i="31"/>
  <c r="V4" i="31" s="1"/>
  <c r="V5" i="31" s="1"/>
  <c r="V6" i="31" s="1"/>
  <c r="V7" i="31" s="1"/>
  <c r="V8" i="31" s="1"/>
  <c r="V9" i="31" s="1"/>
  <c r="V10" i="31" s="1"/>
  <c r="V11" i="31" s="1"/>
  <c r="V12" i="31" s="1"/>
  <c r="V13" i="31" s="1"/>
  <c r="V14" i="31" s="1"/>
  <c r="U3" i="31"/>
  <c r="T3" i="31"/>
  <c r="T4" i="31" s="1"/>
  <c r="S3" i="31"/>
  <c r="S4" i="31" s="1"/>
  <c r="S5" i="31" s="1"/>
  <c r="S6" i="31" s="1"/>
  <c r="S7" i="31" s="1"/>
  <c r="S8" i="31" s="1"/>
  <c r="S9" i="31" s="1"/>
  <c r="S10" i="31" s="1"/>
  <c r="S11" i="31" s="1"/>
  <c r="S12" i="31" s="1"/>
  <c r="S13" i="31" s="1"/>
  <c r="S14" i="31" s="1"/>
  <c r="S15" i="31" s="1"/>
  <c r="S16" i="31" s="1"/>
  <c r="R3" i="31"/>
  <c r="R4" i="31" s="1"/>
  <c r="R5" i="31" s="1"/>
  <c r="R6" i="31" s="1"/>
  <c r="R7" i="31" s="1"/>
  <c r="R8" i="31" s="1"/>
  <c r="R9" i="31" s="1"/>
  <c r="R10" i="31" s="1"/>
  <c r="R11" i="31" s="1"/>
  <c r="R12" i="31" s="1"/>
  <c r="R13" i="31" s="1"/>
  <c r="R14" i="31" s="1"/>
  <c r="R15" i="31" s="1"/>
  <c r="R16" i="31" s="1"/>
  <c r="M3" i="31"/>
  <c r="L3" i="31"/>
  <c r="L4" i="31" s="1"/>
  <c r="L5" i="31" s="1"/>
  <c r="L6" i="31" s="1"/>
  <c r="L7" i="31" s="1"/>
  <c r="L8" i="31" s="1"/>
  <c r="L9" i="31" s="1"/>
  <c r="L10" i="31" s="1"/>
  <c r="L11" i="31" s="1"/>
  <c r="L12" i="31" s="1"/>
  <c r="L13" i="31" s="1"/>
  <c r="L14" i="31" s="1"/>
  <c r="L15" i="31" s="1"/>
  <c r="L16" i="31" s="1"/>
  <c r="L17" i="31" s="1"/>
  <c r="L18" i="31" s="1"/>
  <c r="L19" i="31" s="1"/>
  <c r="L20" i="31" s="1"/>
  <c r="L21" i="31" s="1"/>
  <c r="L22" i="31" s="1"/>
  <c r="L23" i="31" s="1"/>
  <c r="L24" i="31" s="1"/>
  <c r="L25" i="31" s="1"/>
  <c r="L26" i="31" s="1"/>
  <c r="L27" i="31" s="1"/>
  <c r="L28" i="31" s="1"/>
  <c r="L29" i="31" s="1"/>
  <c r="L30" i="31" s="1"/>
  <c r="L31" i="31" s="1"/>
  <c r="L32" i="31" s="1"/>
  <c r="L33" i="31" s="1"/>
  <c r="L34" i="31" s="1"/>
  <c r="L35" i="31" s="1"/>
  <c r="L36" i="31" s="1"/>
  <c r="L37" i="31" s="1"/>
  <c r="L38" i="31" s="1"/>
  <c r="L39" i="31" s="1"/>
  <c r="L40" i="31" s="1"/>
  <c r="L41" i="31" s="1"/>
  <c r="L42" i="31" s="1"/>
  <c r="L43" i="31" s="1"/>
  <c r="L44" i="31" s="1"/>
  <c r="L45" i="31" s="1"/>
  <c r="L46" i="31" s="1"/>
  <c r="L47" i="31" s="1"/>
  <c r="L48" i="31" s="1"/>
  <c r="L49" i="31" s="1"/>
  <c r="L50" i="31" s="1"/>
  <c r="L51" i="31" s="1"/>
  <c r="L52" i="31" s="1"/>
  <c r="L53" i="31" s="1"/>
  <c r="L54" i="31" s="1"/>
  <c r="L55" i="31" s="1"/>
  <c r="L56" i="31" s="1"/>
  <c r="L57" i="31" s="1"/>
  <c r="L58" i="31" s="1"/>
  <c r="L59" i="31" s="1"/>
  <c r="L60" i="31" s="1"/>
  <c r="L61" i="31" s="1"/>
  <c r="L62" i="31" s="1"/>
  <c r="L63" i="31" s="1"/>
  <c r="L64" i="31" s="1"/>
  <c r="L65" i="31" s="1"/>
  <c r="L66" i="31" s="1"/>
  <c r="L67" i="31" s="1"/>
  <c r="L68" i="31" s="1"/>
  <c r="L69" i="31" s="1"/>
  <c r="L70" i="31" s="1"/>
  <c r="L71" i="31" s="1"/>
  <c r="L72" i="31" s="1"/>
  <c r="L73" i="31" s="1"/>
  <c r="L74" i="31" s="1"/>
  <c r="L75" i="31" s="1"/>
  <c r="L76" i="31" s="1"/>
  <c r="L77" i="31" s="1"/>
  <c r="L78" i="31" s="1"/>
  <c r="L79" i="31" s="1"/>
  <c r="L80" i="31" s="1"/>
  <c r="L81" i="31" s="1"/>
  <c r="L82" i="31" s="1"/>
  <c r="L83" i="31" s="1"/>
  <c r="L84" i="31" s="1"/>
  <c r="L85" i="31" s="1"/>
  <c r="L86" i="31" s="1"/>
  <c r="L87" i="31" s="1"/>
  <c r="L88" i="31" s="1"/>
  <c r="L89" i="31" s="1"/>
  <c r="L90" i="31" s="1"/>
  <c r="L91" i="31" s="1"/>
  <c r="L92" i="31" s="1"/>
  <c r="L93" i="31" s="1"/>
  <c r="L94" i="31" s="1"/>
  <c r="L95" i="31" s="1"/>
  <c r="L96" i="31" s="1"/>
  <c r="L97" i="31" s="1"/>
  <c r="L98" i="31" s="1"/>
  <c r="L99" i="31" s="1"/>
  <c r="L100" i="31" s="1"/>
  <c r="L101" i="31" s="1"/>
  <c r="L102" i="31" s="1"/>
  <c r="L103" i="31" s="1"/>
  <c r="L104" i="31" s="1"/>
  <c r="K3" i="31"/>
  <c r="K4" i="31" s="1"/>
  <c r="K5" i="31" s="1"/>
  <c r="K6" i="31" s="1"/>
  <c r="K7" i="31" s="1"/>
  <c r="K8" i="31" s="1"/>
  <c r="K9" i="31" s="1"/>
  <c r="K10" i="31" s="1"/>
  <c r="K11" i="31" s="1"/>
  <c r="K12" i="31" s="1"/>
  <c r="K13" i="31" s="1"/>
  <c r="K14" i="31" s="1"/>
  <c r="K15" i="31" s="1"/>
  <c r="K16" i="31" s="1"/>
  <c r="K17" i="31" s="1"/>
  <c r="K18" i="31" s="1"/>
  <c r="K19" i="31" s="1"/>
  <c r="K20" i="31" s="1"/>
  <c r="K21" i="31" s="1"/>
  <c r="K22" i="31" s="1"/>
  <c r="K23" i="31" s="1"/>
  <c r="K24" i="31" s="1"/>
  <c r="K25" i="31" s="1"/>
  <c r="K26" i="31" s="1"/>
  <c r="K27" i="31" s="1"/>
  <c r="K28" i="31" s="1"/>
  <c r="K29" i="31" s="1"/>
  <c r="K30" i="31" s="1"/>
  <c r="K31" i="31" s="1"/>
  <c r="K32" i="31" s="1"/>
  <c r="K33" i="31" s="1"/>
  <c r="K34" i="31" s="1"/>
  <c r="K35" i="31" s="1"/>
  <c r="K36" i="31" s="1"/>
  <c r="K37" i="31" s="1"/>
  <c r="K38" i="31" s="1"/>
  <c r="K39" i="31" s="1"/>
  <c r="K40" i="31" s="1"/>
  <c r="K41" i="31" s="1"/>
  <c r="K42" i="31" s="1"/>
  <c r="K43" i="31" s="1"/>
  <c r="K44" i="31" s="1"/>
  <c r="K45" i="31" s="1"/>
  <c r="K46" i="31" s="1"/>
  <c r="K47" i="31" s="1"/>
  <c r="K48" i="31" s="1"/>
  <c r="K49" i="31" s="1"/>
  <c r="K50" i="31" s="1"/>
  <c r="K51" i="31" s="1"/>
  <c r="K52" i="31" s="1"/>
  <c r="K53" i="31" s="1"/>
  <c r="K54" i="31" s="1"/>
  <c r="K55" i="31" s="1"/>
  <c r="K56" i="31" s="1"/>
  <c r="K57" i="31" s="1"/>
  <c r="K58" i="31" s="1"/>
  <c r="K59" i="31" s="1"/>
  <c r="K60" i="31" s="1"/>
  <c r="K61" i="31" s="1"/>
  <c r="K62" i="31" s="1"/>
  <c r="K63" i="31" s="1"/>
  <c r="K64" i="31" s="1"/>
  <c r="K65" i="31" s="1"/>
  <c r="K66" i="31" s="1"/>
  <c r="K67" i="31" s="1"/>
  <c r="K68" i="31" s="1"/>
  <c r="K69" i="31" s="1"/>
  <c r="K70" i="31" s="1"/>
  <c r="K71" i="31" s="1"/>
  <c r="K72" i="31" s="1"/>
  <c r="K73" i="31" s="1"/>
  <c r="K74" i="31" s="1"/>
  <c r="K75" i="31" s="1"/>
  <c r="K76" i="31" s="1"/>
  <c r="K77" i="31" s="1"/>
  <c r="K78" i="31" s="1"/>
  <c r="K79" i="31" s="1"/>
  <c r="K80" i="31" s="1"/>
  <c r="K81" i="31" s="1"/>
  <c r="K82" i="31" s="1"/>
  <c r="K83" i="31" s="1"/>
  <c r="K84" i="31" s="1"/>
  <c r="K85" i="31" s="1"/>
  <c r="K86" i="31" s="1"/>
  <c r="K87" i="31" s="1"/>
  <c r="K88" i="31" s="1"/>
  <c r="K89" i="31" s="1"/>
  <c r="K90" i="31" s="1"/>
  <c r="K91" i="31" s="1"/>
  <c r="K92" i="31" s="1"/>
  <c r="K93" i="31" s="1"/>
  <c r="K94" i="31" s="1"/>
  <c r="K95" i="31" s="1"/>
  <c r="K96" i="31" s="1"/>
  <c r="K97" i="31" s="1"/>
  <c r="K98" i="31" s="1"/>
  <c r="K99" i="31" s="1"/>
  <c r="K100" i="31" s="1"/>
  <c r="K101" i="31" s="1"/>
  <c r="K102" i="31" s="1"/>
  <c r="K103" i="31" s="1"/>
  <c r="K104" i="31" s="1"/>
  <c r="J3" i="31"/>
  <c r="J4" i="31" s="1"/>
  <c r="J5" i="31" s="1"/>
  <c r="J6" i="31" s="1"/>
  <c r="J7" i="31" s="1"/>
  <c r="J8" i="31" s="1"/>
  <c r="J9" i="31" s="1"/>
  <c r="J10" i="31" s="1"/>
  <c r="J11" i="31" s="1"/>
  <c r="J12" i="31" s="1"/>
  <c r="J13" i="31" s="1"/>
  <c r="J14" i="31" s="1"/>
  <c r="J15" i="31" s="1"/>
  <c r="J16" i="31" s="1"/>
  <c r="J17" i="31" s="1"/>
  <c r="J18" i="31" s="1"/>
  <c r="J19" i="31" s="1"/>
  <c r="J20" i="31" s="1"/>
  <c r="J21" i="31" s="1"/>
  <c r="J22" i="31" s="1"/>
  <c r="J23" i="31" s="1"/>
  <c r="J24" i="31" s="1"/>
  <c r="J25" i="31" s="1"/>
  <c r="J26" i="31" s="1"/>
  <c r="J27" i="31" s="1"/>
  <c r="J28" i="31" s="1"/>
  <c r="J29" i="31" s="1"/>
  <c r="J30" i="31" s="1"/>
  <c r="J31" i="31" s="1"/>
  <c r="J32" i="31" s="1"/>
  <c r="J33" i="31" s="1"/>
  <c r="J34" i="31" s="1"/>
  <c r="J35" i="31" s="1"/>
  <c r="J36" i="31" s="1"/>
  <c r="J37" i="31" s="1"/>
  <c r="J38" i="31" s="1"/>
  <c r="J39" i="31" s="1"/>
  <c r="J40" i="31" s="1"/>
  <c r="J41" i="31" s="1"/>
  <c r="J42" i="31" s="1"/>
  <c r="J43" i="31" s="1"/>
  <c r="J44" i="31" s="1"/>
  <c r="J45" i="31" s="1"/>
  <c r="J46" i="31" s="1"/>
  <c r="J47" i="31" s="1"/>
  <c r="J48" i="31" s="1"/>
  <c r="J49" i="31" s="1"/>
  <c r="J50" i="31" s="1"/>
  <c r="J51" i="31" s="1"/>
  <c r="J52" i="31" s="1"/>
  <c r="J53" i="31" s="1"/>
  <c r="J54" i="31" s="1"/>
  <c r="J55" i="31" s="1"/>
  <c r="J56" i="31" s="1"/>
  <c r="J57" i="31" s="1"/>
  <c r="J58" i="31" s="1"/>
  <c r="J59" i="31" s="1"/>
  <c r="J60" i="31" s="1"/>
  <c r="J61" i="31" s="1"/>
  <c r="J62" i="31" s="1"/>
  <c r="J63" i="31" s="1"/>
  <c r="J64" i="31" s="1"/>
  <c r="J65" i="31" s="1"/>
  <c r="J66" i="31" s="1"/>
  <c r="J67" i="31" s="1"/>
  <c r="J68" i="31" s="1"/>
  <c r="J69" i="31" s="1"/>
  <c r="J70" i="31" s="1"/>
  <c r="J71" i="31" s="1"/>
  <c r="J72" i="31" s="1"/>
  <c r="J73" i="31" s="1"/>
  <c r="J74" i="31" s="1"/>
  <c r="J75" i="31" s="1"/>
  <c r="J76" i="31" s="1"/>
  <c r="J77" i="31" s="1"/>
  <c r="J78" i="31" s="1"/>
  <c r="J79" i="31" s="1"/>
  <c r="J80" i="31" s="1"/>
  <c r="J81" i="31" s="1"/>
  <c r="J82" i="31" s="1"/>
  <c r="J83" i="31" s="1"/>
  <c r="J84" i="31" s="1"/>
  <c r="J85" i="31" s="1"/>
  <c r="J86" i="31" s="1"/>
  <c r="J87" i="31" s="1"/>
  <c r="J88" i="31" s="1"/>
  <c r="J89" i="31" s="1"/>
  <c r="J90" i="31" s="1"/>
  <c r="J91" i="31" s="1"/>
  <c r="J92" i="31" s="1"/>
  <c r="J93" i="31" s="1"/>
  <c r="J94" i="31" s="1"/>
  <c r="J95" i="31" s="1"/>
  <c r="J96" i="31" s="1"/>
  <c r="J97" i="31" s="1"/>
  <c r="J98" i="31" s="1"/>
  <c r="J99" i="31" s="1"/>
  <c r="J100" i="31" s="1"/>
  <c r="J101" i="31" s="1"/>
  <c r="J102" i="31" s="1"/>
  <c r="J103" i="31" s="1"/>
  <c r="J104" i="31" s="1"/>
  <c r="I3" i="31"/>
  <c r="H3" i="31"/>
  <c r="H4" i="31" s="1"/>
  <c r="H5" i="31" s="1"/>
  <c r="G3" i="31"/>
  <c r="G4" i="31" s="1"/>
  <c r="G5" i="31" s="1"/>
  <c r="G6" i="31" s="1"/>
  <c r="G7" i="31" s="1"/>
  <c r="G8" i="31" s="1"/>
  <c r="G9" i="31" s="1"/>
  <c r="G10" i="31" s="1"/>
  <c r="G11" i="31" s="1"/>
  <c r="G12" i="31" s="1"/>
  <c r="G13" i="31" s="1"/>
  <c r="G14" i="31" s="1"/>
  <c r="F3" i="31"/>
  <c r="F4" i="31" s="1"/>
  <c r="F5" i="31" s="1"/>
  <c r="F6" i="31" s="1"/>
  <c r="F7" i="31" s="1"/>
  <c r="F8" i="31" s="1"/>
  <c r="F9" i="31" s="1"/>
  <c r="F10" i="31" s="1"/>
  <c r="F11" i="31" s="1"/>
  <c r="F12" i="31" s="1"/>
  <c r="F13" i="31" s="1"/>
  <c r="F14" i="31" s="1"/>
  <c r="D3" i="31"/>
  <c r="D4" i="31" s="1"/>
  <c r="D5" i="31" s="1"/>
  <c r="D6" i="31" s="1"/>
  <c r="D7" i="31" s="1"/>
  <c r="D8" i="31" s="1"/>
  <c r="D9" i="31" s="1"/>
  <c r="D10" i="31" s="1"/>
  <c r="D11" i="31" s="1"/>
  <c r="D12" i="31" s="1"/>
  <c r="D13" i="31" s="1"/>
  <c r="D14" i="31" s="1"/>
  <c r="C3" i="31"/>
  <c r="C4" i="31" s="1"/>
  <c r="C5" i="31" s="1"/>
  <c r="C6" i="31" s="1"/>
  <c r="C7" i="31" s="1"/>
  <c r="C8" i="31" s="1"/>
  <c r="C9" i="31" s="1"/>
  <c r="C10" i="31" s="1"/>
  <c r="C11" i="31" s="1"/>
  <c r="C12" i="31" s="1"/>
  <c r="C13" i="31" s="1"/>
  <c r="C14" i="31" s="1"/>
  <c r="B3" i="31"/>
  <c r="B4" i="31" s="1"/>
  <c r="B5" i="31" s="1"/>
  <c r="B6" i="31" s="1"/>
  <c r="B7" i="31" s="1"/>
  <c r="B8" i="31" s="1"/>
  <c r="B9" i="31" s="1"/>
  <c r="B10" i="31" s="1"/>
  <c r="B11" i="31" s="1"/>
  <c r="B12" i="31" s="1"/>
  <c r="B13" i="31" s="1"/>
  <c r="B14" i="31" s="1"/>
  <c r="A3" i="31"/>
  <c r="T241" i="30"/>
  <c r="T242" i="30" s="1"/>
  <c r="T243" i="30" s="1"/>
  <c r="T244" i="30" s="1"/>
  <c r="T245" i="30" s="1"/>
  <c r="T246" i="30" s="1"/>
  <c r="T240" i="30"/>
  <c r="T239" i="30"/>
  <c r="S239" i="30"/>
  <c r="S240" i="30" s="1"/>
  <c r="S241" i="30" s="1"/>
  <c r="S242" i="30" s="1"/>
  <c r="S243" i="30" s="1"/>
  <c r="S244" i="30" s="1"/>
  <c r="S245" i="30" s="1"/>
  <c r="S246" i="30" s="1"/>
  <c r="R239" i="30"/>
  <c r="R240" i="30" s="1"/>
  <c r="R241" i="30" s="1"/>
  <c r="R242" i="30" s="1"/>
  <c r="R243" i="30" s="1"/>
  <c r="R244" i="30" s="1"/>
  <c r="R245" i="30" s="1"/>
  <c r="R246" i="30" s="1"/>
  <c r="T238" i="30"/>
  <c r="S238" i="30"/>
  <c r="R238" i="30"/>
  <c r="S234" i="30"/>
  <c r="S235" i="30" s="1"/>
  <c r="S236" i="30" s="1"/>
  <c r="S231" i="30"/>
  <c r="S232" i="30" s="1"/>
  <c r="S233" i="30" s="1"/>
  <c r="R231" i="30"/>
  <c r="R232" i="30" s="1"/>
  <c r="R233" i="30" s="1"/>
  <c r="R234" i="30" s="1"/>
  <c r="R235" i="30" s="1"/>
  <c r="R236" i="30" s="1"/>
  <c r="T230" i="30"/>
  <c r="T231" i="30" s="1"/>
  <c r="T232" i="30" s="1"/>
  <c r="T233" i="30" s="1"/>
  <c r="T234" i="30" s="1"/>
  <c r="T235" i="30" s="1"/>
  <c r="T236" i="30" s="1"/>
  <c r="S230" i="30"/>
  <c r="R230" i="30"/>
  <c r="T227" i="30"/>
  <c r="T228" i="30" s="1"/>
  <c r="S227" i="30"/>
  <c r="S228" i="30" s="1"/>
  <c r="T226" i="30"/>
  <c r="T225" i="30"/>
  <c r="S225" i="30"/>
  <c r="S226" i="30" s="1"/>
  <c r="R225" i="30"/>
  <c r="R226" i="30" s="1"/>
  <c r="R227" i="30" s="1"/>
  <c r="R228" i="30" s="1"/>
  <c r="S221" i="30"/>
  <c r="S222" i="30" s="1"/>
  <c r="S223" i="30" s="1"/>
  <c r="T220" i="30"/>
  <c r="T221" i="30" s="1"/>
  <c r="T222" i="30" s="1"/>
  <c r="T223" i="30" s="1"/>
  <c r="S220" i="30"/>
  <c r="R220" i="30"/>
  <c r="R221" i="30" s="1"/>
  <c r="R222" i="30" s="1"/>
  <c r="R223" i="30" s="1"/>
  <c r="R215" i="30"/>
  <c r="R216" i="30" s="1"/>
  <c r="R217" i="30" s="1"/>
  <c r="R218" i="30" s="1"/>
  <c r="T214" i="30"/>
  <c r="T215" i="30" s="1"/>
  <c r="T216" i="30" s="1"/>
  <c r="T217" i="30" s="1"/>
  <c r="T218" i="30" s="1"/>
  <c r="S214" i="30"/>
  <c r="S215" i="30" s="1"/>
  <c r="S216" i="30" s="1"/>
  <c r="S217" i="30" s="1"/>
  <c r="S218" i="30" s="1"/>
  <c r="R214" i="30"/>
  <c r="T203" i="30"/>
  <c r="T204" i="30" s="1"/>
  <c r="T205" i="30" s="1"/>
  <c r="T206" i="30" s="1"/>
  <c r="T207" i="30" s="1"/>
  <c r="T208" i="30" s="1"/>
  <c r="T209" i="30" s="1"/>
  <c r="T210" i="30" s="1"/>
  <c r="T211" i="30" s="1"/>
  <c r="T212" i="30" s="1"/>
  <c r="T202" i="30"/>
  <c r="S202" i="30"/>
  <c r="S203" i="30" s="1"/>
  <c r="S204" i="30" s="1"/>
  <c r="S205" i="30" s="1"/>
  <c r="S206" i="30" s="1"/>
  <c r="S207" i="30" s="1"/>
  <c r="S208" i="30" s="1"/>
  <c r="S209" i="30" s="1"/>
  <c r="S210" i="30" s="1"/>
  <c r="S211" i="30" s="1"/>
  <c r="S212" i="30" s="1"/>
  <c r="T201" i="30"/>
  <c r="S201" i="30"/>
  <c r="R201" i="30"/>
  <c r="R202" i="30" s="1"/>
  <c r="R203" i="30" s="1"/>
  <c r="R204" i="30" s="1"/>
  <c r="R205" i="30" s="1"/>
  <c r="R206" i="30" s="1"/>
  <c r="R207" i="30" s="1"/>
  <c r="R208" i="30" s="1"/>
  <c r="R209" i="30" s="1"/>
  <c r="R210" i="30" s="1"/>
  <c r="R211" i="30" s="1"/>
  <c r="R212" i="30" s="1"/>
  <c r="R198" i="30"/>
  <c r="R199" i="30" s="1"/>
  <c r="T197" i="30"/>
  <c r="T198" i="30" s="1"/>
  <c r="T199" i="30" s="1"/>
  <c r="S197" i="30"/>
  <c r="S198" i="30" s="1"/>
  <c r="S199" i="30" s="1"/>
  <c r="R197" i="30"/>
  <c r="S194" i="30"/>
  <c r="S195" i="30" s="1"/>
  <c r="T190" i="30"/>
  <c r="T191" i="30" s="1"/>
  <c r="T192" i="30" s="1"/>
  <c r="T193" i="30" s="1"/>
  <c r="T194" i="30" s="1"/>
  <c r="T195" i="30" s="1"/>
  <c r="R188" i="30"/>
  <c r="R189" i="30" s="1"/>
  <c r="R190" i="30" s="1"/>
  <c r="R191" i="30" s="1"/>
  <c r="R192" i="30" s="1"/>
  <c r="R193" i="30" s="1"/>
  <c r="R194" i="30" s="1"/>
  <c r="R195" i="30" s="1"/>
  <c r="T187" i="30"/>
  <c r="T188" i="30" s="1"/>
  <c r="T189" i="30" s="1"/>
  <c r="S187" i="30"/>
  <c r="S188" i="30" s="1"/>
  <c r="S189" i="30" s="1"/>
  <c r="S190" i="30" s="1"/>
  <c r="S191" i="30" s="1"/>
  <c r="S192" i="30" s="1"/>
  <c r="S193" i="30" s="1"/>
  <c r="R187" i="30"/>
  <c r="T179" i="30"/>
  <c r="T180" i="30" s="1"/>
  <c r="T181" i="30" s="1"/>
  <c r="T182" i="30" s="1"/>
  <c r="T183" i="30" s="1"/>
  <c r="T184" i="30" s="1"/>
  <c r="T185" i="30" s="1"/>
  <c r="R179" i="30"/>
  <c r="R180" i="30" s="1"/>
  <c r="R181" i="30" s="1"/>
  <c r="R182" i="30" s="1"/>
  <c r="R183" i="30" s="1"/>
  <c r="R184" i="30" s="1"/>
  <c r="R185" i="30" s="1"/>
  <c r="T178" i="30"/>
  <c r="S178" i="30"/>
  <c r="S179" i="30" s="1"/>
  <c r="S180" i="30" s="1"/>
  <c r="S181" i="30" s="1"/>
  <c r="S182" i="30" s="1"/>
  <c r="S183" i="30" s="1"/>
  <c r="S184" i="30" s="1"/>
  <c r="S185" i="30" s="1"/>
  <c r="R178" i="30"/>
  <c r="R168" i="30"/>
  <c r="T166" i="30"/>
  <c r="T167" i="30" s="1"/>
  <c r="T161" i="30"/>
  <c r="T162" i="30" s="1"/>
  <c r="T163" i="30" s="1"/>
  <c r="T164" i="30" s="1"/>
  <c r="T165" i="30" s="1"/>
  <c r="S161" i="30"/>
  <c r="S162" i="30" s="1"/>
  <c r="S163" i="30" s="1"/>
  <c r="S164" i="30" s="1"/>
  <c r="S165" i="30" s="1"/>
  <c r="S166" i="30" s="1"/>
  <c r="S167" i="30" s="1"/>
  <c r="R161" i="30"/>
  <c r="R162" i="30" s="1"/>
  <c r="R163" i="30" s="1"/>
  <c r="R164" i="30" s="1"/>
  <c r="R165" i="30" s="1"/>
  <c r="R166" i="30" s="1"/>
  <c r="R167" i="30" s="1"/>
  <c r="R169" i="30" s="1"/>
  <c r="R170" i="30" s="1"/>
  <c r="R171" i="30" s="1"/>
  <c r="R172" i="30" s="1"/>
  <c r="S156" i="30"/>
  <c r="S157" i="30" s="1"/>
  <c r="S158" i="30" s="1"/>
  <c r="S159" i="30" s="1"/>
  <c r="S155" i="30"/>
  <c r="T154" i="30"/>
  <c r="T155" i="30" s="1"/>
  <c r="T156" i="30" s="1"/>
  <c r="T157" i="30" s="1"/>
  <c r="T158" i="30" s="1"/>
  <c r="T159" i="30" s="1"/>
  <c r="S154" i="30"/>
  <c r="R154" i="30"/>
  <c r="R155" i="30" s="1"/>
  <c r="R156" i="30" s="1"/>
  <c r="R157" i="30" s="1"/>
  <c r="R158" i="30" s="1"/>
  <c r="R159" i="30" s="1"/>
  <c r="T152" i="30"/>
  <c r="R150" i="30"/>
  <c r="R151" i="30" s="1"/>
  <c r="R152" i="30" s="1"/>
  <c r="T147" i="30"/>
  <c r="T148" i="30" s="1"/>
  <c r="T149" i="30" s="1"/>
  <c r="T150" i="30" s="1"/>
  <c r="T151" i="30" s="1"/>
  <c r="R147" i="30"/>
  <c r="R148" i="30" s="1"/>
  <c r="R149" i="30" s="1"/>
  <c r="T146" i="30"/>
  <c r="S146" i="30"/>
  <c r="S147" i="30" s="1"/>
  <c r="S148" i="30" s="1"/>
  <c r="S149" i="30" s="1"/>
  <c r="S150" i="30" s="1"/>
  <c r="S151" i="30" s="1"/>
  <c r="S152" i="30" s="1"/>
  <c r="R146" i="30"/>
  <c r="S138" i="30"/>
  <c r="S139" i="30" s="1"/>
  <c r="S140" i="30" s="1"/>
  <c r="S141" i="30" s="1"/>
  <c r="S142" i="30" s="1"/>
  <c r="S143" i="30" s="1"/>
  <c r="S144" i="30" s="1"/>
  <c r="T135" i="30"/>
  <c r="T136" i="30" s="1"/>
  <c r="T137" i="30" s="1"/>
  <c r="T138" i="30" s="1"/>
  <c r="T139" i="30" s="1"/>
  <c r="T140" i="30" s="1"/>
  <c r="T141" i="30" s="1"/>
  <c r="T142" i="30" s="1"/>
  <c r="T143" i="30" s="1"/>
  <c r="T144" i="30" s="1"/>
  <c r="S135" i="30"/>
  <c r="S136" i="30" s="1"/>
  <c r="S137" i="30" s="1"/>
  <c r="R135" i="30"/>
  <c r="R136" i="30" s="1"/>
  <c r="R137" i="30" s="1"/>
  <c r="R138" i="30" s="1"/>
  <c r="R139" i="30" s="1"/>
  <c r="R140" i="30" s="1"/>
  <c r="R141" i="30" s="1"/>
  <c r="R142" i="30" s="1"/>
  <c r="R143" i="30" s="1"/>
  <c r="R144" i="30" s="1"/>
  <c r="S131" i="30"/>
  <c r="S132" i="30" s="1"/>
  <c r="S133" i="30" s="1"/>
  <c r="T128" i="30"/>
  <c r="T129" i="30" s="1"/>
  <c r="T130" i="30" s="1"/>
  <c r="T131" i="30" s="1"/>
  <c r="T132" i="30" s="1"/>
  <c r="T133" i="30" s="1"/>
  <c r="S128" i="30"/>
  <c r="S129" i="30" s="1"/>
  <c r="S130" i="30" s="1"/>
  <c r="R128" i="30"/>
  <c r="R129" i="30" s="1"/>
  <c r="R130" i="30" s="1"/>
  <c r="R131" i="30" s="1"/>
  <c r="R132" i="30" s="1"/>
  <c r="R133" i="30" s="1"/>
  <c r="T125" i="30"/>
  <c r="T126" i="30" s="1"/>
  <c r="R122" i="30"/>
  <c r="R123" i="30" s="1"/>
  <c r="R124" i="30" s="1"/>
  <c r="R125" i="30" s="1"/>
  <c r="R126" i="30" s="1"/>
  <c r="R121" i="30"/>
  <c r="T120" i="30"/>
  <c r="T121" i="30" s="1"/>
  <c r="T122" i="30" s="1"/>
  <c r="T123" i="30" s="1"/>
  <c r="T124" i="30" s="1"/>
  <c r="S120" i="30"/>
  <c r="S121" i="30" s="1"/>
  <c r="S122" i="30" s="1"/>
  <c r="S123" i="30" s="1"/>
  <c r="S124" i="30" s="1"/>
  <c r="S125" i="30" s="1"/>
  <c r="S126" i="30" s="1"/>
  <c r="R120" i="30"/>
  <c r="T113" i="30"/>
  <c r="T114" i="30" s="1"/>
  <c r="T115" i="30" s="1"/>
  <c r="T116" i="30" s="1"/>
  <c r="T117" i="30" s="1"/>
  <c r="T118" i="30" s="1"/>
  <c r="T112" i="30"/>
  <c r="S112" i="30"/>
  <c r="S113" i="30" s="1"/>
  <c r="S114" i="30" s="1"/>
  <c r="S115" i="30" s="1"/>
  <c r="S116" i="30" s="1"/>
  <c r="S117" i="30" s="1"/>
  <c r="S118" i="30" s="1"/>
  <c r="R112" i="30"/>
  <c r="R113" i="30" s="1"/>
  <c r="R114" i="30" s="1"/>
  <c r="R115" i="30" s="1"/>
  <c r="R116" i="30" s="1"/>
  <c r="R117" i="30" s="1"/>
  <c r="R118" i="30" s="1"/>
  <c r="R99" i="30"/>
  <c r="R100" i="30" s="1"/>
  <c r="R101" i="30" s="1"/>
  <c r="R102" i="30" s="1"/>
  <c r="R103" i="30" s="1"/>
  <c r="R104" i="30" s="1"/>
  <c r="T97" i="30"/>
  <c r="T98" i="30" s="1"/>
  <c r="T99" i="30" s="1"/>
  <c r="T100" i="30" s="1"/>
  <c r="T101" i="30" s="1"/>
  <c r="T102" i="30" s="1"/>
  <c r="T103" i="30" s="1"/>
  <c r="T104" i="30" s="1"/>
  <c r="T105" i="30" s="1"/>
  <c r="T96" i="30"/>
  <c r="S96" i="30"/>
  <c r="S97" i="30" s="1"/>
  <c r="S98" i="30" s="1"/>
  <c r="S99" i="30" s="1"/>
  <c r="S100" i="30" s="1"/>
  <c r="S101" i="30" s="1"/>
  <c r="S102" i="30" s="1"/>
  <c r="S103" i="30" s="1"/>
  <c r="S104" i="30" s="1"/>
  <c r="R96" i="30"/>
  <c r="R97" i="30" s="1"/>
  <c r="R98" i="30" s="1"/>
  <c r="T94" i="30"/>
  <c r="R94" i="30"/>
  <c r="T93" i="30"/>
  <c r="S93" i="30"/>
  <c r="S94" i="30" s="1"/>
  <c r="R93" i="30"/>
  <c r="S90" i="30"/>
  <c r="S91" i="30" s="1"/>
  <c r="T89" i="30"/>
  <c r="T90" i="30" s="1"/>
  <c r="T91" i="30" s="1"/>
  <c r="S89" i="30"/>
  <c r="R89" i="30"/>
  <c r="R90" i="30" s="1"/>
  <c r="R91" i="30" s="1"/>
  <c r="T68" i="30"/>
  <c r="T69" i="30" s="1"/>
  <c r="T70" i="30" s="1"/>
  <c r="T71" i="30" s="1"/>
  <c r="T72" i="30" s="1"/>
  <c r="T73" i="30" s="1"/>
  <c r="T74" i="30" s="1"/>
  <c r="T75" i="30" s="1"/>
  <c r="T76" i="30" s="1"/>
  <c r="T77" i="30" s="1"/>
  <c r="T78" i="30" s="1"/>
  <c r="T79" i="30" s="1"/>
  <c r="T80" i="30" s="1"/>
  <c r="T81" i="30" s="1"/>
  <c r="T82" i="30" s="1"/>
  <c r="T83" i="30" s="1"/>
  <c r="T84" i="30" s="1"/>
  <c r="T85" i="30" s="1"/>
  <c r="T86" i="30" s="1"/>
  <c r="T87" i="30" s="1"/>
  <c r="S67" i="30"/>
  <c r="S68" i="30" s="1"/>
  <c r="S69" i="30" s="1"/>
  <c r="S70" i="30" s="1"/>
  <c r="S71" i="30" s="1"/>
  <c r="S72" i="30" s="1"/>
  <c r="S73" i="30" s="1"/>
  <c r="S74" i="30" s="1"/>
  <c r="S75" i="30" s="1"/>
  <c r="S76" i="30" s="1"/>
  <c r="S77" i="30" s="1"/>
  <c r="S78" i="30" s="1"/>
  <c r="S79" i="30" s="1"/>
  <c r="S80" i="30" s="1"/>
  <c r="S81" i="30" s="1"/>
  <c r="S82" i="30" s="1"/>
  <c r="S83" i="30" s="1"/>
  <c r="S84" i="30" s="1"/>
  <c r="S85" i="30" s="1"/>
  <c r="S86" i="30" s="1"/>
  <c r="S87" i="30" s="1"/>
  <c r="T66" i="30"/>
  <c r="T67" i="30" s="1"/>
  <c r="S66" i="30"/>
  <c r="R66" i="30"/>
  <c r="R67" i="30" s="1"/>
  <c r="R68" i="30" s="1"/>
  <c r="R69" i="30" s="1"/>
  <c r="R70" i="30" s="1"/>
  <c r="R71" i="30" s="1"/>
  <c r="R72" i="30" s="1"/>
  <c r="R73" i="30" s="1"/>
  <c r="R74" i="30" s="1"/>
  <c r="R75" i="30" s="1"/>
  <c r="R76" i="30" s="1"/>
  <c r="R77" i="30" s="1"/>
  <c r="R78" i="30" s="1"/>
  <c r="R79" i="30" s="1"/>
  <c r="R80" i="30" s="1"/>
  <c r="R81" i="30" s="1"/>
  <c r="R82" i="30" s="1"/>
  <c r="R83" i="30" s="1"/>
  <c r="R84" i="30" s="1"/>
  <c r="R85" i="30" s="1"/>
  <c r="R86" i="30" s="1"/>
  <c r="R87" i="30" s="1"/>
  <c r="S56" i="30"/>
  <c r="S57" i="30" s="1"/>
  <c r="S58" i="30" s="1"/>
  <c r="S59" i="30" s="1"/>
  <c r="S60" i="30" s="1"/>
  <c r="S61" i="30" s="1"/>
  <c r="S62" i="30" s="1"/>
  <c r="S63" i="30" s="1"/>
  <c r="S64" i="30" s="1"/>
  <c r="S55" i="30"/>
  <c r="S53" i="30"/>
  <c r="S54" i="30" s="1"/>
  <c r="R53" i="30"/>
  <c r="R54" i="30" s="1"/>
  <c r="R55" i="30" s="1"/>
  <c r="R56" i="30" s="1"/>
  <c r="R57" i="30" s="1"/>
  <c r="R58" i="30" s="1"/>
  <c r="R59" i="30" s="1"/>
  <c r="R60" i="30" s="1"/>
  <c r="R61" i="30" s="1"/>
  <c r="R62" i="30" s="1"/>
  <c r="R63" i="30" s="1"/>
  <c r="R64" i="30" s="1"/>
  <c r="T52" i="30"/>
  <c r="T53" i="30" s="1"/>
  <c r="T54" i="30" s="1"/>
  <c r="T55" i="30" s="1"/>
  <c r="T56" i="30" s="1"/>
  <c r="T57" i="30" s="1"/>
  <c r="T58" i="30" s="1"/>
  <c r="T59" i="30" s="1"/>
  <c r="T60" i="30" s="1"/>
  <c r="T61" i="30" s="1"/>
  <c r="T62" i="30" s="1"/>
  <c r="T63" i="30" s="1"/>
  <c r="T64" i="30" s="1"/>
  <c r="S52" i="30"/>
  <c r="R52" i="30"/>
  <c r="T26" i="30"/>
  <c r="T27" i="30" s="1"/>
  <c r="T28" i="30" s="1"/>
  <c r="T29" i="30" s="1"/>
  <c r="T30" i="30" s="1"/>
  <c r="T31" i="30" s="1"/>
  <c r="T32" i="30" s="1"/>
  <c r="T33" i="30" s="1"/>
  <c r="T34" i="30" s="1"/>
  <c r="T35" i="30" s="1"/>
  <c r="T36" i="30" s="1"/>
  <c r="T37" i="30" s="1"/>
  <c r="T38" i="30" s="1"/>
  <c r="T39" i="30" s="1"/>
  <c r="T40" i="30" s="1"/>
  <c r="T41" i="30" s="1"/>
  <c r="T42" i="30" s="1"/>
  <c r="T43" i="30" s="1"/>
  <c r="T44" i="30" s="1"/>
  <c r="T45" i="30" s="1"/>
  <c r="T46" i="30" s="1"/>
  <c r="T47" i="30" s="1"/>
  <c r="T48" i="30" s="1"/>
  <c r="T49" i="30" s="1"/>
  <c r="T50" i="30" s="1"/>
  <c r="S26" i="30"/>
  <c r="S27" i="30" s="1"/>
  <c r="S28" i="30" s="1"/>
  <c r="S29" i="30" s="1"/>
  <c r="S30" i="30" s="1"/>
  <c r="S31" i="30" s="1"/>
  <c r="S32" i="30" s="1"/>
  <c r="S33" i="30" s="1"/>
  <c r="S34" i="30" s="1"/>
  <c r="S35" i="30" s="1"/>
  <c r="S36" i="30" s="1"/>
  <c r="S37" i="30" s="1"/>
  <c r="S38" i="30" s="1"/>
  <c r="S39" i="30" s="1"/>
  <c r="S40" i="30" s="1"/>
  <c r="S41" i="30" s="1"/>
  <c r="S42" i="30" s="1"/>
  <c r="S43" i="30" s="1"/>
  <c r="S44" i="30" s="1"/>
  <c r="S45" i="30" s="1"/>
  <c r="S46" i="30" s="1"/>
  <c r="S47" i="30" s="1"/>
  <c r="S48" i="30" s="1"/>
  <c r="S49" i="30" s="1"/>
  <c r="S50" i="30" s="1"/>
  <c r="R26" i="30"/>
  <c r="R27" i="30" s="1"/>
  <c r="R28" i="30" s="1"/>
  <c r="R29" i="30" s="1"/>
  <c r="R30" i="30" s="1"/>
  <c r="R31" i="30" s="1"/>
  <c r="R32" i="30" s="1"/>
  <c r="R33" i="30" s="1"/>
  <c r="R34" i="30" s="1"/>
  <c r="R35" i="30" s="1"/>
  <c r="R36" i="30" s="1"/>
  <c r="R37" i="30" s="1"/>
  <c r="R38" i="30" s="1"/>
  <c r="R39" i="30" s="1"/>
  <c r="R40" i="30" s="1"/>
  <c r="R41" i="30" s="1"/>
  <c r="R42" i="30" s="1"/>
  <c r="R43" i="30" s="1"/>
  <c r="R44" i="30" s="1"/>
  <c r="R45" i="30" s="1"/>
  <c r="R46" i="30" s="1"/>
  <c r="R47" i="30" s="1"/>
  <c r="R48" i="30" s="1"/>
  <c r="R49" i="30" s="1"/>
  <c r="R50" i="30" s="1"/>
  <c r="T22" i="30"/>
  <c r="T23" i="30" s="1"/>
  <c r="T24" i="30" s="1"/>
  <c r="S22" i="30"/>
  <c r="S23" i="30" s="1"/>
  <c r="S24" i="30" s="1"/>
  <c r="S19" i="30"/>
  <c r="S20" i="30" s="1"/>
  <c r="S21" i="30" s="1"/>
  <c r="R19" i="30"/>
  <c r="R20" i="30" s="1"/>
  <c r="R21" i="30" s="1"/>
  <c r="R22" i="30" s="1"/>
  <c r="R23" i="30" s="1"/>
  <c r="R24" i="30" s="1"/>
  <c r="T18" i="30"/>
  <c r="T19" i="30" s="1"/>
  <c r="T20" i="30" s="1"/>
  <c r="T21" i="30" s="1"/>
  <c r="S18" i="30"/>
  <c r="R18" i="30"/>
  <c r="AG4" i="30"/>
  <c r="AG5" i="30" s="1"/>
  <c r="AG6" i="30" s="1"/>
  <c r="AG7" i="30" s="1"/>
  <c r="AG8" i="30" s="1"/>
  <c r="AG9" i="30" s="1"/>
  <c r="AG10" i="30" s="1"/>
  <c r="AG11" i="30" s="1"/>
  <c r="AG12" i="30" s="1"/>
  <c r="AG13" i="30" s="1"/>
  <c r="AG14" i="30" s="1"/>
  <c r="AG15" i="30" s="1"/>
  <c r="AG16" i="30" s="1"/>
  <c r="AG17" i="30" s="1"/>
  <c r="AG18" i="30" s="1"/>
  <c r="AG19" i="30" s="1"/>
  <c r="AG20" i="30" s="1"/>
  <c r="AG21" i="30" s="1"/>
  <c r="AG22" i="30" s="1"/>
  <c r="AG23" i="30" s="1"/>
  <c r="AG24" i="30" s="1"/>
  <c r="AG25" i="30" s="1"/>
  <c r="AG26" i="30" s="1"/>
  <c r="AG27" i="30" s="1"/>
  <c r="AG28" i="30" s="1"/>
  <c r="AG29" i="30" s="1"/>
  <c r="AG30" i="30" s="1"/>
  <c r="AG31" i="30" s="1"/>
  <c r="AG32" i="30" s="1"/>
  <c r="AG33" i="30" s="1"/>
  <c r="AG34" i="30" s="1"/>
  <c r="AG35" i="30" s="1"/>
  <c r="AG36" i="30" s="1"/>
  <c r="AG37" i="30" s="1"/>
  <c r="AG38" i="30" s="1"/>
  <c r="AG39" i="30" s="1"/>
  <c r="AG40" i="30" s="1"/>
  <c r="AG41" i="30" s="1"/>
  <c r="AG42" i="30" s="1"/>
  <c r="AG43" i="30" s="1"/>
  <c r="AG44" i="30" s="1"/>
  <c r="AG45" i="30" s="1"/>
  <c r="AG46" i="30" s="1"/>
  <c r="AG47" i="30" s="1"/>
  <c r="AG48" i="30" s="1"/>
  <c r="AG49" i="30" s="1"/>
  <c r="AG50" i="30" s="1"/>
  <c r="AG51" i="30" s="1"/>
  <c r="AG52" i="30" s="1"/>
  <c r="AG53" i="30" s="1"/>
  <c r="AG54" i="30" s="1"/>
  <c r="AG55" i="30" s="1"/>
  <c r="AG56" i="30" s="1"/>
  <c r="AG57" i="30" s="1"/>
  <c r="AG58" i="30" s="1"/>
  <c r="AG59" i="30" s="1"/>
  <c r="AG60" i="30" s="1"/>
  <c r="AG61" i="30" s="1"/>
  <c r="AG62" i="30" s="1"/>
  <c r="AG63" i="30" s="1"/>
  <c r="AG64" i="30" s="1"/>
  <c r="AG65" i="30" s="1"/>
  <c r="AG66" i="30" s="1"/>
  <c r="AG67" i="30" s="1"/>
  <c r="AG68" i="30" s="1"/>
  <c r="AG69" i="30" s="1"/>
  <c r="AG70" i="30" s="1"/>
  <c r="AG71" i="30" s="1"/>
  <c r="AG72" i="30" s="1"/>
  <c r="AG73" i="30" s="1"/>
  <c r="AG74" i="30" s="1"/>
  <c r="AG75" i="30" s="1"/>
  <c r="AG76" i="30" s="1"/>
  <c r="AG77" i="30" s="1"/>
  <c r="AG78" i="30" s="1"/>
  <c r="AG79" i="30" s="1"/>
  <c r="AG80" i="30" s="1"/>
  <c r="AG81" i="30" s="1"/>
  <c r="AG82" i="30" s="1"/>
  <c r="AG83" i="30" s="1"/>
  <c r="AG84" i="30" s="1"/>
  <c r="AG85" i="30" s="1"/>
  <c r="AG86" i="30" s="1"/>
  <c r="AG87" i="30" s="1"/>
  <c r="AG88" i="30" s="1"/>
  <c r="AG89" i="30" s="1"/>
  <c r="AG90" i="30" s="1"/>
  <c r="AG91" i="30" s="1"/>
  <c r="AG92" i="30" s="1"/>
  <c r="AG93" i="30" s="1"/>
  <c r="AG94" i="30" s="1"/>
  <c r="AG95" i="30" s="1"/>
  <c r="AG96" i="30" s="1"/>
  <c r="AG97" i="30" s="1"/>
  <c r="AG98" i="30" s="1"/>
  <c r="AG99" i="30" s="1"/>
  <c r="AG100" i="30" s="1"/>
  <c r="AG101" i="30" s="1"/>
  <c r="AG102" i="30" s="1"/>
  <c r="AG103" i="30" s="1"/>
  <c r="AG104" i="30" s="1"/>
  <c r="AF4" i="30"/>
  <c r="AF5" i="30" s="1"/>
  <c r="AF6" i="30" s="1"/>
  <c r="AF7" i="30" s="1"/>
  <c r="AF8" i="30" s="1"/>
  <c r="AF9" i="30" s="1"/>
  <c r="AF10" i="30" s="1"/>
  <c r="AF11" i="30" s="1"/>
  <c r="AF12" i="30" s="1"/>
  <c r="AF13" i="30" s="1"/>
  <c r="AF14" i="30" s="1"/>
  <c r="AF15" i="30" s="1"/>
  <c r="AF16" i="30" s="1"/>
  <c r="AF17" i="30" s="1"/>
  <c r="AF18" i="30" s="1"/>
  <c r="AF19" i="30" s="1"/>
  <c r="AF20" i="30" s="1"/>
  <c r="AF21" i="30" s="1"/>
  <c r="AF22" i="30" s="1"/>
  <c r="AF23" i="30" s="1"/>
  <c r="AF24" i="30" s="1"/>
  <c r="AF25" i="30" s="1"/>
  <c r="AF26" i="30" s="1"/>
  <c r="AF27" i="30" s="1"/>
  <c r="AF28" i="30" s="1"/>
  <c r="AF29" i="30" s="1"/>
  <c r="AF30" i="30" s="1"/>
  <c r="AF31" i="30" s="1"/>
  <c r="AF32" i="30" s="1"/>
  <c r="AF33" i="30" s="1"/>
  <c r="AF34" i="30" s="1"/>
  <c r="AF35" i="30" s="1"/>
  <c r="AF36" i="30" s="1"/>
  <c r="AF37" i="30" s="1"/>
  <c r="AF38" i="30" s="1"/>
  <c r="AF39" i="30" s="1"/>
  <c r="AF40" i="30" s="1"/>
  <c r="AF41" i="30" s="1"/>
  <c r="AF42" i="30" s="1"/>
  <c r="AF43" i="30" s="1"/>
  <c r="AF44" i="30" s="1"/>
  <c r="AF45" i="30" s="1"/>
  <c r="AF46" i="30" s="1"/>
  <c r="AF47" i="30" s="1"/>
  <c r="AF48" i="30" s="1"/>
  <c r="AF49" i="30" s="1"/>
  <c r="AF50" i="30" s="1"/>
  <c r="AF51" i="30" s="1"/>
  <c r="AF52" i="30" s="1"/>
  <c r="AF53" i="30" s="1"/>
  <c r="AF54" i="30" s="1"/>
  <c r="AF55" i="30" s="1"/>
  <c r="AF56" i="30" s="1"/>
  <c r="AF57" i="30" s="1"/>
  <c r="AF58" i="30" s="1"/>
  <c r="AF59" i="30" s="1"/>
  <c r="AF60" i="30" s="1"/>
  <c r="AF61" i="30" s="1"/>
  <c r="AF62" i="30" s="1"/>
  <c r="AF63" i="30" s="1"/>
  <c r="AF64" i="30" s="1"/>
  <c r="AF65" i="30" s="1"/>
  <c r="AF66" i="30" s="1"/>
  <c r="AF67" i="30" s="1"/>
  <c r="AF68" i="30" s="1"/>
  <c r="AF69" i="30" s="1"/>
  <c r="AF70" i="30" s="1"/>
  <c r="AF71" i="30" s="1"/>
  <c r="AF72" i="30" s="1"/>
  <c r="AF73" i="30" s="1"/>
  <c r="AF74" i="30" s="1"/>
  <c r="AF75" i="30" s="1"/>
  <c r="AF76" i="30" s="1"/>
  <c r="AF77" i="30" s="1"/>
  <c r="AF78" i="30" s="1"/>
  <c r="AF79" i="30" s="1"/>
  <c r="AF80" i="30" s="1"/>
  <c r="AF81" i="30" s="1"/>
  <c r="AF82" i="30" s="1"/>
  <c r="AF83" i="30" s="1"/>
  <c r="AF84" i="30" s="1"/>
  <c r="AF85" i="30" s="1"/>
  <c r="AF86" i="30" s="1"/>
  <c r="AF87" i="30" s="1"/>
  <c r="AF88" i="30" s="1"/>
  <c r="AF89" i="30" s="1"/>
  <c r="AF90" i="30" s="1"/>
  <c r="AF91" i="30" s="1"/>
  <c r="AF92" i="30" s="1"/>
  <c r="AF93" i="30" s="1"/>
  <c r="AF94" i="30" s="1"/>
  <c r="AF95" i="30" s="1"/>
  <c r="AF96" i="30" s="1"/>
  <c r="AF97" i="30" s="1"/>
  <c r="AF98" i="30" s="1"/>
  <c r="AF99" i="30" s="1"/>
  <c r="AF100" i="30" s="1"/>
  <c r="AF101" i="30" s="1"/>
  <c r="AF102" i="30" s="1"/>
  <c r="AF103" i="30" s="1"/>
  <c r="AF104" i="30" s="1"/>
  <c r="Y4" i="30"/>
  <c r="Y5" i="30" s="1"/>
  <c r="Y6" i="30" s="1"/>
  <c r="Y7" i="30" s="1"/>
  <c r="Y8" i="30" s="1"/>
  <c r="Y9" i="30" s="1"/>
  <c r="Y10" i="30" s="1"/>
  <c r="Y11" i="30" s="1"/>
  <c r="Y12" i="30" s="1"/>
  <c r="Y13" i="30" s="1"/>
  <c r="Y14" i="30" s="1"/>
  <c r="Y15" i="30" s="1"/>
  <c r="Y16" i="30" s="1"/>
  <c r="Y17" i="30" s="1"/>
  <c r="Y18" i="30" s="1"/>
  <c r="Y19" i="30" s="1"/>
  <c r="Y20" i="30" s="1"/>
  <c r="Y21" i="30" s="1"/>
  <c r="Y22" i="30" s="1"/>
  <c r="Y23" i="30" s="1"/>
  <c r="Y24" i="30" s="1"/>
  <c r="Y25" i="30" s="1"/>
  <c r="Y26" i="30" s="1"/>
  <c r="Y27" i="30" s="1"/>
  <c r="Y28" i="30" s="1"/>
  <c r="Y29" i="30" s="1"/>
  <c r="Y30" i="30" s="1"/>
  <c r="Y31" i="30" s="1"/>
  <c r="Y32" i="30" s="1"/>
  <c r="Y33" i="30" s="1"/>
  <c r="Y34" i="30" s="1"/>
  <c r="Y35" i="30" s="1"/>
  <c r="Y36" i="30" s="1"/>
  <c r="Y37" i="30" s="1"/>
  <c r="Y38" i="30" s="1"/>
  <c r="Y39" i="30" s="1"/>
  <c r="Y40" i="30" s="1"/>
  <c r="Y41" i="30" s="1"/>
  <c r="Y42" i="30" s="1"/>
  <c r="Y43" i="30" s="1"/>
  <c r="Y44" i="30" s="1"/>
  <c r="Y45" i="30" s="1"/>
  <c r="Y46" i="30" s="1"/>
  <c r="Y47" i="30" s="1"/>
  <c r="Y48" i="30" s="1"/>
  <c r="Y49" i="30" s="1"/>
  <c r="Y50" i="30" s="1"/>
  <c r="Y51" i="30" s="1"/>
  <c r="Y52" i="30" s="1"/>
  <c r="Y53" i="30" s="1"/>
  <c r="Y54" i="30" s="1"/>
  <c r="Y55" i="30" s="1"/>
  <c r="Y56" i="30" s="1"/>
  <c r="Y57" i="30" s="1"/>
  <c r="Y58" i="30" s="1"/>
  <c r="Y59" i="30" s="1"/>
  <c r="Y60" i="30" s="1"/>
  <c r="Y61" i="30" s="1"/>
  <c r="Y62" i="30" s="1"/>
  <c r="Y63" i="30" s="1"/>
  <c r="Y64" i="30" s="1"/>
  <c r="Y65" i="30" s="1"/>
  <c r="Y66" i="30" s="1"/>
  <c r="Y67" i="30" s="1"/>
  <c r="Y68" i="30" s="1"/>
  <c r="Y69" i="30" s="1"/>
  <c r="Y70" i="30" s="1"/>
  <c r="Y71" i="30" s="1"/>
  <c r="Y72" i="30" s="1"/>
  <c r="Y73" i="30" s="1"/>
  <c r="Y74" i="30" s="1"/>
  <c r="Y75" i="30" s="1"/>
  <c r="Y76" i="30" s="1"/>
  <c r="Y77" i="30" s="1"/>
  <c r="Y78" i="30" s="1"/>
  <c r="Y79" i="30" s="1"/>
  <c r="Y80" i="30" s="1"/>
  <c r="Y81" i="30" s="1"/>
  <c r="Y82" i="30" s="1"/>
  <c r="Y83" i="30" s="1"/>
  <c r="Y84" i="30" s="1"/>
  <c r="Y85" i="30" s="1"/>
  <c r="Y86" i="30" s="1"/>
  <c r="Y87" i="30" s="1"/>
  <c r="Y88" i="30" s="1"/>
  <c r="Y89" i="30" s="1"/>
  <c r="Y90" i="30" s="1"/>
  <c r="Y91" i="30" s="1"/>
  <c r="Y92" i="30" s="1"/>
  <c r="Y93" i="30" s="1"/>
  <c r="Y94" i="30" s="1"/>
  <c r="Y95" i="30" s="1"/>
  <c r="Y96" i="30" s="1"/>
  <c r="Y97" i="30" s="1"/>
  <c r="Y98" i="30" s="1"/>
  <c r="Y99" i="30" s="1"/>
  <c r="Y100" i="30" s="1"/>
  <c r="Y101" i="30" s="1"/>
  <c r="Y102" i="30" s="1"/>
  <c r="Y103" i="30" s="1"/>
  <c r="Y104" i="30" s="1"/>
  <c r="X4" i="30"/>
  <c r="X5" i="30" s="1"/>
  <c r="X6" i="30" s="1"/>
  <c r="X7" i="30" s="1"/>
  <c r="X8" i="30" s="1"/>
  <c r="X9" i="30" s="1"/>
  <c r="X10" i="30" s="1"/>
  <c r="X11" i="30" s="1"/>
  <c r="X12" i="30" s="1"/>
  <c r="X13" i="30" s="1"/>
  <c r="X14" i="30" s="1"/>
  <c r="X15" i="30" s="1"/>
  <c r="X16" i="30" s="1"/>
  <c r="X17" i="30" s="1"/>
  <c r="X18" i="30" s="1"/>
  <c r="X19" i="30" s="1"/>
  <c r="X20" i="30" s="1"/>
  <c r="X21" i="30" s="1"/>
  <c r="X22" i="30" s="1"/>
  <c r="X23" i="30" s="1"/>
  <c r="X24" i="30" s="1"/>
  <c r="X25" i="30" s="1"/>
  <c r="X26" i="30" s="1"/>
  <c r="X27" i="30" s="1"/>
  <c r="X28" i="30" s="1"/>
  <c r="X29" i="30" s="1"/>
  <c r="X30" i="30" s="1"/>
  <c r="X31" i="30" s="1"/>
  <c r="X32" i="30" s="1"/>
  <c r="X33" i="30" s="1"/>
  <c r="X34" i="30" s="1"/>
  <c r="X35" i="30" s="1"/>
  <c r="X36" i="30" s="1"/>
  <c r="X37" i="30" s="1"/>
  <c r="X38" i="30" s="1"/>
  <c r="X39" i="30" s="1"/>
  <c r="X40" i="30" s="1"/>
  <c r="X41" i="30" s="1"/>
  <c r="X42" i="30" s="1"/>
  <c r="X43" i="30" s="1"/>
  <c r="X44" i="30" s="1"/>
  <c r="X45" i="30" s="1"/>
  <c r="X46" i="30" s="1"/>
  <c r="X47" i="30" s="1"/>
  <c r="X48" i="30" s="1"/>
  <c r="X49" i="30" s="1"/>
  <c r="X50" i="30" s="1"/>
  <c r="X51" i="30" s="1"/>
  <c r="X52" i="30" s="1"/>
  <c r="X53" i="30" s="1"/>
  <c r="X54" i="30" s="1"/>
  <c r="X55" i="30" s="1"/>
  <c r="X56" i="30" s="1"/>
  <c r="X57" i="30" s="1"/>
  <c r="X58" i="30" s="1"/>
  <c r="X59" i="30" s="1"/>
  <c r="X60" i="30" s="1"/>
  <c r="X61" i="30" s="1"/>
  <c r="X62" i="30" s="1"/>
  <c r="X63" i="30" s="1"/>
  <c r="X64" i="30" s="1"/>
  <c r="X65" i="30" s="1"/>
  <c r="X66" i="30" s="1"/>
  <c r="X67" i="30" s="1"/>
  <c r="X68" i="30" s="1"/>
  <c r="X69" i="30" s="1"/>
  <c r="X70" i="30" s="1"/>
  <c r="X71" i="30" s="1"/>
  <c r="X72" i="30" s="1"/>
  <c r="X73" i="30" s="1"/>
  <c r="X74" i="30" s="1"/>
  <c r="X75" i="30" s="1"/>
  <c r="X76" i="30" s="1"/>
  <c r="X77" i="30" s="1"/>
  <c r="X78" i="30" s="1"/>
  <c r="X79" i="30" s="1"/>
  <c r="X80" i="30" s="1"/>
  <c r="X81" i="30" s="1"/>
  <c r="X82" i="30" s="1"/>
  <c r="X83" i="30" s="1"/>
  <c r="X84" i="30" s="1"/>
  <c r="X85" i="30" s="1"/>
  <c r="X86" i="30" s="1"/>
  <c r="X87" i="30" s="1"/>
  <c r="X88" i="30" s="1"/>
  <c r="X89" i="30" s="1"/>
  <c r="X90" i="30" s="1"/>
  <c r="X91" i="30" s="1"/>
  <c r="X92" i="30" s="1"/>
  <c r="X93" i="30" s="1"/>
  <c r="X94" i="30" s="1"/>
  <c r="X95" i="30" s="1"/>
  <c r="X96" i="30" s="1"/>
  <c r="X97" i="30" s="1"/>
  <c r="X98" i="30" s="1"/>
  <c r="X99" i="30" s="1"/>
  <c r="X100" i="30" s="1"/>
  <c r="X101" i="30" s="1"/>
  <c r="X102" i="30" s="1"/>
  <c r="X103" i="30" s="1"/>
  <c r="X104" i="30" s="1"/>
  <c r="M4" i="30"/>
  <c r="M5" i="30" s="1"/>
  <c r="M6" i="30" s="1"/>
  <c r="M7" i="30" s="1"/>
  <c r="M8" i="30" s="1"/>
  <c r="M9" i="30" s="1"/>
  <c r="M10" i="30" s="1"/>
  <c r="M11" i="30" s="1"/>
  <c r="M12" i="30" s="1"/>
  <c r="M13" i="30" s="1"/>
  <c r="M14" i="30" s="1"/>
  <c r="L4" i="30"/>
  <c r="L5" i="30" s="1"/>
  <c r="L6" i="30" s="1"/>
  <c r="L7" i="30" s="1"/>
  <c r="L8" i="30" s="1"/>
  <c r="L9" i="30" s="1"/>
  <c r="L10" i="30" s="1"/>
  <c r="L11" i="30" s="1"/>
  <c r="L12" i="30" s="1"/>
  <c r="L13" i="30" s="1"/>
  <c r="L14" i="30" s="1"/>
  <c r="L15" i="30" s="1"/>
  <c r="L16" i="30" s="1"/>
  <c r="L17" i="30" s="1"/>
  <c r="L18" i="30" s="1"/>
  <c r="L19" i="30" s="1"/>
  <c r="L20" i="30" s="1"/>
  <c r="L21" i="30" s="1"/>
  <c r="L22" i="30" s="1"/>
  <c r="L23" i="30" s="1"/>
  <c r="L24" i="30" s="1"/>
  <c r="L25" i="30" s="1"/>
  <c r="L26" i="30" s="1"/>
  <c r="L27" i="30" s="1"/>
  <c r="L28" i="30" s="1"/>
  <c r="L29" i="30" s="1"/>
  <c r="L30" i="30" s="1"/>
  <c r="L31" i="30" s="1"/>
  <c r="L32" i="30" s="1"/>
  <c r="L33" i="30" s="1"/>
  <c r="L34" i="30" s="1"/>
  <c r="L35" i="30" s="1"/>
  <c r="L36" i="30" s="1"/>
  <c r="L37" i="30" s="1"/>
  <c r="L38" i="30" s="1"/>
  <c r="L39" i="30" s="1"/>
  <c r="L40" i="30" s="1"/>
  <c r="L41" i="30" s="1"/>
  <c r="L42" i="30" s="1"/>
  <c r="L43" i="30" s="1"/>
  <c r="L44" i="30" s="1"/>
  <c r="L45" i="30" s="1"/>
  <c r="L46" i="30" s="1"/>
  <c r="L47" i="30" s="1"/>
  <c r="L48" i="30" s="1"/>
  <c r="L49" i="30" s="1"/>
  <c r="L50" i="30" s="1"/>
  <c r="L51" i="30" s="1"/>
  <c r="L52" i="30" s="1"/>
  <c r="L53" i="30" s="1"/>
  <c r="L54" i="30" s="1"/>
  <c r="L55" i="30" s="1"/>
  <c r="L56" i="30" s="1"/>
  <c r="L57" i="30" s="1"/>
  <c r="L58" i="30" s="1"/>
  <c r="L59" i="30" s="1"/>
  <c r="L60" i="30" s="1"/>
  <c r="L61" i="30" s="1"/>
  <c r="L62" i="30" s="1"/>
  <c r="L63" i="30" s="1"/>
  <c r="L64" i="30" s="1"/>
  <c r="L65" i="30" s="1"/>
  <c r="L66" i="30" s="1"/>
  <c r="L67" i="30" s="1"/>
  <c r="L68" i="30" s="1"/>
  <c r="L69" i="30" s="1"/>
  <c r="L70" i="30" s="1"/>
  <c r="L71" i="30" s="1"/>
  <c r="L72" i="30" s="1"/>
  <c r="L73" i="30" s="1"/>
  <c r="L74" i="30" s="1"/>
  <c r="L75" i="30" s="1"/>
  <c r="L76" i="30" s="1"/>
  <c r="L77" i="30" s="1"/>
  <c r="L78" i="30" s="1"/>
  <c r="L79" i="30" s="1"/>
  <c r="L80" i="30" s="1"/>
  <c r="L81" i="30" s="1"/>
  <c r="L82" i="30" s="1"/>
  <c r="L83" i="30" s="1"/>
  <c r="L84" i="30" s="1"/>
  <c r="L85" i="30" s="1"/>
  <c r="L86" i="30" s="1"/>
  <c r="L87" i="30" s="1"/>
  <c r="L88" i="30" s="1"/>
  <c r="L89" i="30" s="1"/>
  <c r="L90" i="30" s="1"/>
  <c r="L91" i="30" s="1"/>
  <c r="L92" i="30" s="1"/>
  <c r="L93" i="30" s="1"/>
  <c r="L94" i="30" s="1"/>
  <c r="L95" i="30" s="1"/>
  <c r="L96" i="30" s="1"/>
  <c r="L97" i="30" s="1"/>
  <c r="L98" i="30" s="1"/>
  <c r="L99" i="30" s="1"/>
  <c r="L100" i="30" s="1"/>
  <c r="L101" i="30" s="1"/>
  <c r="L102" i="30" s="1"/>
  <c r="L103" i="30" s="1"/>
  <c r="L104" i="30" s="1"/>
  <c r="D4" i="30"/>
  <c r="D5" i="30" s="1"/>
  <c r="D6" i="30" s="1"/>
  <c r="D7" i="30" s="1"/>
  <c r="D8" i="30" s="1"/>
  <c r="D9" i="30" s="1"/>
  <c r="D10" i="30" s="1"/>
  <c r="D11" i="30" s="1"/>
  <c r="D12" i="30" s="1"/>
  <c r="D13" i="30" s="1"/>
  <c r="D14" i="30" s="1"/>
  <c r="C4" i="30"/>
  <c r="C5" i="30" s="1"/>
  <c r="C6" i="30" s="1"/>
  <c r="C7" i="30" s="1"/>
  <c r="C8" i="30" s="1"/>
  <c r="C9" i="30" s="1"/>
  <c r="C10" i="30" s="1"/>
  <c r="C11" i="30" s="1"/>
  <c r="C12" i="30" s="1"/>
  <c r="C13" i="30" s="1"/>
  <c r="C14" i="30" s="1"/>
  <c r="AI3" i="30"/>
  <c r="AI4" i="30" s="1"/>
  <c r="AI5" i="30" s="1"/>
  <c r="AI6" i="30" s="1"/>
  <c r="AI7" i="30" s="1"/>
  <c r="AI8" i="30" s="1"/>
  <c r="AI9" i="30" s="1"/>
  <c r="AI10" i="30" s="1"/>
  <c r="AI11" i="30" s="1"/>
  <c r="AI12" i="30" s="1"/>
  <c r="AI13" i="30" s="1"/>
  <c r="AI14" i="30" s="1"/>
  <c r="AI15" i="30" s="1"/>
  <c r="AI16" i="30" s="1"/>
  <c r="AI17" i="30" s="1"/>
  <c r="AI18" i="30" s="1"/>
  <c r="AI19" i="30" s="1"/>
  <c r="AI20" i="30" s="1"/>
  <c r="AI21" i="30" s="1"/>
  <c r="AI22" i="30" s="1"/>
  <c r="AI23" i="30" s="1"/>
  <c r="AI24" i="30" s="1"/>
  <c r="AI25" i="30" s="1"/>
  <c r="AI26" i="30" s="1"/>
  <c r="AI27" i="30" s="1"/>
  <c r="AI28" i="30" s="1"/>
  <c r="AI29" i="30" s="1"/>
  <c r="AI30" i="30" s="1"/>
  <c r="AI31" i="30" s="1"/>
  <c r="AI32" i="30" s="1"/>
  <c r="AI33" i="30" s="1"/>
  <c r="AI34" i="30" s="1"/>
  <c r="AI35" i="30" s="1"/>
  <c r="AI36" i="30" s="1"/>
  <c r="AI37" i="30" s="1"/>
  <c r="AI38" i="30" s="1"/>
  <c r="AI39" i="30" s="1"/>
  <c r="AI40" i="30" s="1"/>
  <c r="AI41" i="30" s="1"/>
  <c r="AI42" i="30" s="1"/>
  <c r="AI43" i="30" s="1"/>
  <c r="AI44" i="30" s="1"/>
  <c r="AI45" i="30" s="1"/>
  <c r="AI46" i="30" s="1"/>
  <c r="AI47" i="30" s="1"/>
  <c r="AI48" i="30" s="1"/>
  <c r="AI49" i="30" s="1"/>
  <c r="AI50" i="30" s="1"/>
  <c r="AI51" i="30" s="1"/>
  <c r="AI52" i="30" s="1"/>
  <c r="AI53" i="30" s="1"/>
  <c r="AI54" i="30" s="1"/>
  <c r="AI55" i="30" s="1"/>
  <c r="AI56" i="30" s="1"/>
  <c r="AI57" i="30" s="1"/>
  <c r="AI58" i="30" s="1"/>
  <c r="AI59" i="30" s="1"/>
  <c r="AI60" i="30" s="1"/>
  <c r="AI61" i="30" s="1"/>
  <c r="AI62" i="30" s="1"/>
  <c r="AI63" i="30" s="1"/>
  <c r="AI64" i="30" s="1"/>
  <c r="AI65" i="30" s="1"/>
  <c r="AI66" i="30" s="1"/>
  <c r="AI67" i="30" s="1"/>
  <c r="AI68" i="30" s="1"/>
  <c r="AI69" i="30" s="1"/>
  <c r="AI70" i="30" s="1"/>
  <c r="AI71" i="30" s="1"/>
  <c r="AI72" i="30" s="1"/>
  <c r="AI73" i="30" s="1"/>
  <c r="AI74" i="30" s="1"/>
  <c r="AI75" i="30" s="1"/>
  <c r="AI76" i="30" s="1"/>
  <c r="AI77" i="30" s="1"/>
  <c r="AI78" i="30" s="1"/>
  <c r="AI79" i="30" s="1"/>
  <c r="AI80" i="30" s="1"/>
  <c r="AI81" i="30" s="1"/>
  <c r="AI82" i="30" s="1"/>
  <c r="AI83" i="30" s="1"/>
  <c r="AI84" i="30" s="1"/>
  <c r="AI85" i="30" s="1"/>
  <c r="AI86" i="30" s="1"/>
  <c r="AI87" i="30" s="1"/>
  <c r="AI88" i="30" s="1"/>
  <c r="AI89" i="30" s="1"/>
  <c r="AI90" i="30" s="1"/>
  <c r="AI91" i="30" s="1"/>
  <c r="AI92" i="30" s="1"/>
  <c r="AI93" i="30" s="1"/>
  <c r="AI94" i="30" s="1"/>
  <c r="AI95" i="30" s="1"/>
  <c r="AI96" i="30" s="1"/>
  <c r="AI97" i="30" s="1"/>
  <c r="AI98" i="30" s="1"/>
  <c r="AI99" i="30" s="1"/>
  <c r="AI100" i="30" s="1"/>
  <c r="AI101" i="30" s="1"/>
  <c r="AI102" i="30" s="1"/>
  <c r="AI103" i="30" s="1"/>
  <c r="AI104" i="30" s="1"/>
  <c r="AG3" i="30"/>
  <c r="AF3" i="30"/>
  <c r="AE3" i="30"/>
  <c r="AE4" i="30" s="1"/>
  <c r="AE5" i="30" s="1"/>
  <c r="AE6" i="30" s="1"/>
  <c r="AE7" i="30" s="1"/>
  <c r="AE8" i="30" s="1"/>
  <c r="AE9" i="30" s="1"/>
  <c r="AE10" i="30" s="1"/>
  <c r="AE11" i="30" s="1"/>
  <c r="AE12" i="30" s="1"/>
  <c r="AE13" i="30" s="1"/>
  <c r="AE14" i="30" s="1"/>
  <c r="AE15" i="30" s="1"/>
  <c r="AE16" i="30" s="1"/>
  <c r="AE17" i="30" s="1"/>
  <c r="AE18" i="30" s="1"/>
  <c r="AE19" i="30" s="1"/>
  <c r="AE20" i="30" s="1"/>
  <c r="AE21" i="30" s="1"/>
  <c r="AE22" i="30" s="1"/>
  <c r="AE23" i="30" s="1"/>
  <c r="AE24" i="30" s="1"/>
  <c r="AE25" i="30" s="1"/>
  <c r="AE26" i="30" s="1"/>
  <c r="AE27" i="30" s="1"/>
  <c r="AE28" i="30" s="1"/>
  <c r="AE29" i="30" s="1"/>
  <c r="AE30" i="30" s="1"/>
  <c r="AE31" i="30" s="1"/>
  <c r="AE32" i="30" s="1"/>
  <c r="AE33" i="30" s="1"/>
  <c r="AE34" i="30" s="1"/>
  <c r="AE35" i="30" s="1"/>
  <c r="AE36" i="30" s="1"/>
  <c r="AE37" i="30" s="1"/>
  <c r="AE38" i="30" s="1"/>
  <c r="AE39" i="30" s="1"/>
  <c r="AE40" i="30" s="1"/>
  <c r="AE41" i="30" s="1"/>
  <c r="AE42" i="30" s="1"/>
  <c r="AE43" i="30" s="1"/>
  <c r="AE44" i="30" s="1"/>
  <c r="AE45" i="30" s="1"/>
  <c r="AE46" i="30" s="1"/>
  <c r="AE47" i="30" s="1"/>
  <c r="AE48" i="30" s="1"/>
  <c r="AE49" i="30" s="1"/>
  <c r="AE50" i="30" s="1"/>
  <c r="AE51" i="30" s="1"/>
  <c r="AE52" i="30" s="1"/>
  <c r="AE53" i="30" s="1"/>
  <c r="AE54" i="30" s="1"/>
  <c r="AE55" i="30" s="1"/>
  <c r="AE56" i="30" s="1"/>
  <c r="AE57" i="30" s="1"/>
  <c r="AE58" i="30" s="1"/>
  <c r="AE59" i="30" s="1"/>
  <c r="AE60" i="30" s="1"/>
  <c r="AE61" i="30" s="1"/>
  <c r="AE62" i="30" s="1"/>
  <c r="AE63" i="30" s="1"/>
  <c r="AE64" i="30" s="1"/>
  <c r="AE65" i="30" s="1"/>
  <c r="AE66" i="30" s="1"/>
  <c r="AE67" i="30" s="1"/>
  <c r="AE68" i="30" s="1"/>
  <c r="AE69" i="30" s="1"/>
  <c r="AE70" i="30" s="1"/>
  <c r="AE71" i="30" s="1"/>
  <c r="AE72" i="30" s="1"/>
  <c r="AE73" i="30" s="1"/>
  <c r="AE74" i="30" s="1"/>
  <c r="AE75" i="30" s="1"/>
  <c r="AE76" i="30" s="1"/>
  <c r="AE77" i="30" s="1"/>
  <c r="AE78" i="30" s="1"/>
  <c r="AE79" i="30" s="1"/>
  <c r="AE80" i="30" s="1"/>
  <c r="AE81" i="30" s="1"/>
  <c r="AE82" i="30" s="1"/>
  <c r="AE83" i="30" s="1"/>
  <c r="AE84" i="30" s="1"/>
  <c r="AE85" i="30" s="1"/>
  <c r="AE86" i="30" s="1"/>
  <c r="AE87" i="30" s="1"/>
  <c r="AE88" i="30" s="1"/>
  <c r="AE89" i="30" s="1"/>
  <c r="AE90" i="30" s="1"/>
  <c r="AE91" i="30" s="1"/>
  <c r="AE92" i="30" s="1"/>
  <c r="AE93" i="30" s="1"/>
  <c r="AE94" i="30" s="1"/>
  <c r="AE95" i="30" s="1"/>
  <c r="AE96" i="30" s="1"/>
  <c r="AE97" i="30" s="1"/>
  <c r="AE98" i="30" s="1"/>
  <c r="AE99" i="30" s="1"/>
  <c r="AE100" i="30" s="1"/>
  <c r="AE101" i="30" s="1"/>
  <c r="AE102" i="30" s="1"/>
  <c r="AE103" i="30" s="1"/>
  <c r="AE104" i="30" s="1"/>
  <c r="AD3" i="30"/>
  <c r="AD4" i="30" s="1"/>
  <c r="AD5" i="30" s="1"/>
  <c r="AD6" i="30" s="1"/>
  <c r="AD7" i="30" s="1"/>
  <c r="AD8" i="30" s="1"/>
  <c r="AD9" i="30" s="1"/>
  <c r="AD10" i="30" s="1"/>
  <c r="AD11" i="30" s="1"/>
  <c r="AD12" i="30" s="1"/>
  <c r="AD13" i="30" s="1"/>
  <c r="AD14" i="30" s="1"/>
  <c r="AD15" i="30" s="1"/>
  <c r="AD16" i="30" s="1"/>
  <c r="AD17" i="30" s="1"/>
  <c r="AD18" i="30" s="1"/>
  <c r="AD19" i="30" s="1"/>
  <c r="AD20" i="30" s="1"/>
  <c r="AD21" i="30" s="1"/>
  <c r="AD22" i="30" s="1"/>
  <c r="AD23" i="30" s="1"/>
  <c r="AD24" i="30" s="1"/>
  <c r="AD25" i="30" s="1"/>
  <c r="AD26" i="30" s="1"/>
  <c r="AD27" i="30" s="1"/>
  <c r="AD28" i="30" s="1"/>
  <c r="AD29" i="30" s="1"/>
  <c r="AD30" i="30" s="1"/>
  <c r="AD31" i="30" s="1"/>
  <c r="AD32" i="30" s="1"/>
  <c r="AD33" i="30" s="1"/>
  <c r="AD34" i="30" s="1"/>
  <c r="AD35" i="30" s="1"/>
  <c r="AD36" i="30" s="1"/>
  <c r="AD37" i="30" s="1"/>
  <c r="AD38" i="30" s="1"/>
  <c r="AD39" i="30" s="1"/>
  <c r="AD40" i="30" s="1"/>
  <c r="AD41" i="30" s="1"/>
  <c r="AD42" i="30" s="1"/>
  <c r="AD43" i="30" s="1"/>
  <c r="AD44" i="30" s="1"/>
  <c r="AD45" i="30" s="1"/>
  <c r="AD46" i="30" s="1"/>
  <c r="AD47" i="30" s="1"/>
  <c r="AD48" i="30" s="1"/>
  <c r="AD49" i="30" s="1"/>
  <c r="AD50" i="30" s="1"/>
  <c r="AD51" i="30" s="1"/>
  <c r="AD52" i="30" s="1"/>
  <c r="AD53" i="30" s="1"/>
  <c r="AD54" i="30" s="1"/>
  <c r="AD55" i="30" s="1"/>
  <c r="AD56" i="30" s="1"/>
  <c r="AD57" i="30" s="1"/>
  <c r="AD58" i="30" s="1"/>
  <c r="AD59" i="30" s="1"/>
  <c r="AD60" i="30" s="1"/>
  <c r="AD61" i="30" s="1"/>
  <c r="AD62" i="30" s="1"/>
  <c r="AD63" i="30" s="1"/>
  <c r="AD64" i="30" s="1"/>
  <c r="AD65" i="30" s="1"/>
  <c r="AD66" i="30" s="1"/>
  <c r="AD67" i="30" s="1"/>
  <c r="AD68" i="30" s="1"/>
  <c r="AD69" i="30" s="1"/>
  <c r="AD70" i="30" s="1"/>
  <c r="AD71" i="30" s="1"/>
  <c r="AD72" i="30" s="1"/>
  <c r="AD73" i="30" s="1"/>
  <c r="AD74" i="30" s="1"/>
  <c r="AD75" i="30" s="1"/>
  <c r="AD76" i="30" s="1"/>
  <c r="AD77" i="30" s="1"/>
  <c r="AD78" i="30" s="1"/>
  <c r="AD79" i="30" s="1"/>
  <c r="AD80" i="30" s="1"/>
  <c r="AD81" i="30" s="1"/>
  <c r="AD82" i="30" s="1"/>
  <c r="AD83" i="30" s="1"/>
  <c r="AD84" i="30" s="1"/>
  <c r="AD85" i="30" s="1"/>
  <c r="AD86" i="30" s="1"/>
  <c r="AD87" i="30" s="1"/>
  <c r="AD88" i="30" s="1"/>
  <c r="AD89" i="30" s="1"/>
  <c r="AD90" i="30" s="1"/>
  <c r="AD91" i="30" s="1"/>
  <c r="AD92" i="30" s="1"/>
  <c r="AD93" i="30" s="1"/>
  <c r="AD94" i="30" s="1"/>
  <c r="AD95" i="30" s="1"/>
  <c r="AD96" i="30" s="1"/>
  <c r="AD97" i="30" s="1"/>
  <c r="AD98" i="30" s="1"/>
  <c r="AD99" i="30" s="1"/>
  <c r="AD100" i="30" s="1"/>
  <c r="AD101" i="30" s="1"/>
  <c r="AD102" i="30" s="1"/>
  <c r="AD103" i="30" s="1"/>
  <c r="AD104" i="30" s="1"/>
  <c r="AC3" i="30"/>
  <c r="AC4" i="30" s="1"/>
  <c r="AC5" i="30" s="1"/>
  <c r="AC6" i="30" s="1"/>
  <c r="AC7" i="30" s="1"/>
  <c r="AC8" i="30" s="1"/>
  <c r="AC9" i="30" s="1"/>
  <c r="AC10" i="30" s="1"/>
  <c r="AC11" i="30" s="1"/>
  <c r="AC12" i="30" s="1"/>
  <c r="AC13" i="30" s="1"/>
  <c r="AC14" i="30" s="1"/>
  <c r="AC15" i="30" s="1"/>
  <c r="AC16" i="30" s="1"/>
  <c r="AC17" i="30" s="1"/>
  <c r="AC18" i="30" s="1"/>
  <c r="AC19" i="30" s="1"/>
  <c r="AC20" i="30" s="1"/>
  <c r="AC21" i="30" s="1"/>
  <c r="AC22" i="30" s="1"/>
  <c r="AC23" i="30" s="1"/>
  <c r="AC24" i="30" s="1"/>
  <c r="AC25" i="30" s="1"/>
  <c r="AC26" i="30" s="1"/>
  <c r="AC27" i="30" s="1"/>
  <c r="AC28" i="30" s="1"/>
  <c r="AC29" i="30" s="1"/>
  <c r="AC30" i="30" s="1"/>
  <c r="AC31" i="30" s="1"/>
  <c r="AC32" i="30" s="1"/>
  <c r="AC33" i="30" s="1"/>
  <c r="AC34" i="30" s="1"/>
  <c r="AC35" i="30" s="1"/>
  <c r="AC36" i="30" s="1"/>
  <c r="AC37" i="30" s="1"/>
  <c r="AC38" i="30" s="1"/>
  <c r="AC39" i="30" s="1"/>
  <c r="AC40" i="30" s="1"/>
  <c r="AC41" i="30" s="1"/>
  <c r="AC42" i="30" s="1"/>
  <c r="AC43" i="30" s="1"/>
  <c r="AC44" i="30" s="1"/>
  <c r="AC45" i="30" s="1"/>
  <c r="AC46" i="30" s="1"/>
  <c r="AC47" i="30" s="1"/>
  <c r="AC48" i="30" s="1"/>
  <c r="AC49" i="30" s="1"/>
  <c r="AC50" i="30" s="1"/>
  <c r="AC51" i="30" s="1"/>
  <c r="AC52" i="30" s="1"/>
  <c r="AC53" i="30" s="1"/>
  <c r="AC54" i="30" s="1"/>
  <c r="AC55" i="30" s="1"/>
  <c r="AC56" i="30" s="1"/>
  <c r="AC57" i="30" s="1"/>
  <c r="AC58" i="30" s="1"/>
  <c r="AC59" i="30" s="1"/>
  <c r="AC60" i="30" s="1"/>
  <c r="AC61" i="30" s="1"/>
  <c r="AC62" i="30" s="1"/>
  <c r="AC63" i="30" s="1"/>
  <c r="AC64" i="30" s="1"/>
  <c r="AC65" i="30" s="1"/>
  <c r="AC66" i="30" s="1"/>
  <c r="AC67" i="30" s="1"/>
  <c r="AC68" i="30" s="1"/>
  <c r="AC69" i="30" s="1"/>
  <c r="AC70" i="30" s="1"/>
  <c r="AC71" i="30" s="1"/>
  <c r="AC72" i="30" s="1"/>
  <c r="AC73" i="30" s="1"/>
  <c r="AC74" i="30" s="1"/>
  <c r="AC75" i="30" s="1"/>
  <c r="AC76" i="30" s="1"/>
  <c r="AC77" i="30" s="1"/>
  <c r="AC78" i="30" s="1"/>
  <c r="AC79" i="30" s="1"/>
  <c r="AC80" i="30" s="1"/>
  <c r="AC81" i="30" s="1"/>
  <c r="AC82" i="30" s="1"/>
  <c r="AC83" i="30" s="1"/>
  <c r="AC84" i="30" s="1"/>
  <c r="AC85" i="30" s="1"/>
  <c r="AC86" i="30" s="1"/>
  <c r="AC87" i="30" s="1"/>
  <c r="AC88" i="30" s="1"/>
  <c r="AC89" i="30" s="1"/>
  <c r="AC90" i="30" s="1"/>
  <c r="AC91" i="30" s="1"/>
  <c r="AC92" i="30" s="1"/>
  <c r="AC93" i="30" s="1"/>
  <c r="AC94" i="30" s="1"/>
  <c r="AC95" i="30" s="1"/>
  <c r="AC96" i="30" s="1"/>
  <c r="AC97" i="30" s="1"/>
  <c r="AC98" i="30" s="1"/>
  <c r="AC99" i="30" s="1"/>
  <c r="AC100" i="30" s="1"/>
  <c r="AC101" i="30" s="1"/>
  <c r="AC102" i="30" s="1"/>
  <c r="AC103" i="30" s="1"/>
  <c r="AC104" i="30" s="1"/>
  <c r="AB3" i="30"/>
  <c r="AB4" i="30" s="1"/>
  <c r="AB5" i="30" s="1"/>
  <c r="AB6" i="30" s="1"/>
  <c r="AB7" i="30" s="1"/>
  <c r="AB8" i="30" s="1"/>
  <c r="AB9" i="30" s="1"/>
  <c r="AB10" i="30" s="1"/>
  <c r="AB11" i="30" s="1"/>
  <c r="AB12" i="30" s="1"/>
  <c r="AB13" i="30" s="1"/>
  <c r="AB14" i="30" s="1"/>
  <c r="AB15" i="30" s="1"/>
  <c r="AB16" i="30" s="1"/>
  <c r="AB17" i="30" s="1"/>
  <c r="AB18" i="30" s="1"/>
  <c r="AB19" i="30" s="1"/>
  <c r="AB20" i="30" s="1"/>
  <c r="AB21" i="30" s="1"/>
  <c r="AB22" i="30" s="1"/>
  <c r="AB23" i="30" s="1"/>
  <c r="AB24" i="30" s="1"/>
  <c r="AB25" i="30" s="1"/>
  <c r="AB26" i="30" s="1"/>
  <c r="AB27" i="30" s="1"/>
  <c r="AB28" i="30" s="1"/>
  <c r="AB29" i="30" s="1"/>
  <c r="AB30" i="30" s="1"/>
  <c r="AB31" i="30" s="1"/>
  <c r="AB32" i="30" s="1"/>
  <c r="AB33" i="30" s="1"/>
  <c r="AB34" i="30" s="1"/>
  <c r="AB35" i="30" s="1"/>
  <c r="AB36" i="30" s="1"/>
  <c r="AB37" i="30" s="1"/>
  <c r="AB38" i="30" s="1"/>
  <c r="AB39" i="30" s="1"/>
  <c r="AB40" i="30" s="1"/>
  <c r="AB41" i="30" s="1"/>
  <c r="AB42" i="30" s="1"/>
  <c r="AB43" i="30" s="1"/>
  <c r="AB44" i="30" s="1"/>
  <c r="AB45" i="30" s="1"/>
  <c r="AB46" i="30" s="1"/>
  <c r="AB47" i="30" s="1"/>
  <c r="AB48" i="30" s="1"/>
  <c r="AB49" i="30" s="1"/>
  <c r="AB50" i="30" s="1"/>
  <c r="AB51" i="30" s="1"/>
  <c r="AB52" i="30" s="1"/>
  <c r="AB53" i="30" s="1"/>
  <c r="AB54" i="30" s="1"/>
  <c r="AB55" i="30" s="1"/>
  <c r="AB56" i="30" s="1"/>
  <c r="AB57" i="30" s="1"/>
  <c r="AB58" i="30" s="1"/>
  <c r="AB59" i="30" s="1"/>
  <c r="AB60" i="30" s="1"/>
  <c r="AB61" i="30" s="1"/>
  <c r="AB62" i="30" s="1"/>
  <c r="AB63" i="30" s="1"/>
  <c r="AB64" i="30" s="1"/>
  <c r="AB65" i="30" s="1"/>
  <c r="AB66" i="30" s="1"/>
  <c r="AB67" i="30" s="1"/>
  <c r="AB68" i="30" s="1"/>
  <c r="AB69" i="30" s="1"/>
  <c r="AB70" i="30" s="1"/>
  <c r="AB71" i="30" s="1"/>
  <c r="AB72" i="30" s="1"/>
  <c r="AB73" i="30" s="1"/>
  <c r="AB74" i="30" s="1"/>
  <c r="AB75" i="30" s="1"/>
  <c r="AB76" i="30" s="1"/>
  <c r="AB77" i="30" s="1"/>
  <c r="AB78" i="30" s="1"/>
  <c r="AB79" i="30" s="1"/>
  <c r="AB80" i="30" s="1"/>
  <c r="AB81" i="30" s="1"/>
  <c r="AB82" i="30" s="1"/>
  <c r="AB83" i="30" s="1"/>
  <c r="AB84" i="30" s="1"/>
  <c r="AB85" i="30" s="1"/>
  <c r="AB86" i="30" s="1"/>
  <c r="AB87" i="30" s="1"/>
  <c r="AB88" i="30" s="1"/>
  <c r="AB89" i="30" s="1"/>
  <c r="AB90" i="30" s="1"/>
  <c r="AB91" i="30" s="1"/>
  <c r="AB92" i="30" s="1"/>
  <c r="AB93" i="30" s="1"/>
  <c r="AB94" i="30" s="1"/>
  <c r="AB95" i="30" s="1"/>
  <c r="AB96" i="30" s="1"/>
  <c r="AB97" i="30" s="1"/>
  <c r="AB98" i="30" s="1"/>
  <c r="AB99" i="30" s="1"/>
  <c r="AB100" i="30" s="1"/>
  <c r="AB101" i="30" s="1"/>
  <c r="AB102" i="30" s="1"/>
  <c r="AB103" i="30" s="1"/>
  <c r="AB104" i="30" s="1"/>
  <c r="AA3" i="30"/>
  <c r="AA4" i="30" s="1"/>
  <c r="AA5" i="30" s="1"/>
  <c r="AA6" i="30" s="1"/>
  <c r="AA7" i="30" s="1"/>
  <c r="AA8" i="30" s="1"/>
  <c r="AA9" i="30" s="1"/>
  <c r="AA10" i="30" s="1"/>
  <c r="AA11" i="30" s="1"/>
  <c r="AA12" i="30" s="1"/>
  <c r="AA13" i="30" s="1"/>
  <c r="AA14" i="30" s="1"/>
  <c r="AA15" i="30" s="1"/>
  <c r="AA16" i="30" s="1"/>
  <c r="AA17" i="30" s="1"/>
  <c r="AA18" i="30" s="1"/>
  <c r="AA19" i="30" s="1"/>
  <c r="AA20" i="30" s="1"/>
  <c r="AA21" i="30" s="1"/>
  <c r="AA22" i="30" s="1"/>
  <c r="AA23" i="30" s="1"/>
  <c r="AA24" i="30" s="1"/>
  <c r="AA25" i="30" s="1"/>
  <c r="AA26" i="30" s="1"/>
  <c r="AA27" i="30" s="1"/>
  <c r="AA28" i="30" s="1"/>
  <c r="AA29" i="30" s="1"/>
  <c r="AA30" i="30" s="1"/>
  <c r="AA31" i="30" s="1"/>
  <c r="AA32" i="30" s="1"/>
  <c r="AA33" i="30" s="1"/>
  <c r="AA34" i="30" s="1"/>
  <c r="AA35" i="30" s="1"/>
  <c r="AA36" i="30" s="1"/>
  <c r="AA37" i="30" s="1"/>
  <c r="AA38" i="30" s="1"/>
  <c r="AA39" i="30" s="1"/>
  <c r="AA40" i="30" s="1"/>
  <c r="AA41" i="30" s="1"/>
  <c r="AA42" i="30" s="1"/>
  <c r="AA43" i="30" s="1"/>
  <c r="AA44" i="30" s="1"/>
  <c r="AA45" i="30" s="1"/>
  <c r="AA46" i="30" s="1"/>
  <c r="AA47" i="30" s="1"/>
  <c r="AA48" i="30" s="1"/>
  <c r="AA49" i="30" s="1"/>
  <c r="AA50" i="30" s="1"/>
  <c r="AA51" i="30" s="1"/>
  <c r="AA52" i="30" s="1"/>
  <c r="AA53" i="30" s="1"/>
  <c r="AA54" i="30" s="1"/>
  <c r="AA55" i="30" s="1"/>
  <c r="AA56" i="30" s="1"/>
  <c r="AA57" i="30" s="1"/>
  <c r="AA58" i="30" s="1"/>
  <c r="AA59" i="30" s="1"/>
  <c r="AA60" i="30" s="1"/>
  <c r="AA61" i="30" s="1"/>
  <c r="AA62" i="30" s="1"/>
  <c r="AA63" i="30" s="1"/>
  <c r="AA64" i="30" s="1"/>
  <c r="AA65" i="30" s="1"/>
  <c r="AA66" i="30" s="1"/>
  <c r="AA67" i="30" s="1"/>
  <c r="AA68" i="30" s="1"/>
  <c r="AA69" i="30" s="1"/>
  <c r="AA70" i="30" s="1"/>
  <c r="AA71" i="30" s="1"/>
  <c r="AA72" i="30" s="1"/>
  <c r="AA73" i="30" s="1"/>
  <c r="AA74" i="30" s="1"/>
  <c r="AA75" i="30" s="1"/>
  <c r="AA76" i="30" s="1"/>
  <c r="AA77" i="30" s="1"/>
  <c r="AA78" i="30" s="1"/>
  <c r="AA79" i="30" s="1"/>
  <c r="AA80" i="30" s="1"/>
  <c r="AA81" i="30" s="1"/>
  <c r="AA82" i="30" s="1"/>
  <c r="AA83" i="30" s="1"/>
  <c r="AA84" i="30" s="1"/>
  <c r="AA85" i="30" s="1"/>
  <c r="AA86" i="30" s="1"/>
  <c r="AA87" i="30" s="1"/>
  <c r="AA88" i="30" s="1"/>
  <c r="AA89" i="30" s="1"/>
  <c r="AA90" i="30" s="1"/>
  <c r="AA91" i="30" s="1"/>
  <c r="AA92" i="30" s="1"/>
  <c r="AA93" i="30" s="1"/>
  <c r="AA94" i="30" s="1"/>
  <c r="AA95" i="30" s="1"/>
  <c r="AA96" i="30" s="1"/>
  <c r="AA97" i="30" s="1"/>
  <c r="AA98" i="30" s="1"/>
  <c r="AA99" i="30" s="1"/>
  <c r="AA100" i="30" s="1"/>
  <c r="AA101" i="30" s="1"/>
  <c r="AA102" i="30" s="1"/>
  <c r="AA103" i="30" s="1"/>
  <c r="AA104" i="30" s="1"/>
  <c r="Z3" i="30"/>
  <c r="Z4" i="30" s="1"/>
  <c r="Z5" i="30" s="1"/>
  <c r="Z6" i="30" s="1"/>
  <c r="Z7" i="30" s="1"/>
  <c r="Z8" i="30" s="1"/>
  <c r="Z9" i="30" s="1"/>
  <c r="Z10" i="30" s="1"/>
  <c r="Z11" i="30" s="1"/>
  <c r="Z12" i="30" s="1"/>
  <c r="Z13" i="30" s="1"/>
  <c r="Z14" i="30" s="1"/>
  <c r="Y3" i="30"/>
  <c r="X3" i="30"/>
  <c r="W3" i="30"/>
  <c r="W4" i="30" s="1"/>
  <c r="W5" i="30" s="1"/>
  <c r="W6" i="30" s="1"/>
  <c r="W7" i="30" s="1"/>
  <c r="W8" i="30" s="1"/>
  <c r="W9" i="30" s="1"/>
  <c r="W10" i="30" s="1"/>
  <c r="W11" i="30" s="1"/>
  <c r="W12" i="30" s="1"/>
  <c r="W13" i="30" s="1"/>
  <c r="W14" i="30" s="1"/>
  <c r="V3" i="30"/>
  <c r="V4" i="30" s="1"/>
  <c r="V5" i="30" s="1"/>
  <c r="V6" i="30" s="1"/>
  <c r="V7" i="30" s="1"/>
  <c r="V8" i="30" s="1"/>
  <c r="V9" i="30" s="1"/>
  <c r="V10" i="30" s="1"/>
  <c r="V11" i="30" s="1"/>
  <c r="V12" i="30" s="1"/>
  <c r="V13" i="30" s="1"/>
  <c r="V14" i="30" s="1"/>
  <c r="U3" i="30"/>
  <c r="U4" i="30" s="1"/>
  <c r="U5" i="30" s="1"/>
  <c r="U6" i="30" s="1"/>
  <c r="U7" i="30" s="1"/>
  <c r="U8" i="30" s="1"/>
  <c r="U9" i="30" s="1"/>
  <c r="U10" i="30" s="1"/>
  <c r="U11" i="30" s="1"/>
  <c r="U12" i="30" s="1"/>
  <c r="U13" i="30" s="1"/>
  <c r="U14" i="30" s="1"/>
  <c r="T3" i="30"/>
  <c r="T4" i="30" s="1"/>
  <c r="T5" i="30" s="1"/>
  <c r="T6" i="30" s="1"/>
  <c r="T7" i="30" s="1"/>
  <c r="T8" i="30" s="1"/>
  <c r="T9" i="30" s="1"/>
  <c r="T10" i="30" s="1"/>
  <c r="T11" i="30" s="1"/>
  <c r="T12" i="30" s="1"/>
  <c r="T13" i="30" s="1"/>
  <c r="T14" i="30" s="1"/>
  <c r="T15" i="30" s="1"/>
  <c r="T16" i="30" s="1"/>
  <c r="S3" i="30"/>
  <c r="S4" i="30" s="1"/>
  <c r="S5" i="30" s="1"/>
  <c r="S6" i="30" s="1"/>
  <c r="S7" i="30" s="1"/>
  <c r="S8" i="30" s="1"/>
  <c r="S9" i="30" s="1"/>
  <c r="S10" i="30" s="1"/>
  <c r="S11" i="30" s="1"/>
  <c r="S12" i="30" s="1"/>
  <c r="S13" i="30" s="1"/>
  <c r="S14" i="30" s="1"/>
  <c r="S15" i="30" s="1"/>
  <c r="S16" i="30" s="1"/>
  <c r="R3" i="30"/>
  <c r="R4" i="30" s="1"/>
  <c r="R5" i="30" s="1"/>
  <c r="R6" i="30" s="1"/>
  <c r="R7" i="30" s="1"/>
  <c r="R8" i="30" s="1"/>
  <c r="R9" i="30" s="1"/>
  <c r="R10" i="30" s="1"/>
  <c r="R11" i="30" s="1"/>
  <c r="R12" i="30" s="1"/>
  <c r="R13" i="30" s="1"/>
  <c r="R14" i="30" s="1"/>
  <c r="R15" i="30" s="1"/>
  <c r="R16" i="30" s="1"/>
  <c r="M3" i="30"/>
  <c r="L3" i="30"/>
  <c r="K3" i="30"/>
  <c r="K4" i="30" s="1"/>
  <c r="K5" i="30" s="1"/>
  <c r="K6" i="30" s="1"/>
  <c r="K7" i="30" s="1"/>
  <c r="K8" i="30" s="1"/>
  <c r="K9" i="30" s="1"/>
  <c r="K10" i="30" s="1"/>
  <c r="K11" i="30" s="1"/>
  <c r="K12" i="30" s="1"/>
  <c r="K13" i="30" s="1"/>
  <c r="K14" i="30" s="1"/>
  <c r="K15" i="30" s="1"/>
  <c r="K16" i="30" s="1"/>
  <c r="K17" i="30" s="1"/>
  <c r="K18" i="30" s="1"/>
  <c r="K19" i="30" s="1"/>
  <c r="K20" i="30" s="1"/>
  <c r="K21" i="30" s="1"/>
  <c r="K22" i="30" s="1"/>
  <c r="K23" i="30" s="1"/>
  <c r="K24" i="30" s="1"/>
  <c r="K25" i="30" s="1"/>
  <c r="K26" i="30" s="1"/>
  <c r="K27" i="30" s="1"/>
  <c r="K28" i="30" s="1"/>
  <c r="K29" i="30" s="1"/>
  <c r="K30" i="30" s="1"/>
  <c r="K31" i="30" s="1"/>
  <c r="K32" i="30" s="1"/>
  <c r="K33" i="30" s="1"/>
  <c r="K34" i="30" s="1"/>
  <c r="K35" i="30" s="1"/>
  <c r="K36" i="30" s="1"/>
  <c r="K37" i="30" s="1"/>
  <c r="K38" i="30" s="1"/>
  <c r="K39" i="30" s="1"/>
  <c r="K40" i="30" s="1"/>
  <c r="K41" i="30" s="1"/>
  <c r="K42" i="30" s="1"/>
  <c r="K43" i="30" s="1"/>
  <c r="K44" i="30" s="1"/>
  <c r="K45" i="30" s="1"/>
  <c r="K46" i="30" s="1"/>
  <c r="K47" i="30" s="1"/>
  <c r="K48" i="30" s="1"/>
  <c r="K49" i="30" s="1"/>
  <c r="K50" i="30" s="1"/>
  <c r="K51" i="30" s="1"/>
  <c r="K52" i="30" s="1"/>
  <c r="K53" i="30" s="1"/>
  <c r="K54" i="30" s="1"/>
  <c r="K55" i="30" s="1"/>
  <c r="K56" i="30" s="1"/>
  <c r="K57" i="30" s="1"/>
  <c r="K58" i="30" s="1"/>
  <c r="K59" i="30" s="1"/>
  <c r="K60" i="30" s="1"/>
  <c r="K61" i="30" s="1"/>
  <c r="K62" i="30" s="1"/>
  <c r="K63" i="30" s="1"/>
  <c r="K64" i="30" s="1"/>
  <c r="K65" i="30" s="1"/>
  <c r="K66" i="30" s="1"/>
  <c r="K67" i="30" s="1"/>
  <c r="K68" i="30" s="1"/>
  <c r="K69" i="30" s="1"/>
  <c r="K70" i="30" s="1"/>
  <c r="K71" i="30" s="1"/>
  <c r="K72" i="30" s="1"/>
  <c r="K73" i="30" s="1"/>
  <c r="K74" i="30" s="1"/>
  <c r="K75" i="30" s="1"/>
  <c r="K76" i="30" s="1"/>
  <c r="K77" i="30" s="1"/>
  <c r="K78" i="30" s="1"/>
  <c r="K79" i="30" s="1"/>
  <c r="K80" i="30" s="1"/>
  <c r="K81" i="30" s="1"/>
  <c r="K82" i="30" s="1"/>
  <c r="K83" i="30" s="1"/>
  <c r="K84" i="30" s="1"/>
  <c r="K85" i="30" s="1"/>
  <c r="K86" i="30" s="1"/>
  <c r="K87" i="30" s="1"/>
  <c r="K88" i="30" s="1"/>
  <c r="K89" i="30" s="1"/>
  <c r="K90" i="30" s="1"/>
  <c r="K91" i="30" s="1"/>
  <c r="K92" i="30" s="1"/>
  <c r="K93" i="30" s="1"/>
  <c r="K94" i="30" s="1"/>
  <c r="K95" i="30" s="1"/>
  <c r="K96" i="30" s="1"/>
  <c r="K97" i="30" s="1"/>
  <c r="K98" i="30" s="1"/>
  <c r="K99" i="30" s="1"/>
  <c r="K100" i="30" s="1"/>
  <c r="K101" i="30" s="1"/>
  <c r="K102" i="30" s="1"/>
  <c r="K103" i="30" s="1"/>
  <c r="K104" i="30" s="1"/>
  <c r="J3" i="30"/>
  <c r="J4" i="30" s="1"/>
  <c r="J5" i="30" s="1"/>
  <c r="J6" i="30" s="1"/>
  <c r="J7" i="30" s="1"/>
  <c r="J8" i="30" s="1"/>
  <c r="J9" i="30" s="1"/>
  <c r="J10" i="30" s="1"/>
  <c r="J11" i="30" s="1"/>
  <c r="J12" i="30" s="1"/>
  <c r="J13" i="30" s="1"/>
  <c r="J14" i="30" s="1"/>
  <c r="J15" i="30" s="1"/>
  <c r="J16" i="30" s="1"/>
  <c r="J17" i="30" s="1"/>
  <c r="J18" i="30" s="1"/>
  <c r="J19" i="30" s="1"/>
  <c r="J20" i="30" s="1"/>
  <c r="J21" i="30" s="1"/>
  <c r="J22" i="30" s="1"/>
  <c r="J23" i="30" s="1"/>
  <c r="J24" i="30" s="1"/>
  <c r="J25" i="30" s="1"/>
  <c r="J26" i="30" s="1"/>
  <c r="J27" i="30" s="1"/>
  <c r="J28" i="30" s="1"/>
  <c r="J29" i="30" s="1"/>
  <c r="J30" i="30" s="1"/>
  <c r="J31" i="30" s="1"/>
  <c r="J32" i="30" s="1"/>
  <c r="J33" i="30" s="1"/>
  <c r="J34" i="30" s="1"/>
  <c r="J35" i="30" s="1"/>
  <c r="J36" i="30" s="1"/>
  <c r="J37" i="30" s="1"/>
  <c r="J38" i="30" s="1"/>
  <c r="J39" i="30" s="1"/>
  <c r="J40" i="30" s="1"/>
  <c r="J41" i="30" s="1"/>
  <c r="J42" i="30" s="1"/>
  <c r="J43" i="30" s="1"/>
  <c r="J44" i="30" s="1"/>
  <c r="J45" i="30" s="1"/>
  <c r="J46" i="30" s="1"/>
  <c r="J47" i="30" s="1"/>
  <c r="J48" i="30" s="1"/>
  <c r="J49" i="30" s="1"/>
  <c r="J50" i="30" s="1"/>
  <c r="J51" i="30" s="1"/>
  <c r="J52" i="30" s="1"/>
  <c r="J53" i="30" s="1"/>
  <c r="J54" i="30" s="1"/>
  <c r="J55" i="30" s="1"/>
  <c r="J56" i="30" s="1"/>
  <c r="J57" i="30" s="1"/>
  <c r="J58" i="30" s="1"/>
  <c r="J59" i="30" s="1"/>
  <c r="J60" i="30" s="1"/>
  <c r="J61" i="30" s="1"/>
  <c r="J62" i="30" s="1"/>
  <c r="J63" i="30" s="1"/>
  <c r="J64" i="30" s="1"/>
  <c r="J65" i="30" s="1"/>
  <c r="J66" i="30" s="1"/>
  <c r="J67" i="30" s="1"/>
  <c r="J68" i="30" s="1"/>
  <c r="J69" i="30" s="1"/>
  <c r="J70" i="30" s="1"/>
  <c r="J71" i="30" s="1"/>
  <c r="J72" i="30" s="1"/>
  <c r="J73" i="30" s="1"/>
  <c r="J74" i="30" s="1"/>
  <c r="J75" i="30" s="1"/>
  <c r="J76" i="30" s="1"/>
  <c r="J77" i="30" s="1"/>
  <c r="J78" i="30" s="1"/>
  <c r="J79" i="30" s="1"/>
  <c r="J80" i="30" s="1"/>
  <c r="J81" i="30" s="1"/>
  <c r="J82" i="30" s="1"/>
  <c r="J83" i="30" s="1"/>
  <c r="J84" i="30" s="1"/>
  <c r="J85" i="30" s="1"/>
  <c r="J86" i="30" s="1"/>
  <c r="J87" i="30" s="1"/>
  <c r="J88" i="30" s="1"/>
  <c r="J89" i="30" s="1"/>
  <c r="J90" i="30" s="1"/>
  <c r="J91" i="30" s="1"/>
  <c r="J92" i="30" s="1"/>
  <c r="J93" i="30" s="1"/>
  <c r="J94" i="30" s="1"/>
  <c r="J95" i="30" s="1"/>
  <c r="J96" i="30" s="1"/>
  <c r="J97" i="30" s="1"/>
  <c r="J98" i="30" s="1"/>
  <c r="J99" i="30" s="1"/>
  <c r="J100" i="30" s="1"/>
  <c r="J101" i="30" s="1"/>
  <c r="J102" i="30" s="1"/>
  <c r="J103" i="30" s="1"/>
  <c r="J104" i="30" s="1"/>
  <c r="I3" i="30"/>
  <c r="I4" i="30" s="1"/>
  <c r="I5" i="30" s="1"/>
  <c r="I6" i="30" s="1"/>
  <c r="I7" i="30" s="1"/>
  <c r="I8" i="30" s="1"/>
  <c r="I9" i="30" s="1"/>
  <c r="I10" i="30" s="1"/>
  <c r="I11" i="30" s="1"/>
  <c r="I12" i="30" s="1"/>
  <c r="I13" i="30" s="1"/>
  <c r="I14" i="30" s="1"/>
  <c r="H3" i="30"/>
  <c r="H4" i="30" s="1"/>
  <c r="H5" i="30" s="1"/>
  <c r="H6" i="30" s="1"/>
  <c r="H7" i="30" s="1"/>
  <c r="H8" i="30" s="1"/>
  <c r="H9" i="30" s="1"/>
  <c r="H10" i="30" s="1"/>
  <c r="H11" i="30" s="1"/>
  <c r="H12" i="30" s="1"/>
  <c r="H13" i="30" s="1"/>
  <c r="H14" i="30" s="1"/>
  <c r="G3" i="30"/>
  <c r="G4" i="30" s="1"/>
  <c r="G5" i="30" s="1"/>
  <c r="G6" i="30" s="1"/>
  <c r="G7" i="30" s="1"/>
  <c r="G8" i="30" s="1"/>
  <c r="G9" i="30" s="1"/>
  <c r="G10" i="30" s="1"/>
  <c r="G11" i="30" s="1"/>
  <c r="G12" i="30" s="1"/>
  <c r="G13" i="30" s="1"/>
  <c r="G14" i="30" s="1"/>
  <c r="F3" i="30"/>
  <c r="F4" i="30" s="1"/>
  <c r="F5" i="30" s="1"/>
  <c r="F6" i="30" s="1"/>
  <c r="F7" i="30" s="1"/>
  <c r="F8" i="30" s="1"/>
  <c r="F9" i="30" s="1"/>
  <c r="F10" i="30" s="1"/>
  <c r="F11" i="30" s="1"/>
  <c r="F12" i="30" s="1"/>
  <c r="F13" i="30" s="1"/>
  <c r="F14" i="30" s="1"/>
  <c r="D3" i="30"/>
  <c r="C3" i="30"/>
  <c r="B3" i="30"/>
  <c r="B4" i="30" s="1"/>
  <c r="B5" i="30" s="1"/>
  <c r="B6" i="30" s="1"/>
  <c r="B7" i="30" s="1"/>
  <c r="B8" i="30" s="1"/>
  <c r="B9" i="30" s="1"/>
  <c r="B10" i="30" s="1"/>
  <c r="B11" i="30" s="1"/>
  <c r="B12" i="30" s="1"/>
  <c r="B13" i="30" s="1"/>
  <c r="B14" i="30" s="1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R241" i="29"/>
  <c r="R242" i="29" s="1"/>
  <c r="R243" i="29" s="1"/>
  <c r="R244" i="29" s="1"/>
  <c r="R245" i="29" s="1"/>
  <c r="R246" i="29" s="1"/>
  <c r="T240" i="29"/>
  <c r="T241" i="29" s="1"/>
  <c r="T242" i="29" s="1"/>
  <c r="T243" i="29" s="1"/>
  <c r="T244" i="29" s="1"/>
  <c r="T245" i="29" s="1"/>
  <c r="T246" i="29" s="1"/>
  <c r="S240" i="29"/>
  <c r="S241" i="29" s="1"/>
  <c r="S242" i="29" s="1"/>
  <c r="S243" i="29" s="1"/>
  <c r="S244" i="29" s="1"/>
  <c r="S245" i="29" s="1"/>
  <c r="S246" i="29" s="1"/>
  <c r="T239" i="29"/>
  <c r="S239" i="29"/>
  <c r="R239" i="29"/>
  <c r="R240" i="29" s="1"/>
  <c r="T238" i="29"/>
  <c r="S238" i="29"/>
  <c r="R238" i="29"/>
  <c r="S234" i="29"/>
  <c r="S235" i="29" s="1"/>
  <c r="S236" i="29" s="1"/>
  <c r="T232" i="29"/>
  <c r="T233" i="29" s="1"/>
  <c r="T234" i="29" s="1"/>
  <c r="T235" i="29" s="1"/>
  <c r="T236" i="29" s="1"/>
  <c r="S231" i="29"/>
  <c r="S232" i="29" s="1"/>
  <c r="S233" i="29" s="1"/>
  <c r="T230" i="29"/>
  <c r="T231" i="29" s="1"/>
  <c r="S230" i="29"/>
  <c r="R230" i="29"/>
  <c r="R231" i="29" s="1"/>
  <c r="R232" i="29" s="1"/>
  <c r="R233" i="29" s="1"/>
  <c r="R234" i="29" s="1"/>
  <c r="R235" i="29" s="1"/>
  <c r="R236" i="29" s="1"/>
  <c r="S227" i="29"/>
  <c r="S228" i="29" s="1"/>
  <c r="T226" i="29"/>
  <c r="T227" i="29" s="1"/>
  <c r="T228" i="29" s="1"/>
  <c r="S226" i="29"/>
  <c r="T225" i="29"/>
  <c r="S225" i="29"/>
  <c r="R225" i="29"/>
  <c r="R226" i="29" s="1"/>
  <c r="R227" i="29" s="1"/>
  <c r="R228" i="29" s="1"/>
  <c r="S223" i="29"/>
  <c r="T222" i="29"/>
  <c r="T223" i="29" s="1"/>
  <c r="S221" i="29"/>
  <c r="S222" i="29" s="1"/>
  <c r="R221" i="29"/>
  <c r="R222" i="29" s="1"/>
  <c r="R223" i="29" s="1"/>
  <c r="T220" i="29"/>
  <c r="T221" i="29" s="1"/>
  <c r="S220" i="29"/>
  <c r="R220" i="29"/>
  <c r="T215" i="29"/>
  <c r="T216" i="29" s="1"/>
  <c r="T217" i="29" s="1"/>
  <c r="T218" i="29" s="1"/>
  <c r="S215" i="29"/>
  <c r="S216" i="29" s="1"/>
  <c r="S217" i="29" s="1"/>
  <c r="S218" i="29" s="1"/>
  <c r="R215" i="29"/>
  <c r="R216" i="29" s="1"/>
  <c r="R217" i="29" s="1"/>
  <c r="R218" i="29" s="1"/>
  <c r="T214" i="29"/>
  <c r="S214" i="29"/>
  <c r="R214" i="29"/>
  <c r="S204" i="29"/>
  <c r="S205" i="29" s="1"/>
  <c r="S206" i="29" s="1"/>
  <c r="S207" i="29" s="1"/>
  <c r="S208" i="29" s="1"/>
  <c r="S209" i="29" s="1"/>
  <c r="S210" i="29" s="1"/>
  <c r="S211" i="29" s="1"/>
  <c r="S212" i="29" s="1"/>
  <c r="T201" i="29"/>
  <c r="T202" i="29" s="1"/>
  <c r="T203" i="29" s="1"/>
  <c r="T204" i="29" s="1"/>
  <c r="T205" i="29" s="1"/>
  <c r="T206" i="29" s="1"/>
  <c r="T207" i="29" s="1"/>
  <c r="T208" i="29" s="1"/>
  <c r="T209" i="29" s="1"/>
  <c r="T210" i="29" s="1"/>
  <c r="T211" i="29" s="1"/>
  <c r="T212" i="29" s="1"/>
  <c r="S201" i="29"/>
  <c r="S202" i="29" s="1"/>
  <c r="S203" i="29" s="1"/>
  <c r="R201" i="29"/>
  <c r="R202" i="29" s="1"/>
  <c r="R203" i="29" s="1"/>
  <c r="R204" i="29" s="1"/>
  <c r="R205" i="29" s="1"/>
  <c r="R206" i="29" s="1"/>
  <c r="R207" i="29" s="1"/>
  <c r="R208" i="29" s="1"/>
  <c r="R209" i="29" s="1"/>
  <c r="R210" i="29" s="1"/>
  <c r="R211" i="29" s="1"/>
  <c r="R212" i="29" s="1"/>
  <c r="R198" i="29"/>
  <c r="R199" i="29" s="1"/>
  <c r="T197" i="29"/>
  <c r="T198" i="29" s="1"/>
  <c r="T199" i="29" s="1"/>
  <c r="S197" i="29"/>
  <c r="S198" i="29" s="1"/>
  <c r="S199" i="29" s="1"/>
  <c r="R197" i="29"/>
  <c r="S190" i="29"/>
  <c r="S191" i="29" s="1"/>
  <c r="S192" i="29" s="1"/>
  <c r="S193" i="29" s="1"/>
  <c r="S194" i="29" s="1"/>
  <c r="S195" i="29" s="1"/>
  <c r="R188" i="29"/>
  <c r="R189" i="29" s="1"/>
  <c r="R190" i="29" s="1"/>
  <c r="R191" i="29" s="1"/>
  <c r="R192" i="29" s="1"/>
  <c r="R193" i="29" s="1"/>
  <c r="R194" i="29" s="1"/>
  <c r="R195" i="29" s="1"/>
  <c r="T187" i="29"/>
  <c r="T188" i="29" s="1"/>
  <c r="T189" i="29" s="1"/>
  <c r="T190" i="29" s="1"/>
  <c r="T191" i="29" s="1"/>
  <c r="T192" i="29" s="1"/>
  <c r="T193" i="29" s="1"/>
  <c r="T194" i="29" s="1"/>
  <c r="T195" i="29" s="1"/>
  <c r="S187" i="29"/>
  <c r="S188" i="29" s="1"/>
  <c r="S189" i="29" s="1"/>
  <c r="R187" i="29"/>
  <c r="S185" i="29"/>
  <c r="T179" i="29"/>
  <c r="T180" i="29" s="1"/>
  <c r="T181" i="29" s="1"/>
  <c r="T182" i="29" s="1"/>
  <c r="T183" i="29" s="1"/>
  <c r="T184" i="29" s="1"/>
  <c r="T185" i="29" s="1"/>
  <c r="T178" i="29"/>
  <c r="S178" i="29"/>
  <c r="S179" i="29" s="1"/>
  <c r="S180" i="29" s="1"/>
  <c r="S181" i="29" s="1"/>
  <c r="S182" i="29" s="1"/>
  <c r="S183" i="29" s="1"/>
  <c r="S184" i="29" s="1"/>
  <c r="R178" i="29"/>
  <c r="R179" i="29" s="1"/>
  <c r="R180" i="29" s="1"/>
  <c r="R181" i="29" s="1"/>
  <c r="R182" i="29" s="1"/>
  <c r="R183" i="29" s="1"/>
  <c r="R184" i="29" s="1"/>
  <c r="R185" i="29" s="1"/>
  <c r="T169" i="29"/>
  <c r="T170" i="29" s="1"/>
  <c r="T171" i="29" s="1"/>
  <c r="T172" i="29" s="1"/>
  <c r="R162" i="29"/>
  <c r="R163" i="29" s="1"/>
  <c r="R164" i="29" s="1"/>
  <c r="R165" i="29" s="1"/>
  <c r="R166" i="29" s="1"/>
  <c r="R167" i="29" s="1"/>
  <c r="T161" i="29"/>
  <c r="T162" i="29" s="1"/>
  <c r="T163" i="29" s="1"/>
  <c r="T164" i="29" s="1"/>
  <c r="T165" i="29" s="1"/>
  <c r="T166" i="29" s="1"/>
  <c r="T167" i="29" s="1"/>
  <c r="T168" i="29" s="1"/>
  <c r="S161" i="29"/>
  <c r="S162" i="29" s="1"/>
  <c r="S163" i="29" s="1"/>
  <c r="S164" i="29" s="1"/>
  <c r="S165" i="29" s="1"/>
  <c r="S166" i="29" s="1"/>
  <c r="S167" i="29" s="1"/>
  <c r="R161" i="29"/>
  <c r="R155" i="29"/>
  <c r="R156" i="29" s="1"/>
  <c r="R157" i="29" s="1"/>
  <c r="R158" i="29" s="1"/>
  <c r="R159" i="29" s="1"/>
  <c r="T154" i="29"/>
  <c r="T155" i="29" s="1"/>
  <c r="T156" i="29" s="1"/>
  <c r="T157" i="29" s="1"/>
  <c r="T158" i="29" s="1"/>
  <c r="T159" i="29" s="1"/>
  <c r="S154" i="29"/>
  <c r="S155" i="29" s="1"/>
  <c r="S156" i="29" s="1"/>
  <c r="S157" i="29" s="1"/>
  <c r="S158" i="29" s="1"/>
  <c r="S159" i="29" s="1"/>
  <c r="R154" i="29"/>
  <c r="T147" i="29"/>
  <c r="T148" i="29" s="1"/>
  <c r="T149" i="29" s="1"/>
  <c r="T150" i="29" s="1"/>
  <c r="T151" i="29" s="1"/>
  <c r="T152" i="29" s="1"/>
  <c r="S147" i="29"/>
  <c r="S148" i="29" s="1"/>
  <c r="S149" i="29" s="1"/>
  <c r="S150" i="29" s="1"/>
  <c r="S151" i="29" s="1"/>
  <c r="S152" i="29" s="1"/>
  <c r="R147" i="29"/>
  <c r="R148" i="29" s="1"/>
  <c r="R149" i="29" s="1"/>
  <c r="R150" i="29" s="1"/>
  <c r="R151" i="29" s="1"/>
  <c r="R152" i="29" s="1"/>
  <c r="T146" i="29"/>
  <c r="S146" i="29"/>
  <c r="R146" i="29"/>
  <c r="R137" i="29"/>
  <c r="R138" i="29" s="1"/>
  <c r="R139" i="29" s="1"/>
  <c r="R140" i="29" s="1"/>
  <c r="R141" i="29" s="1"/>
  <c r="R142" i="29" s="1"/>
  <c r="R143" i="29" s="1"/>
  <c r="R144" i="29" s="1"/>
  <c r="R136" i="29"/>
  <c r="T135" i="29"/>
  <c r="T136" i="29" s="1"/>
  <c r="T137" i="29" s="1"/>
  <c r="T138" i="29" s="1"/>
  <c r="T139" i="29" s="1"/>
  <c r="T140" i="29" s="1"/>
  <c r="T141" i="29" s="1"/>
  <c r="T142" i="29" s="1"/>
  <c r="T143" i="29" s="1"/>
  <c r="T144" i="29" s="1"/>
  <c r="S135" i="29"/>
  <c r="S136" i="29" s="1"/>
  <c r="S137" i="29" s="1"/>
  <c r="S138" i="29" s="1"/>
  <c r="S139" i="29" s="1"/>
  <c r="S140" i="29" s="1"/>
  <c r="S141" i="29" s="1"/>
  <c r="S142" i="29" s="1"/>
  <c r="S143" i="29" s="1"/>
  <c r="S144" i="29" s="1"/>
  <c r="R135" i="29"/>
  <c r="T130" i="29"/>
  <c r="T131" i="29" s="1"/>
  <c r="T132" i="29" s="1"/>
  <c r="T133" i="29" s="1"/>
  <c r="T129" i="29"/>
  <c r="S129" i="29"/>
  <c r="S130" i="29" s="1"/>
  <c r="S131" i="29" s="1"/>
  <c r="S132" i="29" s="1"/>
  <c r="S133" i="29" s="1"/>
  <c r="T128" i="29"/>
  <c r="S128" i="29"/>
  <c r="R128" i="29"/>
  <c r="R129" i="29" s="1"/>
  <c r="R130" i="29" s="1"/>
  <c r="R131" i="29" s="1"/>
  <c r="R132" i="29" s="1"/>
  <c r="R133" i="29" s="1"/>
  <c r="T122" i="29"/>
  <c r="T123" i="29" s="1"/>
  <c r="T124" i="29" s="1"/>
  <c r="T125" i="29" s="1"/>
  <c r="T126" i="29" s="1"/>
  <c r="T120" i="29"/>
  <c r="T121" i="29" s="1"/>
  <c r="S120" i="29"/>
  <c r="S121" i="29" s="1"/>
  <c r="S122" i="29" s="1"/>
  <c r="S123" i="29" s="1"/>
  <c r="S124" i="29" s="1"/>
  <c r="S125" i="29" s="1"/>
  <c r="S126" i="29" s="1"/>
  <c r="R120" i="29"/>
  <c r="R121" i="29" s="1"/>
  <c r="R122" i="29" s="1"/>
  <c r="R123" i="29" s="1"/>
  <c r="R124" i="29" s="1"/>
  <c r="R125" i="29" s="1"/>
  <c r="R126" i="29" s="1"/>
  <c r="T115" i="29"/>
  <c r="T116" i="29" s="1"/>
  <c r="T117" i="29" s="1"/>
  <c r="T118" i="29" s="1"/>
  <c r="R114" i="29"/>
  <c r="R115" i="29" s="1"/>
  <c r="R116" i="29" s="1"/>
  <c r="R117" i="29" s="1"/>
  <c r="R118" i="29" s="1"/>
  <c r="T112" i="29"/>
  <c r="T113" i="29" s="1"/>
  <c r="T114" i="29" s="1"/>
  <c r="S112" i="29"/>
  <c r="S113" i="29" s="1"/>
  <c r="S114" i="29" s="1"/>
  <c r="S115" i="29" s="1"/>
  <c r="S116" i="29" s="1"/>
  <c r="S117" i="29" s="1"/>
  <c r="S118" i="29" s="1"/>
  <c r="R112" i="29"/>
  <c r="R113" i="29" s="1"/>
  <c r="T96" i="29"/>
  <c r="T97" i="29" s="1"/>
  <c r="T98" i="29" s="1"/>
  <c r="T99" i="29" s="1"/>
  <c r="T100" i="29" s="1"/>
  <c r="T101" i="29" s="1"/>
  <c r="T102" i="29" s="1"/>
  <c r="T103" i="29" s="1"/>
  <c r="T104" i="29" s="1"/>
  <c r="S96" i="29"/>
  <c r="S97" i="29" s="1"/>
  <c r="S98" i="29" s="1"/>
  <c r="S99" i="29" s="1"/>
  <c r="S100" i="29" s="1"/>
  <c r="S101" i="29" s="1"/>
  <c r="S102" i="29" s="1"/>
  <c r="S103" i="29" s="1"/>
  <c r="S104" i="29" s="1"/>
  <c r="R96" i="29"/>
  <c r="R97" i="29" s="1"/>
  <c r="R98" i="29" s="1"/>
  <c r="R99" i="29" s="1"/>
  <c r="R100" i="29" s="1"/>
  <c r="R101" i="29" s="1"/>
  <c r="R102" i="29" s="1"/>
  <c r="R103" i="29" s="1"/>
  <c r="R104" i="29" s="1"/>
  <c r="T94" i="29"/>
  <c r="S94" i="29"/>
  <c r="R94" i="29"/>
  <c r="T93" i="29"/>
  <c r="S93" i="29"/>
  <c r="R93" i="29"/>
  <c r="S90" i="29"/>
  <c r="S91" i="29" s="1"/>
  <c r="R90" i="29"/>
  <c r="R91" i="29" s="1"/>
  <c r="T89" i="29"/>
  <c r="T90" i="29" s="1"/>
  <c r="T91" i="29" s="1"/>
  <c r="S89" i="29"/>
  <c r="R89" i="29"/>
  <c r="S80" i="29"/>
  <c r="S81" i="29" s="1"/>
  <c r="S82" i="29" s="1"/>
  <c r="S83" i="29" s="1"/>
  <c r="S84" i="29" s="1"/>
  <c r="S85" i="29" s="1"/>
  <c r="S86" i="29" s="1"/>
  <c r="S87" i="29" s="1"/>
  <c r="R69" i="29"/>
  <c r="R70" i="29" s="1"/>
  <c r="R71" i="29" s="1"/>
  <c r="R72" i="29" s="1"/>
  <c r="R73" i="29" s="1"/>
  <c r="R74" i="29" s="1"/>
  <c r="R75" i="29" s="1"/>
  <c r="R76" i="29" s="1"/>
  <c r="R77" i="29" s="1"/>
  <c r="R78" i="29" s="1"/>
  <c r="R79" i="29" s="1"/>
  <c r="R80" i="29" s="1"/>
  <c r="R81" i="29" s="1"/>
  <c r="R82" i="29" s="1"/>
  <c r="R83" i="29" s="1"/>
  <c r="R84" i="29" s="1"/>
  <c r="R85" i="29" s="1"/>
  <c r="R86" i="29" s="1"/>
  <c r="R87" i="29" s="1"/>
  <c r="S68" i="29"/>
  <c r="S69" i="29" s="1"/>
  <c r="S70" i="29" s="1"/>
  <c r="S71" i="29" s="1"/>
  <c r="S72" i="29" s="1"/>
  <c r="S73" i="29" s="1"/>
  <c r="S74" i="29" s="1"/>
  <c r="S75" i="29" s="1"/>
  <c r="S76" i="29" s="1"/>
  <c r="S77" i="29" s="1"/>
  <c r="S78" i="29" s="1"/>
  <c r="S79" i="29" s="1"/>
  <c r="T67" i="29"/>
  <c r="T68" i="29" s="1"/>
  <c r="T69" i="29" s="1"/>
  <c r="T70" i="29" s="1"/>
  <c r="T71" i="29" s="1"/>
  <c r="T72" i="29" s="1"/>
  <c r="T73" i="29" s="1"/>
  <c r="T74" i="29" s="1"/>
  <c r="T75" i="29" s="1"/>
  <c r="T76" i="29" s="1"/>
  <c r="T77" i="29" s="1"/>
  <c r="T78" i="29" s="1"/>
  <c r="T79" i="29" s="1"/>
  <c r="T80" i="29" s="1"/>
  <c r="T81" i="29" s="1"/>
  <c r="T82" i="29" s="1"/>
  <c r="T83" i="29" s="1"/>
  <c r="T84" i="29" s="1"/>
  <c r="T85" i="29" s="1"/>
  <c r="T86" i="29" s="1"/>
  <c r="T87" i="29" s="1"/>
  <c r="T66" i="29"/>
  <c r="S66" i="29"/>
  <c r="S67" i="29" s="1"/>
  <c r="R66" i="29"/>
  <c r="R67" i="29" s="1"/>
  <c r="R68" i="29" s="1"/>
  <c r="S57" i="29"/>
  <c r="S58" i="29" s="1"/>
  <c r="S59" i="29" s="1"/>
  <c r="S60" i="29" s="1"/>
  <c r="S61" i="29" s="1"/>
  <c r="S62" i="29" s="1"/>
  <c r="S63" i="29" s="1"/>
  <c r="S64" i="29" s="1"/>
  <c r="S55" i="29"/>
  <c r="S56" i="29" s="1"/>
  <c r="R53" i="29"/>
  <c r="R54" i="29" s="1"/>
  <c r="R55" i="29" s="1"/>
  <c r="R56" i="29" s="1"/>
  <c r="R57" i="29" s="1"/>
  <c r="R58" i="29" s="1"/>
  <c r="R59" i="29" s="1"/>
  <c r="R60" i="29" s="1"/>
  <c r="R61" i="29" s="1"/>
  <c r="R62" i="29" s="1"/>
  <c r="R63" i="29" s="1"/>
  <c r="R64" i="29" s="1"/>
  <c r="T52" i="29"/>
  <c r="T53" i="29" s="1"/>
  <c r="T54" i="29" s="1"/>
  <c r="T55" i="29" s="1"/>
  <c r="T56" i="29" s="1"/>
  <c r="T57" i="29" s="1"/>
  <c r="T58" i="29" s="1"/>
  <c r="T59" i="29" s="1"/>
  <c r="T60" i="29" s="1"/>
  <c r="T61" i="29" s="1"/>
  <c r="T62" i="29" s="1"/>
  <c r="T63" i="29" s="1"/>
  <c r="T64" i="29" s="1"/>
  <c r="S52" i="29"/>
  <c r="S53" i="29" s="1"/>
  <c r="S54" i="29" s="1"/>
  <c r="R52" i="29"/>
  <c r="T28" i="29"/>
  <c r="T29" i="29" s="1"/>
  <c r="T30" i="29" s="1"/>
  <c r="T31" i="29" s="1"/>
  <c r="T32" i="29" s="1"/>
  <c r="T33" i="29" s="1"/>
  <c r="T34" i="29" s="1"/>
  <c r="T35" i="29" s="1"/>
  <c r="T36" i="29" s="1"/>
  <c r="T37" i="29" s="1"/>
  <c r="T38" i="29" s="1"/>
  <c r="T39" i="29" s="1"/>
  <c r="T40" i="29" s="1"/>
  <c r="T41" i="29" s="1"/>
  <c r="T42" i="29" s="1"/>
  <c r="T43" i="29" s="1"/>
  <c r="T44" i="29" s="1"/>
  <c r="T45" i="29" s="1"/>
  <c r="T46" i="29" s="1"/>
  <c r="T47" i="29" s="1"/>
  <c r="T48" i="29" s="1"/>
  <c r="T49" i="29" s="1"/>
  <c r="T50" i="29" s="1"/>
  <c r="S27" i="29"/>
  <c r="S28" i="29" s="1"/>
  <c r="S29" i="29" s="1"/>
  <c r="S30" i="29" s="1"/>
  <c r="S31" i="29" s="1"/>
  <c r="S32" i="29" s="1"/>
  <c r="S33" i="29" s="1"/>
  <c r="S34" i="29" s="1"/>
  <c r="S35" i="29" s="1"/>
  <c r="S36" i="29" s="1"/>
  <c r="S37" i="29" s="1"/>
  <c r="S38" i="29" s="1"/>
  <c r="S39" i="29" s="1"/>
  <c r="S40" i="29" s="1"/>
  <c r="S41" i="29" s="1"/>
  <c r="S42" i="29" s="1"/>
  <c r="S43" i="29" s="1"/>
  <c r="S44" i="29" s="1"/>
  <c r="S45" i="29" s="1"/>
  <c r="S46" i="29" s="1"/>
  <c r="S47" i="29" s="1"/>
  <c r="S48" i="29" s="1"/>
  <c r="S49" i="29" s="1"/>
  <c r="S50" i="29" s="1"/>
  <c r="R27" i="29"/>
  <c r="R28" i="29" s="1"/>
  <c r="R29" i="29" s="1"/>
  <c r="R30" i="29" s="1"/>
  <c r="R31" i="29" s="1"/>
  <c r="R32" i="29" s="1"/>
  <c r="R33" i="29" s="1"/>
  <c r="R34" i="29" s="1"/>
  <c r="R35" i="29" s="1"/>
  <c r="R36" i="29" s="1"/>
  <c r="R37" i="29" s="1"/>
  <c r="R38" i="29" s="1"/>
  <c r="R39" i="29" s="1"/>
  <c r="R40" i="29" s="1"/>
  <c r="R41" i="29" s="1"/>
  <c r="R42" i="29" s="1"/>
  <c r="R43" i="29" s="1"/>
  <c r="R44" i="29" s="1"/>
  <c r="R45" i="29" s="1"/>
  <c r="R46" i="29" s="1"/>
  <c r="R47" i="29" s="1"/>
  <c r="R48" i="29" s="1"/>
  <c r="R49" i="29" s="1"/>
  <c r="R50" i="29" s="1"/>
  <c r="T26" i="29"/>
  <c r="T27" i="29" s="1"/>
  <c r="S26" i="29"/>
  <c r="R26" i="29"/>
  <c r="R19" i="29"/>
  <c r="R20" i="29" s="1"/>
  <c r="R21" i="29" s="1"/>
  <c r="R22" i="29" s="1"/>
  <c r="R23" i="29" s="1"/>
  <c r="R24" i="29" s="1"/>
  <c r="T18" i="29"/>
  <c r="T19" i="29" s="1"/>
  <c r="T20" i="29" s="1"/>
  <c r="T21" i="29" s="1"/>
  <c r="T22" i="29" s="1"/>
  <c r="T23" i="29" s="1"/>
  <c r="T24" i="29" s="1"/>
  <c r="S18" i="29"/>
  <c r="S19" i="29" s="1"/>
  <c r="S20" i="29" s="1"/>
  <c r="S21" i="29" s="1"/>
  <c r="S22" i="29" s="1"/>
  <c r="S23" i="29" s="1"/>
  <c r="S24" i="29" s="1"/>
  <c r="R18" i="29"/>
  <c r="AI5" i="29"/>
  <c r="AI6" i="29" s="1"/>
  <c r="AI7" i="29" s="1"/>
  <c r="AI8" i="29" s="1"/>
  <c r="AI9" i="29" s="1"/>
  <c r="AI10" i="29" s="1"/>
  <c r="AI11" i="29" s="1"/>
  <c r="AI12" i="29" s="1"/>
  <c r="AI13" i="29" s="1"/>
  <c r="AI14" i="29" s="1"/>
  <c r="AI15" i="29" s="1"/>
  <c r="AI16" i="29" s="1"/>
  <c r="AI17" i="29" s="1"/>
  <c r="AI18" i="29" s="1"/>
  <c r="AI19" i="29" s="1"/>
  <c r="AI20" i="29" s="1"/>
  <c r="AI21" i="29" s="1"/>
  <c r="AI22" i="29" s="1"/>
  <c r="AI23" i="29" s="1"/>
  <c r="AI24" i="29" s="1"/>
  <c r="AI25" i="29" s="1"/>
  <c r="AI26" i="29" s="1"/>
  <c r="AI27" i="29" s="1"/>
  <c r="AI28" i="29" s="1"/>
  <c r="AI29" i="29" s="1"/>
  <c r="AI30" i="29" s="1"/>
  <c r="AI31" i="29" s="1"/>
  <c r="AI32" i="29" s="1"/>
  <c r="AI33" i="29" s="1"/>
  <c r="AI34" i="29" s="1"/>
  <c r="AI35" i="29" s="1"/>
  <c r="AI36" i="29" s="1"/>
  <c r="AI37" i="29" s="1"/>
  <c r="AI38" i="29" s="1"/>
  <c r="AI39" i="29" s="1"/>
  <c r="AI40" i="29" s="1"/>
  <c r="AI41" i="29" s="1"/>
  <c r="AI42" i="29" s="1"/>
  <c r="AI43" i="29" s="1"/>
  <c r="AI44" i="29" s="1"/>
  <c r="AI45" i="29" s="1"/>
  <c r="AI46" i="29" s="1"/>
  <c r="AI47" i="29" s="1"/>
  <c r="AI48" i="29" s="1"/>
  <c r="AI49" i="29" s="1"/>
  <c r="AI50" i="29" s="1"/>
  <c r="AI51" i="29" s="1"/>
  <c r="AI52" i="29" s="1"/>
  <c r="AI53" i="29" s="1"/>
  <c r="AI54" i="29" s="1"/>
  <c r="AI55" i="29" s="1"/>
  <c r="AI56" i="29" s="1"/>
  <c r="AI57" i="29" s="1"/>
  <c r="AI58" i="29" s="1"/>
  <c r="AI59" i="29" s="1"/>
  <c r="AI60" i="29" s="1"/>
  <c r="AI61" i="29" s="1"/>
  <c r="AI62" i="29" s="1"/>
  <c r="AI63" i="29" s="1"/>
  <c r="AI64" i="29" s="1"/>
  <c r="AI65" i="29" s="1"/>
  <c r="AI66" i="29" s="1"/>
  <c r="AI67" i="29" s="1"/>
  <c r="AI68" i="29" s="1"/>
  <c r="AI69" i="29" s="1"/>
  <c r="AI70" i="29" s="1"/>
  <c r="AI71" i="29" s="1"/>
  <c r="AI72" i="29" s="1"/>
  <c r="AI73" i="29" s="1"/>
  <c r="AI74" i="29" s="1"/>
  <c r="AI75" i="29" s="1"/>
  <c r="AI76" i="29" s="1"/>
  <c r="AI77" i="29" s="1"/>
  <c r="AI78" i="29" s="1"/>
  <c r="AI79" i="29" s="1"/>
  <c r="AI80" i="29" s="1"/>
  <c r="AI81" i="29" s="1"/>
  <c r="AI82" i="29" s="1"/>
  <c r="AI83" i="29" s="1"/>
  <c r="AI84" i="29" s="1"/>
  <c r="AI85" i="29" s="1"/>
  <c r="AI86" i="29" s="1"/>
  <c r="AI87" i="29" s="1"/>
  <c r="AI88" i="29" s="1"/>
  <c r="AI89" i="29" s="1"/>
  <c r="AI90" i="29" s="1"/>
  <c r="AI91" i="29" s="1"/>
  <c r="AI92" i="29" s="1"/>
  <c r="AI93" i="29" s="1"/>
  <c r="AI94" i="29" s="1"/>
  <c r="AI95" i="29" s="1"/>
  <c r="AI96" i="29" s="1"/>
  <c r="AI97" i="29" s="1"/>
  <c r="AI98" i="29" s="1"/>
  <c r="AI99" i="29" s="1"/>
  <c r="AI100" i="29" s="1"/>
  <c r="AI101" i="29" s="1"/>
  <c r="AI102" i="29" s="1"/>
  <c r="AI103" i="29" s="1"/>
  <c r="AI104" i="29" s="1"/>
  <c r="AC5" i="29"/>
  <c r="AC6" i="29" s="1"/>
  <c r="AC7" i="29" s="1"/>
  <c r="AC8" i="29" s="1"/>
  <c r="AC9" i="29" s="1"/>
  <c r="AC10" i="29" s="1"/>
  <c r="AC11" i="29" s="1"/>
  <c r="AC12" i="29" s="1"/>
  <c r="AC13" i="29" s="1"/>
  <c r="AC14" i="29" s="1"/>
  <c r="AC15" i="29" s="1"/>
  <c r="AC16" i="29" s="1"/>
  <c r="AC17" i="29" s="1"/>
  <c r="AC18" i="29" s="1"/>
  <c r="AC19" i="29" s="1"/>
  <c r="AC20" i="29" s="1"/>
  <c r="AC21" i="29" s="1"/>
  <c r="AC22" i="29" s="1"/>
  <c r="AC23" i="29" s="1"/>
  <c r="AC24" i="29" s="1"/>
  <c r="AC25" i="29" s="1"/>
  <c r="AC26" i="29" s="1"/>
  <c r="AC27" i="29" s="1"/>
  <c r="AC28" i="29" s="1"/>
  <c r="AC29" i="29" s="1"/>
  <c r="AC30" i="29" s="1"/>
  <c r="AC31" i="29" s="1"/>
  <c r="AC32" i="29" s="1"/>
  <c r="AC33" i="29" s="1"/>
  <c r="AC34" i="29" s="1"/>
  <c r="AC35" i="29" s="1"/>
  <c r="AC36" i="29" s="1"/>
  <c r="AC37" i="29" s="1"/>
  <c r="AC38" i="29" s="1"/>
  <c r="AC39" i="29" s="1"/>
  <c r="AC40" i="29" s="1"/>
  <c r="AC41" i="29" s="1"/>
  <c r="AC42" i="29" s="1"/>
  <c r="AC43" i="29" s="1"/>
  <c r="AC44" i="29" s="1"/>
  <c r="AC45" i="29" s="1"/>
  <c r="AC46" i="29" s="1"/>
  <c r="AC47" i="29" s="1"/>
  <c r="AC48" i="29" s="1"/>
  <c r="AC49" i="29" s="1"/>
  <c r="AC50" i="29" s="1"/>
  <c r="AC51" i="29" s="1"/>
  <c r="AC52" i="29" s="1"/>
  <c r="AC53" i="29" s="1"/>
  <c r="AC54" i="29" s="1"/>
  <c r="AC55" i="29" s="1"/>
  <c r="AC56" i="29" s="1"/>
  <c r="AC57" i="29" s="1"/>
  <c r="AC58" i="29" s="1"/>
  <c r="AC59" i="29" s="1"/>
  <c r="AC60" i="29" s="1"/>
  <c r="AC61" i="29" s="1"/>
  <c r="AC62" i="29" s="1"/>
  <c r="AC63" i="29" s="1"/>
  <c r="AC64" i="29" s="1"/>
  <c r="AC65" i="29" s="1"/>
  <c r="AC66" i="29" s="1"/>
  <c r="AC67" i="29" s="1"/>
  <c r="AC68" i="29" s="1"/>
  <c r="AC69" i="29" s="1"/>
  <c r="AC70" i="29" s="1"/>
  <c r="AC71" i="29" s="1"/>
  <c r="AC72" i="29" s="1"/>
  <c r="AC73" i="29" s="1"/>
  <c r="AC74" i="29" s="1"/>
  <c r="AC75" i="29" s="1"/>
  <c r="AC76" i="29" s="1"/>
  <c r="AC77" i="29" s="1"/>
  <c r="AC78" i="29" s="1"/>
  <c r="AC79" i="29" s="1"/>
  <c r="AC80" i="29" s="1"/>
  <c r="AC81" i="29" s="1"/>
  <c r="AC82" i="29" s="1"/>
  <c r="AC83" i="29" s="1"/>
  <c r="AC84" i="29" s="1"/>
  <c r="AC85" i="29" s="1"/>
  <c r="AC86" i="29" s="1"/>
  <c r="AC87" i="29" s="1"/>
  <c r="AC88" i="29" s="1"/>
  <c r="AC89" i="29" s="1"/>
  <c r="AC90" i="29" s="1"/>
  <c r="AC91" i="29" s="1"/>
  <c r="AC92" i="29" s="1"/>
  <c r="AC93" i="29" s="1"/>
  <c r="AC94" i="29" s="1"/>
  <c r="AC95" i="29" s="1"/>
  <c r="AC96" i="29" s="1"/>
  <c r="AC97" i="29" s="1"/>
  <c r="AC98" i="29" s="1"/>
  <c r="AC99" i="29" s="1"/>
  <c r="AC100" i="29" s="1"/>
  <c r="AC101" i="29" s="1"/>
  <c r="AC102" i="29" s="1"/>
  <c r="AC103" i="29" s="1"/>
  <c r="AC104" i="29" s="1"/>
  <c r="W5" i="29"/>
  <c r="W6" i="29" s="1"/>
  <c r="W7" i="29" s="1"/>
  <c r="W8" i="29" s="1"/>
  <c r="W9" i="29" s="1"/>
  <c r="W10" i="29" s="1"/>
  <c r="W11" i="29" s="1"/>
  <c r="W12" i="29" s="1"/>
  <c r="W13" i="29" s="1"/>
  <c r="W14" i="29" s="1"/>
  <c r="U5" i="29"/>
  <c r="U6" i="29" s="1"/>
  <c r="U7" i="29" s="1"/>
  <c r="U8" i="29" s="1"/>
  <c r="U9" i="29" s="1"/>
  <c r="U10" i="29" s="1"/>
  <c r="U11" i="29" s="1"/>
  <c r="U12" i="29" s="1"/>
  <c r="U13" i="29" s="1"/>
  <c r="U14" i="29" s="1"/>
  <c r="I5" i="29"/>
  <c r="I6" i="29" s="1"/>
  <c r="I7" i="29" s="1"/>
  <c r="I8" i="29" s="1"/>
  <c r="I9" i="29" s="1"/>
  <c r="I10" i="29" s="1"/>
  <c r="I11" i="29" s="1"/>
  <c r="I12" i="29" s="1"/>
  <c r="I13" i="29" s="1"/>
  <c r="I14" i="29" s="1"/>
  <c r="B5" i="29"/>
  <c r="B6" i="29" s="1"/>
  <c r="B7" i="29" s="1"/>
  <c r="B8" i="29" s="1"/>
  <c r="B9" i="29" s="1"/>
  <c r="B10" i="29" s="1"/>
  <c r="B11" i="29" s="1"/>
  <c r="B12" i="29" s="1"/>
  <c r="B13" i="29" s="1"/>
  <c r="B14" i="29" s="1"/>
  <c r="AI4" i="29"/>
  <c r="AE4" i="29"/>
  <c r="AE5" i="29" s="1"/>
  <c r="AE6" i="29" s="1"/>
  <c r="AE7" i="29" s="1"/>
  <c r="AE8" i="29" s="1"/>
  <c r="AE9" i="29" s="1"/>
  <c r="AE10" i="29" s="1"/>
  <c r="AE11" i="29" s="1"/>
  <c r="AE12" i="29" s="1"/>
  <c r="AE13" i="29" s="1"/>
  <c r="AE14" i="29" s="1"/>
  <c r="AE15" i="29" s="1"/>
  <c r="AE16" i="29" s="1"/>
  <c r="AE17" i="29" s="1"/>
  <c r="AE18" i="29" s="1"/>
  <c r="AE19" i="29" s="1"/>
  <c r="AE20" i="29" s="1"/>
  <c r="AE21" i="29" s="1"/>
  <c r="AE22" i="29" s="1"/>
  <c r="AE23" i="29" s="1"/>
  <c r="AE24" i="29" s="1"/>
  <c r="AE25" i="29" s="1"/>
  <c r="AE26" i="29" s="1"/>
  <c r="AE27" i="29" s="1"/>
  <c r="AE28" i="29" s="1"/>
  <c r="AE29" i="29" s="1"/>
  <c r="AE30" i="29" s="1"/>
  <c r="AE31" i="29" s="1"/>
  <c r="AE32" i="29" s="1"/>
  <c r="AE33" i="29" s="1"/>
  <c r="AE34" i="29" s="1"/>
  <c r="AE35" i="29" s="1"/>
  <c r="AE36" i="29" s="1"/>
  <c r="AE37" i="29" s="1"/>
  <c r="AE38" i="29" s="1"/>
  <c r="AE39" i="29" s="1"/>
  <c r="AE40" i="29" s="1"/>
  <c r="AE41" i="29" s="1"/>
  <c r="AE42" i="29" s="1"/>
  <c r="AE43" i="29" s="1"/>
  <c r="AE44" i="29" s="1"/>
  <c r="AE45" i="29" s="1"/>
  <c r="AE46" i="29" s="1"/>
  <c r="AE47" i="29" s="1"/>
  <c r="AE48" i="29" s="1"/>
  <c r="AE49" i="29" s="1"/>
  <c r="AE50" i="29" s="1"/>
  <c r="AE51" i="29" s="1"/>
  <c r="AE52" i="29" s="1"/>
  <c r="AE53" i="29" s="1"/>
  <c r="AE54" i="29" s="1"/>
  <c r="AE55" i="29" s="1"/>
  <c r="AE56" i="29" s="1"/>
  <c r="AE57" i="29" s="1"/>
  <c r="AE58" i="29" s="1"/>
  <c r="AE59" i="29" s="1"/>
  <c r="AE60" i="29" s="1"/>
  <c r="AE61" i="29" s="1"/>
  <c r="AE62" i="29" s="1"/>
  <c r="AE63" i="29" s="1"/>
  <c r="AE64" i="29" s="1"/>
  <c r="AE65" i="29" s="1"/>
  <c r="AE66" i="29" s="1"/>
  <c r="AE67" i="29" s="1"/>
  <c r="AE68" i="29" s="1"/>
  <c r="AE69" i="29" s="1"/>
  <c r="AE70" i="29" s="1"/>
  <c r="AE71" i="29" s="1"/>
  <c r="AE72" i="29" s="1"/>
  <c r="AE73" i="29" s="1"/>
  <c r="AE74" i="29" s="1"/>
  <c r="AE75" i="29" s="1"/>
  <c r="AE76" i="29" s="1"/>
  <c r="AE77" i="29" s="1"/>
  <c r="AE78" i="29" s="1"/>
  <c r="AE79" i="29" s="1"/>
  <c r="AE80" i="29" s="1"/>
  <c r="AE81" i="29" s="1"/>
  <c r="AE82" i="29" s="1"/>
  <c r="AE83" i="29" s="1"/>
  <c r="AE84" i="29" s="1"/>
  <c r="AE85" i="29" s="1"/>
  <c r="AE86" i="29" s="1"/>
  <c r="AE87" i="29" s="1"/>
  <c r="AE88" i="29" s="1"/>
  <c r="AE89" i="29" s="1"/>
  <c r="AE90" i="29" s="1"/>
  <c r="AE91" i="29" s="1"/>
  <c r="AE92" i="29" s="1"/>
  <c r="AE93" i="29" s="1"/>
  <c r="AE94" i="29" s="1"/>
  <c r="AE95" i="29" s="1"/>
  <c r="AE96" i="29" s="1"/>
  <c r="AE97" i="29" s="1"/>
  <c r="AE98" i="29" s="1"/>
  <c r="AE99" i="29" s="1"/>
  <c r="AE100" i="29" s="1"/>
  <c r="AE101" i="29" s="1"/>
  <c r="AE102" i="29" s="1"/>
  <c r="AE103" i="29" s="1"/>
  <c r="AE104" i="29" s="1"/>
  <c r="AD4" i="29"/>
  <c r="AD5" i="29" s="1"/>
  <c r="AD6" i="29" s="1"/>
  <c r="AD7" i="29" s="1"/>
  <c r="AD8" i="29" s="1"/>
  <c r="AD9" i="29" s="1"/>
  <c r="AD10" i="29" s="1"/>
  <c r="AD11" i="29" s="1"/>
  <c r="AD12" i="29" s="1"/>
  <c r="AD13" i="29" s="1"/>
  <c r="AD14" i="29" s="1"/>
  <c r="AD15" i="29" s="1"/>
  <c r="AD16" i="29" s="1"/>
  <c r="AD17" i="29" s="1"/>
  <c r="AD18" i="29" s="1"/>
  <c r="AD19" i="29" s="1"/>
  <c r="AD20" i="29" s="1"/>
  <c r="AD21" i="29" s="1"/>
  <c r="AD22" i="29" s="1"/>
  <c r="AD23" i="29" s="1"/>
  <c r="AD24" i="29" s="1"/>
  <c r="AD25" i="29" s="1"/>
  <c r="AD26" i="29" s="1"/>
  <c r="AD27" i="29" s="1"/>
  <c r="AD28" i="29" s="1"/>
  <c r="AD29" i="29" s="1"/>
  <c r="AD30" i="29" s="1"/>
  <c r="AD31" i="29" s="1"/>
  <c r="AD32" i="29" s="1"/>
  <c r="AD33" i="29" s="1"/>
  <c r="AD34" i="29" s="1"/>
  <c r="AD35" i="29" s="1"/>
  <c r="AD36" i="29" s="1"/>
  <c r="AD37" i="29" s="1"/>
  <c r="AD38" i="29" s="1"/>
  <c r="AD39" i="29" s="1"/>
  <c r="AD40" i="29" s="1"/>
  <c r="AD41" i="29" s="1"/>
  <c r="AD42" i="29" s="1"/>
  <c r="AD43" i="29" s="1"/>
  <c r="AD44" i="29" s="1"/>
  <c r="AD45" i="29" s="1"/>
  <c r="AD46" i="29" s="1"/>
  <c r="AD47" i="29" s="1"/>
  <c r="AD48" i="29" s="1"/>
  <c r="AD49" i="29" s="1"/>
  <c r="AD50" i="29" s="1"/>
  <c r="AD51" i="29" s="1"/>
  <c r="AD52" i="29" s="1"/>
  <c r="AD53" i="29" s="1"/>
  <c r="AD54" i="29" s="1"/>
  <c r="AD55" i="29" s="1"/>
  <c r="AD56" i="29" s="1"/>
  <c r="AD57" i="29" s="1"/>
  <c r="AD58" i="29" s="1"/>
  <c r="AD59" i="29" s="1"/>
  <c r="AD60" i="29" s="1"/>
  <c r="AD61" i="29" s="1"/>
  <c r="AD62" i="29" s="1"/>
  <c r="AD63" i="29" s="1"/>
  <c r="AD64" i="29" s="1"/>
  <c r="AD65" i="29" s="1"/>
  <c r="AD66" i="29" s="1"/>
  <c r="AD67" i="29" s="1"/>
  <c r="AD68" i="29" s="1"/>
  <c r="AD69" i="29" s="1"/>
  <c r="AD70" i="29" s="1"/>
  <c r="AD71" i="29" s="1"/>
  <c r="AD72" i="29" s="1"/>
  <c r="AD73" i="29" s="1"/>
  <c r="AD74" i="29" s="1"/>
  <c r="AD75" i="29" s="1"/>
  <c r="AD76" i="29" s="1"/>
  <c r="AD77" i="29" s="1"/>
  <c r="AD78" i="29" s="1"/>
  <c r="AD79" i="29" s="1"/>
  <c r="AD80" i="29" s="1"/>
  <c r="AD81" i="29" s="1"/>
  <c r="AD82" i="29" s="1"/>
  <c r="AD83" i="29" s="1"/>
  <c r="AD84" i="29" s="1"/>
  <c r="AD85" i="29" s="1"/>
  <c r="AD86" i="29" s="1"/>
  <c r="AD87" i="29" s="1"/>
  <c r="AD88" i="29" s="1"/>
  <c r="AD89" i="29" s="1"/>
  <c r="AD90" i="29" s="1"/>
  <c r="AD91" i="29" s="1"/>
  <c r="AD92" i="29" s="1"/>
  <c r="AD93" i="29" s="1"/>
  <c r="AD94" i="29" s="1"/>
  <c r="AD95" i="29" s="1"/>
  <c r="AD96" i="29" s="1"/>
  <c r="AD97" i="29" s="1"/>
  <c r="AD98" i="29" s="1"/>
  <c r="AD99" i="29" s="1"/>
  <c r="AD100" i="29" s="1"/>
  <c r="AD101" i="29" s="1"/>
  <c r="AD102" i="29" s="1"/>
  <c r="AD103" i="29" s="1"/>
  <c r="AD104" i="29" s="1"/>
  <c r="Z4" i="29"/>
  <c r="Z5" i="29" s="1"/>
  <c r="Z6" i="29" s="1"/>
  <c r="Z7" i="29" s="1"/>
  <c r="Z8" i="29" s="1"/>
  <c r="Z9" i="29" s="1"/>
  <c r="Z10" i="29" s="1"/>
  <c r="Z11" i="29" s="1"/>
  <c r="Z12" i="29" s="1"/>
  <c r="Z13" i="29" s="1"/>
  <c r="Z14" i="29" s="1"/>
  <c r="W4" i="29"/>
  <c r="T4" i="29"/>
  <c r="T5" i="29" s="1"/>
  <c r="T6" i="29" s="1"/>
  <c r="T7" i="29" s="1"/>
  <c r="T8" i="29" s="1"/>
  <c r="T9" i="29" s="1"/>
  <c r="T10" i="29" s="1"/>
  <c r="T11" i="29" s="1"/>
  <c r="T12" i="29" s="1"/>
  <c r="T13" i="29" s="1"/>
  <c r="T14" i="29" s="1"/>
  <c r="T15" i="29" s="1"/>
  <c r="T16" i="29" s="1"/>
  <c r="S4" i="29"/>
  <c r="S5" i="29" s="1"/>
  <c r="S6" i="29" s="1"/>
  <c r="S7" i="29" s="1"/>
  <c r="S8" i="29" s="1"/>
  <c r="S9" i="29" s="1"/>
  <c r="S10" i="29" s="1"/>
  <c r="S11" i="29" s="1"/>
  <c r="S12" i="29" s="1"/>
  <c r="S13" i="29" s="1"/>
  <c r="S14" i="29" s="1"/>
  <c r="S15" i="29" s="1"/>
  <c r="S16" i="29" s="1"/>
  <c r="K4" i="29"/>
  <c r="K5" i="29" s="1"/>
  <c r="K6" i="29" s="1"/>
  <c r="K7" i="29" s="1"/>
  <c r="K8" i="29" s="1"/>
  <c r="K9" i="29" s="1"/>
  <c r="K10" i="29" s="1"/>
  <c r="K11" i="29" s="1"/>
  <c r="K12" i="29" s="1"/>
  <c r="K13" i="29" s="1"/>
  <c r="K14" i="29" s="1"/>
  <c r="K15" i="29" s="1"/>
  <c r="K16" i="29" s="1"/>
  <c r="K17" i="29" s="1"/>
  <c r="K18" i="29" s="1"/>
  <c r="K19" i="29" s="1"/>
  <c r="K20" i="29" s="1"/>
  <c r="K21" i="29" s="1"/>
  <c r="K22" i="29" s="1"/>
  <c r="K23" i="29" s="1"/>
  <c r="K24" i="29" s="1"/>
  <c r="K25" i="29" s="1"/>
  <c r="K26" i="29" s="1"/>
  <c r="K27" i="29" s="1"/>
  <c r="K28" i="29" s="1"/>
  <c r="K29" i="29" s="1"/>
  <c r="K30" i="29" s="1"/>
  <c r="K31" i="29" s="1"/>
  <c r="K32" i="29" s="1"/>
  <c r="K33" i="29" s="1"/>
  <c r="K34" i="29" s="1"/>
  <c r="K35" i="29" s="1"/>
  <c r="K36" i="29" s="1"/>
  <c r="K37" i="29" s="1"/>
  <c r="K38" i="29" s="1"/>
  <c r="K39" i="29" s="1"/>
  <c r="K40" i="29" s="1"/>
  <c r="K41" i="29" s="1"/>
  <c r="K42" i="29" s="1"/>
  <c r="K43" i="29" s="1"/>
  <c r="K44" i="29" s="1"/>
  <c r="K45" i="29" s="1"/>
  <c r="K46" i="29" s="1"/>
  <c r="K47" i="29" s="1"/>
  <c r="K48" i="29" s="1"/>
  <c r="K49" i="29" s="1"/>
  <c r="K50" i="29" s="1"/>
  <c r="K51" i="29" s="1"/>
  <c r="K52" i="29" s="1"/>
  <c r="K53" i="29" s="1"/>
  <c r="K54" i="29" s="1"/>
  <c r="K55" i="29" s="1"/>
  <c r="K56" i="29" s="1"/>
  <c r="K57" i="29" s="1"/>
  <c r="K58" i="29" s="1"/>
  <c r="K59" i="29" s="1"/>
  <c r="K60" i="29" s="1"/>
  <c r="K61" i="29" s="1"/>
  <c r="K62" i="29" s="1"/>
  <c r="K63" i="29" s="1"/>
  <c r="K64" i="29" s="1"/>
  <c r="K65" i="29" s="1"/>
  <c r="K66" i="29" s="1"/>
  <c r="K67" i="29" s="1"/>
  <c r="K68" i="29" s="1"/>
  <c r="K69" i="29" s="1"/>
  <c r="K70" i="29" s="1"/>
  <c r="K71" i="29" s="1"/>
  <c r="K72" i="29" s="1"/>
  <c r="K73" i="29" s="1"/>
  <c r="K74" i="29" s="1"/>
  <c r="K75" i="29" s="1"/>
  <c r="K76" i="29" s="1"/>
  <c r="K77" i="29" s="1"/>
  <c r="K78" i="29" s="1"/>
  <c r="K79" i="29" s="1"/>
  <c r="K80" i="29" s="1"/>
  <c r="K81" i="29" s="1"/>
  <c r="K82" i="29" s="1"/>
  <c r="K83" i="29" s="1"/>
  <c r="K84" i="29" s="1"/>
  <c r="K85" i="29" s="1"/>
  <c r="K86" i="29" s="1"/>
  <c r="K87" i="29" s="1"/>
  <c r="K88" i="29" s="1"/>
  <c r="K89" i="29" s="1"/>
  <c r="K90" i="29" s="1"/>
  <c r="K91" i="29" s="1"/>
  <c r="K92" i="29" s="1"/>
  <c r="K93" i="29" s="1"/>
  <c r="K94" i="29" s="1"/>
  <c r="K95" i="29" s="1"/>
  <c r="K96" i="29" s="1"/>
  <c r="K97" i="29" s="1"/>
  <c r="K98" i="29" s="1"/>
  <c r="K99" i="29" s="1"/>
  <c r="K100" i="29" s="1"/>
  <c r="K101" i="29" s="1"/>
  <c r="K102" i="29" s="1"/>
  <c r="K103" i="29" s="1"/>
  <c r="K104" i="29" s="1"/>
  <c r="F4" i="29"/>
  <c r="F5" i="29" s="1"/>
  <c r="F6" i="29" s="1"/>
  <c r="F7" i="29" s="1"/>
  <c r="F8" i="29" s="1"/>
  <c r="F9" i="29" s="1"/>
  <c r="F10" i="29" s="1"/>
  <c r="F11" i="29" s="1"/>
  <c r="F12" i="29" s="1"/>
  <c r="F13" i="29" s="1"/>
  <c r="F14" i="29" s="1"/>
  <c r="B4" i="29"/>
  <c r="AI3" i="29"/>
  <c r="AG3" i="29"/>
  <c r="AG4" i="29" s="1"/>
  <c r="AG5" i="29" s="1"/>
  <c r="AG6" i="29" s="1"/>
  <c r="AG7" i="29" s="1"/>
  <c r="AG8" i="29" s="1"/>
  <c r="AG9" i="29" s="1"/>
  <c r="AG10" i="29" s="1"/>
  <c r="AG11" i="29" s="1"/>
  <c r="AG12" i="29" s="1"/>
  <c r="AG13" i="29" s="1"/>
  <c r="AG14" i="29" s="1"/>
  <c r="AG15" i="29" s="1"/>
  <c r="AG16" i="29" s="1"/>
  <c r="AG17" i="29" s="1"/>
  <c r="AG18" i="29" s="1"/>
  <c r="AG19" i="29" s="1"/>
  <c r="AG20" i="29" s="1"/>
  <c r="AG21" i="29" s="1"/>
  <c r="AG22" i="29" s="1"/>
  <c r="AG23" i="29" s="1"/>
  <c r="AG24" i="29" s="1"/>
  <c r="AG25" i="29" s="1"/>
  <c r="AG26" i="29" s="1"/>
  <c r="AG27" i="29" s="1"/>
  <c r="AG28" i="29" s="1"/>
  <c r="AG29" i="29" s="1"/>
  <c r="AG30" i="29" s="1"/>
  <c r="AG31" i="29" s="1"/>
  <c r="AG32" i="29" s="1"/>
  <c r="AG33" i="29" s="1"/>
  <c r="AG34" i="29" s="1"/>
  <c r="AG35" i="29" s="1"/>
  <c r="AG36" i="29" s="1"/>
  <c r="AG37" i="29" s="1"/>
  <c r="AG38" i="29" s="1"/>
  <c r="AG39" i="29" s="1"/>
  <c r="AG40" i="29" s="1"/>
  <c r="AG41" i="29" s="1"/>
  <c r="AG42" i="29" s="1"/>
  <c r="AG43" i="29" s="1"/>
  <c r="AG44" i="29" s="1"/>
  <c r="AG45" i="29" s="1"/>
  <c r="AG46" i="29" s="1"/>
  <c r="AG47" i="29" s="1"/>
  <c r="AG48" i="29" s="1"/>
  <c r="AG49" i="29" s="1"/>
  <c r="AG50" i="29" s="1"/>
  <c r="AG51" i="29" s="1"/>
  <c r="AG52" i="29" s="1"/>
  <c r="AG53" i="29" s="1"/>
  <c r="AG54" i="29" s="1"/>
  <c r="AG55" i="29" s="1"/>
  <c r="AG56" i="29" s="1"/>
  <c r="AG57" i="29" s="1"/>
  <c r="AG58" i="29" s="1"/>
  <c r="AG59" i="29" s="1"/>
  <c r="AG60" i="29" s="1"/>
  <c r="AG61" i="29" s="1"/>
  <c r="AG62" i="29" s="1"/>
  <c r="AG63" i="29" s="1"/>
  <c r="AG64" i="29" s="1"/>
  <c r="AG65" i="29" s="1"/>
  <c r="AG66" i="29" s="1"/>
  <c r="AG67" i="29" s="1"/>
  <c r="AG68" i="29" s="1"/>
  <c r="AG69" i="29" s="1"/>
  <c r="AG70" i="29" s="1"/>
  <c r="AG71" i="29" s="1"/>
  <c r="AG72" i="29" s="1"/>
  <c r="AG73" i="29" s="1"/>
  <c r="AG74" i="29" s="1"/>
  <c r="AG75" i="29" s="1"/>
  <c r="AG76" i="29" s="1"/>
  <c r="AG77" i="29" s="1"/>
  <c r="AG78" i="29" s="1"/>
  <c r="AG79" i="29" s="1"/>
  <c r="AG80" i="29" s="1"/>
  <c r="AG81" i="29" s="1"/>
  <c r="AG82" i="29" s="1"/>
  <c r="AG83" i="29" s="1"/>
  <c r="AG84" i="29" s="1"/>
  <c r="AG85" i="29" s="1"/>
  <c r="AG86" i="29" s="1"/>
  <c r="AG87" i="29" s="1"/>
  <c r="AG88" i="29" s="1"/>
  <c r="AG89" i="29" s="1"/>
  <c r="AG90" i="29" s="1"/>
  <c r="AG91" i="29" s="1"/>
  <c r="AG92" i="29" s="1"/>
  <c r="AG93" i="29" s="1"/>
  <c r="AG94" i="29" s="1"/>
  <c r="AG95" i="29" s="1"/>
  <c r="AG96" i="29" s="1"/>
  <c r="AG97" i="29" s="1"/>
  <c r="AG98" i="29" s="1"/>
  <c r="AG99" i="29" s="1"/>
  <c r="AG100" i="29" s="1"/>
  <c r="AG101" i="29" s="1"/>
  <c r="AG102" i="29" s="1"/>
  <c r="AG103" i="29" s="1"/>
  <c r="AG104" i="29" s="1"/>
  <c r="AF3" i="29"/>
  <c r="AF4" i="29" s="1"/>
  <c r="AF5" i="29" s="1"/>
  <c r="AF6" i="29" s="1"/>
  <c r="AF7" i="29" s="1"/>
  <c r="AF8" i="29" s="1"/>
  <c r="AF9" i="29" s="1"/>
  <c r="AF10" i="29" s="1"/>
  <c r="AF11" i="29" s="1"/>
  <c r="AF12" i="29" s="1"/>
  <c r="AF13" i="29" s="1"/>
  <c r="AF14" i="29" s="1"/>
  <c r="AF15" i="29" s="1"/>
  <c r="AF16" i="29" s="1"/>
  <c r="AF17" i="29" s="1"/>
  <c r="AF18" i="29" s="1"/>
  <c r="AF19" i="29" s="1"/>
  <c r="AF20" i="29" s="1"/>
  <c r="AF21" i="29" s="1"/>
  <c r="AF22" i="29" s="1"/>
  <c r="AF23" i="29" s="1"/>
  <c r="AF24" i="29" s="1"/>
  <c r="AF25" i="29" s="1"/>
  <c r="AF26" i="29" s="1"/>
  <c r="AF27" i="29" s="1"/>
  <c r="AF28" i="29" s="1"/>
  <c r="AF29" i="29" s="1"/>
  <c r="AF30" i="29" s="1"/>
  <c r="AF31" i="29" s="1"/>
  <c r="AF32" i="29" s="1"/>
  <c r="AF33" i="29" s="1"/>
  <c r="AF34" i="29" s="1"/>
  <c r="AF35" i="29" s="1"/>
  <c r="AF36" i="29" s="1"/>
  <c r="AF37" i="29" s="1"/>
  <c r="AF38" i="29" s="1"/>
  <c r="AF39" i="29" s="1"/>
  <c r="AF40" i="29" s="1"/>
  <c r="AF41" i="29" s="1"/>
  <c r="AF42" i="29" s="1"/>
  <c r="AF43" i="29" s="1"/>
  <c r="AF44" i="29" s="1"/>
  <c r="AF45" i="29" s="1"/>
  <c r="AF46" i="29" s="1"/>
  <c r="AF47" i="29" s="1"/>
  <c r="AF48" i="29" s="1"/>
  <c r="AF49" i="29" s="1"/>
  <c r="AF50" i="29" s="1"/>
  <c r="AF51" i="29" s="1"/>
  <c r="AF52" i="29" s="1"/>
  <c r="AF53" i="29" s="1"/>
  <c r="AF54" i="29" s="1"/>
  <c r="AF55" i="29" s="1"/>
  <c r="AF56" i="29" s="1"/>
  <c r="AF57" i="29" s="1"/>
  <c r="AF58" i="29" s="1"/>
  <c r="AF59" i="29" s="1"/>
  <c r="AF60" i="29" s="1"/>
  <c r="AF61" i="29" s="1"/>
  <c r="AF62" i="29" s="1"/>
  <c r="AF63" i="29" s="1"/>
  <c r="AF64" i="29" s="1"/>
  <c r="AF65" i="29" s="1"/>
  <c r="AF66" i="29" s="1"/>
  <c r="AF67" i="29" s="1"/>
  <c r="AF68" i="29" s="1"/>
  <c r="AF69" i="29" s="1"/>
  <c r="AF70" i="29" s="1"/>
  <c r="AF71" i="29" s="1"/>
  <c r="AF72" i="29" s="1"/>
  <c r="AF73" i="29" s="1"/>
  <c r="AF74" i="29" s="1"/>
  <c r="AF75" i="29" s="1"/>
  <c r="AF76" i="29" s="1"/>
  <c r="AF77" i="29" s="1"/>
  <c r="AF78" i="29" s="1"/>
  <c r="AF79" i="29" s="1"/>
  <c r="AF80" i="29" s="1"/>
  <c r="AF81" i="29" s="1"/>
  <c r="AF82" i="29" s="1"/>
  <c r="AF83" i="29" s="1"/>
  <c r="AF84" i="29" s="1"/>
  <c r="AF85" i="29" s="1"/>
  <c r="AF86" i="29" s="1"/>
  <c r="AF87" i="29" s="1"/>
  <c r="AF88" i="29" s="1"/>
  <c r="AF89" i="29" s="1"/>
  <c r="AF90" i="29" s="1"/>
  <c r="AF91" i="29" s="1"/>
  <c r="AF92" i="29" s="1"/>
  <c r="AF93" i="29" s="1"/>
  <c r="AF94" i="29" s="1"/>
  <c r="AF95" i="29" s="1"/>
  <c r="AF96" i="29" s="1"/>
  <c r="AF97" i="29" s="1"/>
  <c r="AF98" i="29" s="1"/>
  <c r="AF99" i="29" s="1"/>
  <c r="AF100" i="29" s="1"/>
  <c r="AF101" i="29" s="1"/>
  <c r="AF102" i="29" s="1"/>
  <c r="AF103" i="29" s="1"/>
  <c r="AF104" i="29" s="1"/>
  <c r="AE3" i="29"/>
  <c r="AD3" i="29"/>
  <c r="AC3" i="29"/>
  <c r="AC4" i="29" s="1"/>
  <c r="AB3" i="29"/>
  <c r="AB4" i="29" s="1"/>
  <c r="AB5" i="29" s="1"/>
  <c r="AB6" i="29" s="1"/>
  <c r="AB7" i="29" s="1"/>
  <c r="AB8" i="29" s="1"/>
  <c r="AB9" i="29" s="1"/>
  <c r="AB10" i="29" s="1"/>
  <c r="AB11" i="29" s="1"/>
  <c r="AB12" i="29" s="1"/>
  <c r="AB13" i="29" s="1"/>
  <c r="AB14" i="29" s="1"/>
  <c r="AB15" i="29" s="1"/>
  <c r="AB16" i="29" s="1"/>
  <c r="AB17" i="29" s="1"/>
  <c r="AB18" i="29" s="1"/>
  <c r="AB19" i="29" s="1"/>
  <c r="AB20" i="29" s="1"/>
  <c r="AB21" i="29" s="1"/>
  <c r="AB22" i="29" s="1"/>
  <c r="AB23" i="29" s="1"/>
  <c r="AB24" i="29" s="1"/>
  <c r="AB25" i="29" s="1"/>
  <c r="AB26" i="29" s="1"/>
  <c r="AB27" i="29" s="1"/>
  <c r="AB28" i="29" s="1"/>
  <c r="AB29" i="29" s="1"/>
  <c r="AB30" i="29" s="1"/>
  <c r="AB31" i="29" s="1"/>
  <c r="AB32" i="29" s="1"/>
  <c r="AB33" i="29" s="1"/>
  <c r="AB34" i="29" s="1"/>
  <c r="AB35" i="29" s="1"/>
  <c r="AB36" i="29" s="1"/>
  <c r="AB37" i="29" s="1"/>
  <c r="AB38" i="29" s="1"/>
  <c r="AB39" i="29" s="1"/>
  <c r="AB40" i="29" s="1"/>
  <c r="AB41" i="29" s="1"/>
  <c r="AB42" i="29" s="1"/>
  <c r="AB43" i="29" s="1"/>
  <c r="AB44" i="29" s="1"/>
  <c r="AB45" i="29" s="1"/>
  <c r="AB46" i="29" s="1"/>
  <c r="AB47" i="29" s="1"/>
  <c r="AB48" i="29" s="1"/>
  <c r="AB49" i="29" s="1"/>
  <c r="AB50" i="29" s="1"/>
  <c r="AB51" i="29" s="1"/>
  <c r="AB52" i="29" s="1"/>
  <c r="AB53" i="29" s="1"/>
  <c r="AB54" i="29" s="1"/>
  <c r="AB55" i="29" s="1"/>
  <c r="AB56" i="29" s="1"/>
  <c r="AB57" i="29" s="1"/>
  <c r="AB58" i="29" s="1"/>
  <c r="AB59" i="29" s="1"/>
  <c r="AB60" i="29" s="1"/>
  <c r="AB61" i="29" s="1"/>
  <c r="AB62" i="29" s="1"/>
  <c r="AB63" i="29" s="1"/>
  <c r="AB64" i="29" s="1"/>
  <c r="AB65" i="29" s="1"/>
  <c r="AB66" i="29" s="1"/>
  <c r="AB67" i="29" s="1"/>
  <c r="AB68" i="29" s="1"/>
  <c r="AB69" i="29" s="1"/>
  <c r="AB70" i="29" s="1"/>
  <c r="AB71" i="29" s="1"/>
  <c r="AB72" i="29" s="1"/>
  <c r="AB73" i="29" s="1"/>
  <c r="AB74" i="29" s="1"/>
  <c r="AB75" i="29" s="1"/>
  <c r="AB76" i="29" s="1"/>
  <c r="AB77" i="29" s="1"/>
  <c r="AB78" i="29" s="1"/>
  <c r="AB79" i="29" s="1"/>
  <c r="AB80" i="29" s="1"/>
  <c r="AB81" i="29" s="1"/>
  <c r="AB82" i="29" s="1"/>
  <c r="AB83" i="29" s="1"/>
  <c r="AB84" i="29" s="1"/>
  <c r="AB85" i="29" s="1"/>
  <c r="AB86" i="29" s="1"/>
  <c r="AB87" i="29" s="1"/>
  <c r="AB88" i="29" s="1"/>
  <c r="AB89" i="29" s="1"/>
  <c r="AB90" i="29" s="1"/>
  <c r="AB91" i="29" s="1"/>
  <c r="AB92" i="29" s="1"/>
  <c r="AB93" i="29" s="1"/>
  <c r="AB94" i="29" s="1"/>
  <c r="AB95" i="29" s="1"/>
  <c r="AB96" i="29" s="1"/>
  <c r="AB97" i="29" s="1"/>
  <c r="AB98" i="29" s="1"/>
  <c r="AB99" i="29" s="1"/>
  <c r="AB100" i="29" s="1"/>
  <c r="AB101" i="29" s="1"/>
  <c r="AB102" i="29" s="1"/>
  <c r="AB103" i="29" s="1"/>
  <c r="AB104" i="29" s="1"/>
  <c r="AA3" i="29"/>
  <c r="AA4" i="29" s="1"/>
  <c r="AA5" i="29" s="1"/>
  <c r="AA6" i="29" s="1"/>
  <c r="AA7" i="29" s="1"/>
  <c r="AA8" i="29" s="1"/>
  <c r="AA9" i="29" s="1"/>
  <c r="AA10" i="29" s="1"/>
  <c r="AA11" i="29" s="1"/>
  <c r="AA12" i="29" s="1"/>
  <c r="AA13" i="29" s="1"/>
  <c r="AA14" i="29" s="1"/>
  <c r="AA15" i="29" s="1"/>
  <c r="AA16" i="29" s="1"/>
  <c r="AA17" i="29" s="1"/>
  <c r="AA18" i="29" s="1"/>
  <c r="AA19" i="29" s="1"/>
  <c r="AA20" i="29" s="1"/>
  <c r="AA21" i="29" s="1"/>
  <c r="AA22" i="29" s="1"/>
  <c r="AA23" i="29" s="1"/>
  <c r="AA24" i="29" s="1"/>
  <c r="AA25" i="29" s="1"/>
  <c r="AA26" i="29" s="1"/>
  <c r="AA27" i="29" s="1"/>
  <c r="AA28" i="29" s="1"/>
  <c r="AA29" i="29" s="1"/>
  <c r="AA30" i="29" s="1"/>
  <c r="AA31" i="29" s="1"/>
  <c r="AA32" i="29" s="1"/>
  <c r="AA33" i="29" s="1"/>
  <c r="AA34" i="29" s="1"/>
  <c r="AA35" i="29" s="1"/>
  <c r="AA36" i="29" s="1"/>
  <c r="AA37" i="29" s="1"/>
  <c r="AA38" i="29" s="1"/>
  <c r="AA39" i="29" s="1"/>
  <c r="AA40" i="29" s="1"/>
  <c r="AA41" i="29" s="1"/>
  <c r="AA42" i="29" s="1"/>
  <c r="AA43" i="29" s="1"/>
  <c r="AA44" i="29" s="1"/>
  <c r="AA45" i="29" s="1"/>
  <c r="AA46" i="29" s="1"/>
  <c r="AA47" i="29" s="1"/>
  <c r="AA48" i="29" s="1"/>
  <c r="AA49" i="29" s="1"/>
  <c r="AA50" i="29" s="1"/>
  <c r="AA51" i="29" s="1"/>
  <c r="AA52" i="29" s="1"/>
  <c r="AA53" i="29" s="1"/>
  <c r="AA54" i="29" s="1"/>
  <c r="AA55" i="29" s="1"/>
  <c r="AA56" i="29" s="1"/>
  <c r="AA57" i="29" s="1"/>
  <c r="AA58" i="29" s="1"/>
  <c r="AA59" i="29" s="1"/>
  <c r="AA60" i="29" s="1"/>
  <c r="AA61" i="29" s="1"/>
  <c r="AA62" i="29" s="1"/>
  <c r="AA63" i="29" s="1"/>
  <c r="AA64" i="29" s="1"/>
  <c r="AA65" i="29" s="1"/>
  <c r="AA66" i="29" s="1"/>
  <c r="AA67" i="29" s="1"/>
  <c r="AA68" i="29" s="1"/>
  <c r="AA69" i="29" s="1"/>
  <c r="AA70" i="29" s="1"/>
  <c r="AA71" i="29" s="1"/>
  <c r="AA72" i="29" s="1"/>
  <c r="AA73" i="29" s="1"/>
  <c r="AA74" i="29" s="1"/>
  <c r="AA75" i="29" s="1"/>
  <c r="AA76" i="29" s="1"/>
  <c r="AA77" i="29" s="1"/>
  <c r="AA78" i="29" s="1"/>
  <c r="AA79" i="29" s="1"/>
  <c r="AA80" i="29" s="1"/>
  <c r="AA81" i="29" s="1"/>
  <c r="AA82" i="29" s="1"/>
  <c r="AA83" i="29" s="1"/>
  <c r="AA84" i="29" s="1"/>
  <c r="AA85" i="29" s="1"/>
  <c r="AA86" i="29" s="1"/>
  <c r="AA87" i="29" s="1"/>
  <c r="AA88" i="29" s="1"/>
  <c r="AA89" i="29" s="1"/>
  <c r="AA90" i="29" s="1"/>
  <c r="AA91" i="29" s="1"/>
  <c r="AA92" i="29" s="1"/>
  <c r="AA93" i="29" s="1"/>
  <c r="AA94" i="29" s="1"/>
  <c r="AA95" i="29" s="1"/>
  <c r="AA96" i="29" s="1"/>
  <c r="AA97" i="29" s="1"/>
  <c r="AA98" i="29" s="1"/>
  <c r="AA99" i="29" s="1"/>
  <c r="AA100" i="29" s="1"/>
  <c r="AA101" i="29" s="1"/>
  <c r="AA102" i="29" s="1"/>
  <c r="AA103" i="29" s="1"/>
  <c r="AA104" i="29" s="1"/>
  <c r="Z3" i="29"/>
  <c r="Y3" i="29"/>
  <c r="Y4" i="29" s="1"/>
  <c r="Y5" i="29" s="1"/>
  <c r="Y6" i="29" s="1"/>
  <c r="Y7" i="29" s="1"/>
  <c r="Y8" i="29" s="1"/>
  <c r="Y9" i="29" s="1"/>
  <c r="Y10" i="29" s="1"/>
  <c r="Y11" i="29" s="1"/>
  <c r="Y12" i="29" s="1"/>
  <c r="Y13" i="29" s="1"/>
  <c r="Y14" i="29" s="1"/>
  <c r="Y15" i="29" s="1"/>
  <c r="Y16" i="29" s="1"/>
  <c r="Y17" i="29" s="1"/>
  <c r="Y18" i="29" s="1"/>
  <c r="Y19" i="29" s="1"/>
  <c r="Y20" i="29" s="1"/>
  <c r="Y21" i="29" s="1"/>
  <c r="Y22" i="29" s="1"/>
  <c r="Y23" i="29" s="1"/>
  <c r="Y24" i="29" s="1"/>
  <c r="Y25" i="29" s="1"/>
  <c r="Y26" i="29" s="1"/>
  <c r="Y27" i="29" s="1"/>
  <c r="Y28" i="29" s="1"/>
  <c r="Y29" i="29" s="1"/>
  <c r="Y30" i="29" s="1"/>
  <c r="Y31" i="29" s="1"/>
  <c r="Y32" i="29" s="1"/>
  <c r="Y33" i="29" s="1"/>
  <c r="Y34" i="29" s="1"/>
  <c r="Y35" i="29" s="1"/>
  <c r="Y36" i="29" s="1"/>
  <c r="Y37" i="29" s="1"/>
  <c r="Y38" i="29" s="1"/>
  <c r="Y39" i="29" s="1"/>
  <c r="Y40" i="29" s="1"/>
  <c r="Y41" i="29" s="1"/>
  <c r="Y42" i="29" s="1"/>
  <c r="Y43" i="29" s="1"/>
  <c r="Y44" i="29" s="1"/>
  <c r="Y45" i="29" s="1"/>
  <c r="Y46" i="29" s="1"/>
  <c r="Y47" i="29" s="1"/>
  <c r="Y48" i="29" s="1"/>
  <c r="Y49" i="29" s="1"/>
  <c r="Y50" i="29" s="1"/>
  <c r="Y51" i="29" s="1"/>
  <c r="Y52" i="29" s="1"/>
  <c r="Y53" i="29" s="1"/>
  <c r="Y54" i="29" s="1"/>
  <c r="Y55" i="29" s="1"/>
  <c r="Y56" i="29" s="1"/>
  <c r="Y57" i="29" s="1"/>
  <c r="Y58" i="29" s="1"/>
  <c r="Y59" i="29" s="1"/>
  <c r="Y60" i="29" s="1"/>
  <c r="Y61" i="29" s="1"/>
  <c r="Y62" i="29" s="1"/>
  <c r="Y63" i="29" s="1"/>
  <c r="Y64" i="29" s="1"/>
  <c r="Y65" i="29" s="1"/>
  <c r="Y66" i="29" s="1"/>
  <c r="Y67" i="29" s="1"/>
  <c r="Y68" i="29" s="1"/>
  <c r="Y69" i="29" s="1"/>
  <c r="Y70" i="29" s="1"/>
  <c r="Y71" i="29" s="1"/>
  <c r="Y72" i="29" s="1"/>
  <c r="Y73" i="29" s="1"/>
  <c r="Y74" i="29" s="1"/>
  <c r="Y75" i="29" s="1"/>
  <c r="Y76" i="29" s="1"/>
  <c r="Y77" i="29" s="1"/>
  <c r="Y78" i="29" s="1"/>
  <c r="Y79" i="29" s="1"/>
  <c r="Y80" i="29" s="1"/>
  <c r="Y81" i="29" s="1"/>
  <c r="Y82" i="29" s="1"/>
  <c r="Y83" i="29" s="1"/>
  <c r="Y84" i="29" s="1"/>
  <c r="Y85" i="29" s="1"/>
  <c r="Y86" i="29" s="1"/>
  <c r="Y87" i="29" s="1"/>
  <c r="Y88" i="29" s="1"/>
  <c r="Y89" i="29" s="1"/>
  <c r="Y90" i="29" s="1"/>
  <c r="Y91" i="29" s="1"/>
  <c r="Y92" i="29" s="1"/>
  <c r="Y93" i="29" s="1"/>
  <c r="Y94" i="29" s="1"/>
  <c r="Y95" i="29" s="1"/>
  <c r="Y96" i="29" s="1"/>
  <c r="Y97" i="29" s="1"/>
  <c r="Y98" i="29" s="1"/>
  <c r="Y99" i="29" s="1"/>
  <c r="Y100" i="29" s="1"/>
  <c r="Y101" i="29" s="1"/>
  <c r="Y102" i="29" s="1"/>
  <c r="Y103" i="29" s="1"/>
  <c r="Y104" i="29" s="1"/>
  <c r="X3" i="29"/>
  <c r="X4" i="29" s="1"/>
  <c r="X5" i="29" s="1"/>
  <c r="X6" i="29" s="1"/>
  <c r="X7" i="29" s="1"/>
  <c r="X8" i="29" s="1"/>
  <c r="X9" i="29" s="1"/>
  <c r="X10" i="29" s="1"/>
  <c r="X11" i="29" s="1"/>
  <c r="X12" i="29" s="1"/>
  <c r="X13" i="29" s="1"/>
  <c r="X14" i="29" s="1"/>
  <c r="X15" i="29" s="1"/>
  <c r="X16" i="29" s="1"/>
  <c r="X17" i="29" s="1"/>
  <c r="X18" i="29" s="1"/>
  <c r="X19" i="29" s="1"/>
  <c r="X20" i="29" s="1"/>
  <c r="X21" i="29" s="1"/>
  <c r="X22" i="29" s="1"/>
  <c r="X23" i="29" s="1"/>
  <c r="X24" i="29" s="1"/>
  <c r="X25" i="29" s="1"/>
  <c r="X26" i="29" s="1"/>
  <c r="X27" i="29" s="1"/>
  <c r="X28" i="29" s="1"/>
  <c r="X29" i="29" s="1"/>
  <c r="X30" i="29" s="1"/>
  <c r="X31" i="29" s="1"/>
  <c r="X32" i="29" s="1"/>
  <c r="X33" i="29" s="1"/>
  <c r="X34" i="29" s="1"/>
  <c r="X35" i="29" s="1"/>
  <c r="X36" i="29" s="1"/>
  <c r="X37" i="29" s="1"/>
  <c r="X38" i="29" s="1"/>
  <c r="X39" i="29" s="1"/>
  <c r="X40" i="29" s="1"/>
  <c r="X41" i="29" s="1"/>
  <c r="X42" i="29" s="1"/>
  <c r="X43" i="29" s="1"/>
  <c r="X44" i="29" s="1"/>
  <c r="X45" i="29" s="1"/>
  <c r="X46" i="29" s="1"/>
  <c r="X47" i="29" s="1"/>
  <c r="X48" i="29" s="1"/>
  <c r="X49" i="29" s="1"/>
  <c r="X50" i="29" s="1"/>
  <c r="X51" i="29" s="1"/>
  <c r="X52" i="29" s="1"/>
  <c r="X53" i="29" s="1"/>
  <c r="X54" i="29" s="1"/>
  <c r="X55" i="29" s="1"/>
  <c r="X56" i="29" s="1"/>
  <c r="X57" i="29" s="1"/>
  <c r="X58" i="29" s="1"/>
  <c r="X59" i="29" s="1"/>
  <c r="X60" i="29" s="1"/>
  <c r="X61" i="29" s="1"/>
  <c r="X62" i="29" s="1"/>
  <c r="X63" i="29" s="1"/>
  <c r="X64" i="29" s="1"/>
  <c r="X65" i="29" s="1"/>
  <c r="X66" i="29" s="1"/>
  <c r="X67" i="29" s="1"/>
  <c r="X68" i="29" s="1"/>
  <c r="X69" i="29" s="1"/>
  <c r="X70" i="29" s="1"/>
  <c r="X71" i="29" s="1"/>
  <c r="X72" i="29" s="1"/>
  <c r="X73" i="29" s="1"/>
  <c r="X74" i="29" s="1"/>
  <c r="X75" i="29" s="1"/>
  <c r="X76" i="29" s="1"/>
  <c r="X77" i="29" s="1"/>
  <c r="X78" i="29" s="1"/>
  <c r="X79" i="29" s="1"/>
  <c r="X80" i="29" s="1"/>
  <c r="X81" i="29" s="1"/>
  <c r="X82" i="29" s="1"/>
  <c r="X83" i="29" s="1"/>
  <c r="X84" i="29" s="1"/>
  <c r="X85" i="29" s="1"/>
  <c r="X86" i="29" s="1"/>
  <c r="X87" i="29" s="1"/>
  <c r="X88" i="29" s="1"/>
  <c r="X89" i="29" s="1"/>
  <c r="X90" i="29" s="1"/>
  <c r="X91" i="29" s="1"/>
  <c r="X92" i="29" s="1"/>
  <c r="X93" i="29" s="1"/>
  <c r="X94" i="29" s="1"/>
  <c r="X95" i="29" s="1"/>
  <c r="X96" i="29" s="1"/>
  <c r="X97" i="29" s="1"/>
  <c r="X98" i="29" s="1"/>
  <c r="X99" i="29" s="1"/>
  <c r="X100" i="29" s="1"/>
  <c r="X101" i="29" s="1"/>
  <c r="X102" i="29" s="1"/>
  <c r="X103" i="29" s="1"/>
  <c r="X104" i="29" s="1"/>
  <c r="W3" i="29"/>
  <c r="V3" i="29"/>
  <c r="V4" i="29" s="1"/>
  <c r="V5" i="29" s="1"/>
  <c r="V6" i="29" s="1"/>
  <c r="V7" i="29" s="1"/>
  <c r="V8" i="29" s="1"/>
  <c r="V9" i="29" s="1"/>
  <c r="V10" i="29" s="1"/>
  <c r="V11" i="29" s="1"/>
  <c r="V12" i="29" s="1"/>
  <c r="V13" i="29" s="1"/>
  <c r="V14" i="29" s="1"/>
  <c r="U3" i="29"/>
  <c r="U4" i="29" s="1"/>
  <c r="T3" i="29"/>
  <c r="S3" i="29"/>
  <c r="R3" i="29"/>
  <c r="R4" i="29" s="1"/>
  <c r="R5" i="29" s="1"/>
  <c r="R6" i="29" s="1"/>
  <c r="R7" i="29" s="1"/>
  <c r="R8" i="29" s="1"/>
  <c r="R9" i="29" s="1"/>
  <c r="R10" i="29" s="1"/>
  <c r="R11" i="29" s="1"/>
  <c r="R12" i="29" s="1"/>
  <c r="R13" i="29" s="1"/>
  <c r="R14" i="29" s="1"/>
  <c r="R15" i="29" s="1"/>
  <c r="R16" i="29" s="1"/>
  <c r="M3" i="29"/>
  <c r="M4" i="29" s="1"/>
  <c r="M5" i="29" s="1"/>
  <c r="M6" i="29" s="1"/>
  <c r="M7" i="29" s="1"/>
  <c r="M8" i="29" s="1"/>
  <c r="M9" i="29" s="1"/>
  <c r="M10" i="29" s="1"/>
  <c r="M11" i="29" s="1"/>
  <c r="M12" i="29" s="1"/>
  <c r="M13" i="29" s="1"/>
  <c r="M14" i="29" s="1"/>
  <c r="L3" i="29"/>
  <c r="L4" i="29" s="1"/>
  <c r="L5" i="29" s="1"/>
  <c r="L6" i="29" s="1"/>
  <c r="L7" i="29" s="1"/>
  <c r="L8" i="29" s="1"/>
  <c r="L9" i="29" s="1"/>
  <c r="L10" i="29" s="1"/>
  <c r="L11" i="29" s="1"/>
  <c r="L12" i="29" s="1"/>
  <c r="L13" i="29" s="1"/>
  <c r="L14" i="29" s="1"/>
  <c r="L15" i="29" s="1"/>
  <c r="L16" i="29" s="1"/>
  <c r="L17" i="29" s="1"/>
  <c r="L18" i="29" s="1"/>
  <c r="L19" i="29" s="1"/>
  <c r="L20" i="29" s="1"/>
  <c r="L21" i="29" s="1"/>
  <c r="L22" i="29" s="1"/>
  <c r="L23" i="29" s="1"/>
  <c r="L24" i="29" s="1"/>
  <c r="L25" i="29" s="1"/>
  <c r="L26" i="29" s="1"/>
  <c r="L27" i="29" s="1"/>
  <c r="L28" i="29" s="1"/>
  <c r="L29" i="29" s="1"/>
  <c r="L30" i="29" s="1"/>
  <c r="L31" i="29" s="1"/>
  <c r="L32" i="29" s="1"/>
  <c r="L33" i="29" s="1"/>
  <c r="L34" i="29" s="1"/>
  <c r="L35" i="29" s="1"/>
  <c r="L36" i="29" s="1"/>
  <c r="L37" i="29" s="1"/>
  <c r="L38" i="29" s="1"/>
  <c r="L39" i="29" s="1"/>
  <c r="L40" i="29" s="1"/>
  <c r="L41" i="29" s="1"/>
  <c r="L42" i="29" s="1"/>
  <c r="L43" i="29" s="1"/>
  <c r="L44" i="29" s="1"/>
  <c r="L45" i="29" s="1"/>
  <c r="L46" i="29" s="1"/>
  <c r="L47" i="29" s="1"/>
  <c r="L48" i="29" s="1"/>
  <c r="L49" i="29" s="1"/>
  <c r="L50" i="29" s="1"/>
  <c r="L51" i="29" s="1"/>
  <c r="L52" i="29" s="1"/>
  <c r="L53" i="29" s="1"/>
  <c r="L54" i="29" s="1"/>
  <c r="L55" i="29" s="1"/>
  <c r="L56" i="29" s="1"/>
  <c r="L57" i="29" s="1"/>
  <c r="L58" i="29" s="1"/>
  <c r="L59" i="29" s="1"/>
  <c r="L60" i="29" s="1"/>
  <c r="L61" i="29" s="1"/>
  <c r="L62" i="29" s="1"/>
  <c r="L63" i="29" s="1"/>
  <c r="L64" i="29" s="1"/>
  <c r="L65" i="29" s="1"/>
  <c r="L66" i="29" s="1"/>
  <c r="L67" i="29" s="1"/>
  <c r="L68" i="29" s="1"/>
  <c r="L69" i="29" s="1"/>
  <c r="L70" i="29" s="1"/>
  <c r="L71" i="29" s="1"/>
  <c r="L72" i="29" s="1"/>
  <c r="L73" i="29" s="1"/>
  <c r="L74" i="29" s="1"/>
  <c r="L75" i="29" s="1"/>
  <c r="L76" i="29" s="1"/>
  <c r="L77" i="29" s="1"/>
  <c r="L78" i="29" s="1"/>
  <c r="L79" i="29" s="1"/>
  <c r="L80" i="29" s="1"/>
  <c r="L81" i="29" s="1"/>
  <c r="L82" i="29" s="1"/>
  <c r="L83" i="29" s="1"/>
  <c r="L84" i="29" s="1"/>
  <c r="L85" i="29" s="1"/>
  <c r="L86" i="29" s="1"/>
  <c r="L87" i="29" s="1"/>
  <c r="L88" i="29" s="1"/>
  <c r="L89" i="29" s="1"/>
  <c r="L90" i="29" s="1"/>
  <c r="L91" i="29" s="1"/>
  <c r="L92" i="29" s="1"/>
  <c r="L93" i="29" s="1"/>
  <c r="L94" i="29" s="1"/>
  <c r="L95" i="29" s="1"/>
  <c r="L96" i="29" s="1"/>
  <c r="L97" i="29" s="1"/>
  <c r="L98" i="29" s="1"/>
  <c r="L99" i="29" s="1"/>
  <c r="L100" i="29" s="1"/>
  <c r="L101" i="29" s="1"/>
  <c r="L102" i="29" s="1"/>
  <c r="L103" i="29" s="1"/>
  <c r="L104" i="29" s="1"/>
  <c r="K3" i="29"/>
  <c r="J3" i="29"/>
  <c r="J4" i="29" s="1"/>
  <c r="J5" i="29" s="1"/>
  <c r="J6" i="29" s="1"/>
  <c r="J7" i="29" s="1"/>
  <c r="J8" i="29" s="1"/>
  <c r="J9" i="29" s="1"/>
  <c r="J10" i="29" s="1"/>
  <c r="J11" i="29" s="1"/>
  <c r="J12" i="29" s="1"/>
  <c r="J13" i="29" s="1"/>
  <c r="J14" i="29" s="1"/>
  <c r="J15" i="29" s="1"/>
  <c r="J16" i="29" s="1"/>
  <c r="J17" i="29" s="1"/>
  <c r="J18" i="29" s="1"/>
  <c r="J19" i="29" s="1"/>
  <c r="J20" i="29" s="1"/>
  <c r="J21" i="29" s="1"/>
  <c r="J22" i="29" s="1"/>
  <c r="J23" i="29" s="1"/>
  <c r="J24" i="29" s="1"/>
  <c r="J25" i="29" s="1"/>
  <c r="J26" i="29" s="1"/>
  <c r="J27" i="29" s="1"/>
  <c r="J28" i="29" s="1"/>
  <c r="J29" i="29" s="1"/>
  <c r="J30" i="29" s="1"/>
  <c r="J31" i="29" s="1"/>
  <c r="J32" i="29" s="1"/>
  <c r="J33" i="29" s="1"/>
  <c r="J34" i="29" s="1"/>
  <c r="J35" i="29" s="1"/>
  <c r="J36" i="29" s="1"/>
  <c r="J37" i="29" s="1"/>
  <c r="J38" i="29" s="1"/>
  <c r="J39" i="29" s="1"/>
  <c r="J40" i="29" s="1"/>
  <c r="J41" i="29" s="1"/>
  <c r="J42" i="29" s="1"/>
  <c r="J43" i="29" s="1"/>
  <c r="J44" i="29" s="1"/>
  <c r="J45" i="29" s="1"/>
  <c r="J46" i="29" s="1"/>
  <c r="J47" i="29" s="1"/>
  <c r="J48" i="29" s="1"/>
  <c r="J49" i="29" s="1"/>
  <c r="J50" i="29" s="1"/>
  <c r="J51" i="29" s="1"/>
  <c r="J52" i="29" s="1"/>
  <c r="J53" i="29" s="1"/>
  <c r="J54" i="29" s="1"/>
  <c r="J55" i="29" s="1"/>
  <c r="J56" i="29" s="1"/>
  <c r="J57" i="29" s="1"/>
  <c r="J58" i="29" s="1"/>
  <c r="J59" i="29" s="1"/>
  <c r="J60" i="29" s="1"/>
  <c r="J61" i="29" s="1"/>
  <c r="J62" i="29" s="1"/>
  <c r="J63" i="29" s="1"/>
  <c r="J64" i="29" s="1"/>
  <c r="J65" i="29" s="1"/>
  <c r="J66" i="29" s="1"/>
  <c r="J67" i="29" s="1"/>
  <c r="J68" i="29" s="1"/>
  <c r="J69" i="29" s="1"/>
  <c r="J70" i="29" s="1"/>
  <c r="J71" i="29" s="1"/>
  <c r="J72" i="29" s="1"/>
  <c r="J73" i="29" s="1"/>
  <c r="J74" i="29" s="1"/>
  <c r="J75" i="29" s="1"/>
  <c r="J76" i="29" s="1"/>
  <c r="J77" i="29" s="1"/>
  <c r="J78" i="29" s="1"/>
  <c r="J79" i="29" s="1"/>
  <c r="J80" i="29" s="1"/>
  <c r="J81" i="29" s="1"/>
  <c r="J82" i="29" s="1"/>
  <c r="J83" i="29" s="1"/>
  <c r="J84" i="29" s="1"/>
  <c r="J85" i="29" s="1"/>
  <c r="J86" i="29" s="1"/>
  <c r="J87" i="29" s="1"/>
  <c r="J88" i="29" s="1"/>
  <c r="J89" i="29" s="1"/>
  <c r="J90" i="29" s="1"/>
  <c r="J91" i="29" s="1"/>
  <c r="J92" i="29" s="1"/>
  <c r="J93" i="29" s="1"/>
  <c r="J94" i="29" s="1"/>
  <c r="J95" i="29" s="1"/>
  <c r="J96" i="29" s="1"/>
  <c r="J97" i="29" s="1"/>
  <c r="J98" i="29" s="1"/>
  <c r="J99" i="29" s="1"/>
  <c r="J100" i="29" s="1"/>
  <c r="J101" i="29" s="1"/>
  <c r="J102" i="29" s="1"/>
  <c r="J103" i="29" s="1"/>
  <c r="J104" i="29" s="1"/>
  <c r="I3" i="29"/>
  <c r="I4" i="29" s="1"/>
  <c r="H3" i="29"/>
  <c r="H4" i="29" s="1"/>
  <c r="H5" i="29" s="1"/>
  <c r="H6" i="29" s="1"/>
  <c r="H7" i="29" s="1"/>
  <c r="H8" i="29" s="1"/>
  <c r="H9" i="29" s="1"/>
  <c r="H10" i="29" s="1"/>
  <c r="H11" i="29" s="1"/>
  <c r="H12" i="29" s="1"/>
  <c r="H13" i="29" s="1"/>
  <c r="H14" i="29" s="1"/>
  <c r="G3" i="29"/>
  <c r="G4" i="29" s="1"/>
  <c r="G5" i="29" s="1"/>
  <c r="G6" i="29" s="1"/>
  <c r="G7" i="29" s="1"/>
  <c r="G8" i="29" s="1"/>
  <c r="G9" i="29" s="1"/>
  <c r="G10" i="29" s="1"/>
  <c r="G11" i="29" s="1"/>
  <c r="G12" i="29" s="1"/>
  <c r="G13" i="29" s="1"/>
  <c r="G14" i="29" s="1"/>
  <c r="F3" i="29"/>
  <c r="D3" i="29"/>
  <c r="D4" i="29" s="1"/>
  <c r="D5" i="29" s="1"/>
  <c r="D6" i="29" s="1"/>
  <c r="D7" i="29" s="1"/>
  <c r="D8" i="29" s="1"/>
  <c r="D9" i="29" s="1"/>
  <c r="D10" i="29" s="1"/>
  <c r="D11" i="29" s="1"/>
  <c r="D12" i="29" s="1"/>
  <c r="D13" i="29" s="1"/>
  <c r="D14" i="29" s="1"/>
  <c r="C3" i="29"/>
  <c r="C4" i="29" s="1"/>
  <c r="C5" i="29" s="1"/>
  <c r="C6" i="29" s="1"/>
  <c r="C7" i="29" s="1"/>
  <c r="C8" i="29" s="1"/>
  <c r="C9" i="29" s="1"/>
  <c r="C10" i="29" s="1"/>
  <c r="C11" i="29" s="1"/>
  <c r="C12" i="29" s="1"/>
  <c r="C13" i="29" s="1"/>
  <c r="C14" i="29" s="1"/>
  <c r="B3" i="29"/>
  <c r="A3" i="29"/>
  <c r="A4" i="29" s="1"/>
  <c r="A5" i="29" s="1"/>
  <c r="A6" i="29" s="1"/>
  <c r="A7" i="29" s="1"/>
  <c r="A8" i="29" s="1"/>
  <c r="A9" i="29" s="1"/>
  <c r="A10" i="29" s="1"/>
  <c r="A11" i="29" s="1"/>
  <c r="A12" i="29" s="1"/>
  <c r="A13" i="29" s="1"/>
  <c r="A14" i="29" s="1"/>
  <c r="S244" i="28"/>
  <c r="S245" i="28" s="1"/>
  <c r="S246" i="28" s="1"/>
  <c r="T241" i="28"/>
  <c r="T242" i="28" s="1"/>
  <c r="T243" i="28" s="1"/>
  <c r="T244" i="28" s="1"/>
  <c r="T245" i="28" s="1"/>
  <c r="T246" i="28" s="1"/>
  <c r="S240" i="28"/>
  <c r="S241" i="28" s="1"/>
  <c r="S242" i="28" s="1"/>
  <c r="S243" i="28" s="1"/>
  <c r="T239" i="28"/>
  <c r="T240" i="28" s="1"/>
  <c r="S239" i="28"/>
  <c r="R239" i="28"/>
  <c r="R240" i="28" s="1"/>
  <c r="R241" i="28" s="1"/>
  <c r="R242" i="28" s="1"/>
  <c r="R243" i="28" s="1"/>
  <c r="R244" i="28" s="1"/>
  <c r="R245" i="28" s="1"/>
  <c r="R246" i="28" s="1"/>
  <c r="T238" i="28"/>
  <c r="S238" i="28"/>
  <c r="R238" i="28"/>
  <c r="T232" i="28"/>
  <c r="T233" i="28" s="1"/>
  <c r="T234" i="28" s="1"/>
  <c r="T235" i="28" s="1"/>
  <c r="T236" i="28" s="1"/>
  <c r="T230" i="28"/>
  <c r="T231" i="28" s="1"/>
  <c r="S230" i="28"/>
  <c r="S231" i="28" s="1"/>
  <c r="S232" i="28" s="1"/>
  <c r="S233" i="28" s="1"/>
  <c r="S234" i="28" s="1"/>
  <c r="S235" i="28" s="1"/>
  <c r="S236" i="28" s="1"/>
  <c r="R230" i="28"/>
  <c r="R231" i="28" s="1"/>
  <c r="R232" i="28" s="1"/>
  <c r="R233" i="28" s="1"/>
  <c r="R234" i="28" s="1"/>
  <c r="R235" i="28" s="1"/>
  <c r="R236" i="28" s="1"/>
  <c r="T227" i="28"/>
  <c r="T228" i="28" s="1"/>
  <c r="S227" i="28"/>
  <c r="S228" i="28" s="1"/>
  <c r="T226" i="28"/>
  <c r="S226" i="28"/>
  <c r="T225" i="28"/>
  <c r="S225" i="28"/>
  <c r="R225" i="28"/>
  <c r="R226" i="28" s="1"/>
  <c r="R227" i="28" s="1"/>
  <c r="R228" i="28" s="1"/>
  <c r="T223" i="28"/>
  <c r="T220" i="28"/>
  <c r="T221" i="28" s="1"/>
  <c r="T222" i="28" s="1"/>
  <c r="S220" i="28"/>
  <c r="S221" i="28" s="1"/>
  <c r="S222" i="28" s="1"/>
  <c r="S223" i="28" s="1"/>
  <c r="R220" i="28"/>
  <c r="R221" i="28" s="1"/>
  <c r="R222" i="28" s="1"/>
  <c r="R223" i="28" s="1"/>
  <c r="T214" i="28"/>
  <c r="T215" i="28" s="1"/>
  <c r="T216" i="28" s="1"/>
  <c r="T217" i="28" s="1"/>
  <c r="T218" i="28" s="1"/>
  <c r="S214" i="28"/>
  <c r="S215" i="28" s="1"/>
  <c r="S216" i="28" s="1"/>
  <c r="S217" i="28" s="1"/>
  <c r="S218" i="28" s="1"/>
  <c r="R214" i="28"/>
  <c r="R215" i="28" s="1"/>
  <c r="R216" i="28" s="1"/>
  <c r="R217" i="28" s="1"/>
  <c r="R218" i="28" s="1"/>
  <c r="T211" i="28"/>
  <c r="T212" i="28" s="1"/>
  <c r="R210" i="28"/>
  <c r="R211" i="28" s="1"/>
  <c r="R212" i="28" s="1"/>
  <c r="S208" i="28"/>
  <c r="S209" i="28" s="1"/>
  <c r="S210" i="28" s="1"/>
  <c r="S211" i="28" s="1"/>
  <c r="S212" i="28" s="1"/>
  <c r="T207" i="28"/>
  <c r="T208" i="28" s="1"/>
  <c r="T209" i="28" s="1"/>
  <c r="T210" i="28" s="1"/>
  <c r="T205" i="28"/>
  <c r="T206" i="28" s="1"/>
  <c r="T203" i="28"/>
  <c r="T204" i="28" s="1"/>
  <c r="S203" i="28"/>
  <c r="S204" i="28" s="1"/>
  <c r="S205" i="28" s="1"/>
  <c r="S206" i="28" s="1"/>
  <c r="S207" i="28" s="1"/>
  <c r="T202" i="28"/>
  <c r="R202" i="28"/>
  <c r="R203" i="28" s="1"/>
  <c r="R204" i="28" s="1"/>
  <c r="R205" i="28" s="1"/>
  <c r="R206" i="28" s="1"/>
  <c r="R207" i="28" s="1"/>
  <c r="R208" i="28" s="1"/>
  <c r="R209" i="28" s="1"/>
  <c r="T201" i="28"/>
  <c r="S201" i="28"/>
  <c r="S202" i="28" s="1"/>
  <c r="R201" i="28"/>
  <c r="T199" i="28"/>
  <c r="R198" i="28"/>
  <c r="R199" i="28" s="1"/>
  <c r="T197" i="28"/>
  <c r="T198" i="28" s="1"/>
  <c r="S197" i="28"/>
  <c r="S198" i="28" s="1"/>
  <c r="S199" i="28" s="1"/>
  <c r="R197" i="28"/>
  <c r="T193" i="28"/>
  <c r="T194" i="28" s="1"/>
  <c r="T195" i="28" s="1"/>
  <c r="S191" i="28"/>
  <c r="S192" i="28" s="1"/>
  <c r="S193" i="28" s="1"/>
  <c r="S194" i="28" s="1"/>
  <c r="S195" i="28" s="1"/>
  <c r="S190" i="28"/>
  <c r="T189" i="28"/>
  <c r="T190" i="28" s="1"/>
  <c r="T191" i="28" s="1"/>
  <c r="T192" i="28" s="1"/>
  <c r="T188" i="28"/>
  <c r="T187" i="28"/>
  <c r="S187" i="28"/>
  <c r="S188" i="28" s="1"/>
  <c r="S189" i="28" s="1"/>
  <c r="R187" i="28"/>
  <c r="R188" i="28" s="1"/>
  <c r="R189" i="28" s="1"/>
  <c r="R190" i="28" s="1"/>
  <c r="R191" i="28" s="1"/>
  <c r="R192" i="28" s="1"/>
  <c r="R193" i="28" s="1"/>
  <c r="R194" i="28" s="1"/>
  <c r="R195" i="28" s="1"/>
  <c r="R184" i="28"/>
  <c r="R185" i="28" s="1"/>
  <c r="R181" i="28"/>
  <c r="R182" i="28" s="1"/>
  <c r="R183" i="28" s="1"/>
  <c r="S180" i="28"/>
  <c r="S181" i="28" s="1"/>
  <c r="S182" i="28" s="1"/>
  <c r="S183" i="28" s="1"/>
  <c r="S184" i="28" s="1"/>
  <c r="S185" i="28" s="1"/>
  <c r="R179" i="28"/>
  <c r="R180" i="28" s="1"/>
  <c r="T178" i="28"/>
  <c r="T179" i="28" s="1"/>
  <c r="T180" i="28" s="1"/>
  <c r="T181" i="28" s="1"/>
  <c r="T182" i="28" s="1"/>
  <c r="T183" i="28" s="1"/>
  <c r="T184" i="28" s="1"/>
  <c r="T185" i="28" s="1"/>
  <c r="S178" i="28"/>
  <c r="S179" i="28" s="1"/>
  <c r="R178" i="28"/>
  <c r="S167" i="28"/>
  <c r="T164" i="28"/>
  <c r="T165" i="28" s="1"/>
  <c r="T166" i="28" s="1"/>
  <c r="T167" i="28" s="1"/>
  <c r="T163" i="28"/>
  <c r="T162" i="28"/>
  <c r="T161" i="28"/>
  <c r="S161" i="28"/>
  <c r="S162" i="28" s="1"/>
  <c r="S163" i="28" s="1"/>
  <c r="S164" i="28" s="1"/>
  <c r="S165" i="28" s="1"/>
  <c r="S166" i="28" s="1"/>
  <c r="R161" i="28"/>
  <c r="R162" i="28" s="1"/>
  <c r="R163" i="28" s="1"/>
  <c r="R164" i="28" s="1"/>
  <c r="R165" i="28" s="1"/>
  <c r="R166" i="28" s="1"/>
  <c r="R167" i="28" s="1"/>
  <c r="R157" i="28"/>
  <c r="R158" i="28" s="1"/>
  <c r="R159" i="28" s="1"/>
  <c r="T156" i="28"/>
  <c r="T157" i="28" s="1"/>
  <c r="T158" i="28" s="1"/>
  <c r="T159" i="28" s="1"/>
  <c r="S156" i="28"/>
  <c r="S157" i="28" s="1"/>
  <c r="S158" i="28" s="1"/>
  <c r="S159" i="28" s="1"/>
  <c r="S155" i="28"/>
  <c r="T154" i="28"/>
  <c r="T155" i="28" s="1"/>
  <c r="S154" i="28"/>
  <c r="R154" i="28"/>
  <c r="R155" i="28" s="1"/>
  <c r="R156" i="28" s="1"/>
  <c r="S149" i="28"/>
  <c r="S150" i="28" s="1"/>
  <c r="S151" i="28" s="1"/>
  <c r="S152" i="28" s="1"/>
  <c r="T147" i="28"/>
  <c r="T148" i="28" s="1"/>
  <c r="T149" i="28" s="1"/>
  <c r="T150" i="28" s="1"/>
  <c r="T151" i="28" s="1"/>
  <c r="T152" i="28" s="1"/>
  <c r="T146" i="28"/>
  <c r="S146" i="28"/>
  <c r="S147" i="28" s="1"/>
  <c r="S148" i="28" s="1"/>
  <c r="R146" i="28"/>
  <c r="R147" i="28" s="1"/>
  <c r="R148" i="28" s="1"/>
  <c r="R149" i="28" s="1"/>
  <c r="R150" i="28" s="1"/>
  <c r="R151" i="28" s="1"/>
  <c r="R152" i="28" s="1"/>
  <c r="S142" i="28"/>
  <c r="S143" i="28" s="1"/>
  <c r="S144" i="28" s="1"/>
  <c r="R139" i="28"/>
  <c r="R140" i="28" s="1"/>
  <c r="R141" i="28" s="1"/>
  <c r="R142" i="28" s="1"/>
  <c r="R143" i="28" s="1"/>
  <c r="R144" i="28" s="1"/>
  <c r="T136" i="28"/>
  <c r="T137" i="28" s="1"/>
  <c r="T138" i="28" s="1"/>
  <c r="T139" i="28" s="1"/>
  <c r="T140" i="28" s="1"/>
  <c r="T141" i="28" s="1"/>
  <c r="T142" i="28" s="1"/>
  <c r="T143" i="28" s="1"/>
  <c r="T144" i="28" s="1"/>
  <c r="T135" i="28"/>
  <c r="S135" i="28"/>
  <c r="S136" i="28" s="1"/>
  <c r="S137" i="28" s="1"/>
  <c r="S138" i="28" s="1"/>
  <c r="S139" i="28" s="1"/>
  <c r="S140" i="28" s="1"/>
  <c r="S141" i="28" s="1"/>
  <c r="R135" i="28"/>
  <c r="R136" i="28" s="1"/>
  <c r="R137" i="28" s="1"/>
  <c r="R138" i="28" s="1"/>
  <c r="T129" i="28"/>
  <c r="T130" i="28" s="1"/>
  <c r="T131" i="28" s="1"/>
  <c r="T132" i="28" s="1"/>
  <c r="T133" i="28" s="1"/>
  <c r="T128" i="28"/>
  <c r="S128" i="28"/>
  <c r="S129" i="28" s="1"/>
  <c r="S130" i="28" s="1"/>
  <c r="S131" i="28" s="1"/>
  <c r="S132" i="28" s="1"/>
  <c r="S133" i="28" s="1"/>
  <c r="R128" i="28"/>
  <c r="R129" i="28" s="1"/>
  <c r="R130" i="28" s="1"/>
  <c r="R131" i="28" s="1"/>
  <c r="R132" i="28" s="1"/>
  <c r="R133" i="28" s="1"/>
  <c r="R125" i="28"/>
  <c r="R126" i="28" s="1"/>
  <c r="R124" i="28"/>
  <c r="T123" i="28"/>
  <c r="T124" i="28" s="1"/>
  <c r="T125" i="28" s="1"/>
  <c r="T126" i="28" s="1"/>
  <c r="T122" i="28"/>
  <c r="S121" i="28"/>
  <c r="S122" i="28" s="1"/>
  <c r="S123" i="28" s="1"/>
  <c r="S124" i="28" s="1"/>
  <c r="S125" i="28" s="1"/>
  <c r="S126" i="28" s="1"/>
  <c r="R121" i="28"/>
  <c r="R122" i="28" s="1"/>
  <c r="R123" i="28" s="1"/>
  <c r="T120" i="28"/>
  <c r="T121" i="28" s="1"/>
  <c r="S120" i="28"/>
  <c r="R120" i="28"/>
  <c r="R118" i="28"/>
  <c r="T117" i="28"/>
  <c r="T118" i="28" s="1"/>
  <c r="R117" i="28"/>
  <c r="T115" i="28"/>
  <c r="T116" i="28" s="1"/>
  <c r="S114" i="28"/>
  <c r="S115" i="28" s="1"/>
  <c r="S116" i="28" s="1"/>
  <c r="S117" i="28" s="1"/>
  <c r="S118" i="28" s="1"/>
  <c r="S113" i="28"/>
  <c r="T112" i="28"/>
  <c r="T113" i="28" s="1"/>
  <c r="T114" i="28" s="1"/>
  <c r="S112" i="28"/>
  <c r="R112" i="28"/>
  <c r="R113" i="28" s="1"/>
  <c r="R114" i="28" s="1"/>
  <c r="R115" i="28" s="1"/>
  <c r="R116" i="28" s="1"/>
  <c r="T100" i="28"/>
  <c r="T101" i="28" s="1"/>
  <c r="T102" i="28" s="1"/>
  <c r="T103" i="28" s="1"/>
  <c r="T104" i="28" s="1"/>
  <c r="R98" i="28"/>
  <c r="R99" i="28" s="1"/>
  <c r="R100" i="28" s="1"/>
  <c r="R101" i="28" s="1"/>
  <c r="R102" i="28" s="1"/>
  <c r="R103" i="28" s="1"/>
  <c r="R104" i="28" s="1"/>
  <c r="S97" i="28"/>
  <c r="S98" i="28" s="1"/>
  <c r="S99" i="28" s="1"/>
  <c r="S100" i="28" s="1"/>
  <c r="S101" i="28" s="1"/>
  <c r="S102" i="28" s="1"/>
  <c r="S103" i="28" s="1"/>
  <c r="S104" i="28" s="1"/>
  <c r="T96" i="28"/>
  <c r="T97" i="28" s="1"/>
  <c r="T98" i="28" s="1"/>
  <c r="T99" i="28" s="1"/>
  <c r="S96" i="28"/>
  <c r="R96" i="28"/>
  <c r="R97" i="28" s="1"/>
  <c r="S94" i="28"/>
  <c r="T93" i="28"/>
  <c r="T94" i="28" s="1"/>
  <c r="S93" i="28"/>
  <c r="R93" i="28"/>
  <c r="R94" i="28" s="1"/>
  <c r="T90" i="28"/>
  <c r="T91" i="28" s="1"/>
  <c r="R90" i="28"/>
  <c r="R91" i="28" s="1"/>
  <c r="T89" i="28"/>
  <c r="S89" i="28"/>
  <c r="S90" i="28" s="1"/>
  <c r="S91" i="28" s="1"/>
  <c r="R89" i="28"/>
  <c r="S86" i="28"/>
  <c r="S87" i="28" s="1"/>
  <c r="R79" i="28"/>
  <c r="R80" i="28" s="1"/>
  <c r="R81" i="28" s="1"/>
  <c r="R82" i="28" s="1"/>
  <c r="R83" i="28" s="1"/>
  <c r="R84" i="28" s="1"/>
  <c r="R85" i="28" s="1"/>
  <c r="R86" i="28" s="1"/>
  <c r="R87" i="28" s="1"/>
  <c r="R75" i="28"/>
  <c r="R76" i="28" s="1"/>
  <c r="R77" i="28" s="1"/>
  <c r="R78" i="28" s="1"/>
  <c r="T70" i="28"/>
  <c r="T71" i="28" s="1"/>
  <c r="T72" i="28" s="1"/>
  <c r="T73" i="28" s="1"/>
  <c r="T74" i="28" s="1"/>
  <c r="T75" i="28" s="1"/>
  <c r="T76" i="28" s="1"/>
  <c r="T77" i="28" s="1"/>
  <c r="T78" i="28" s="1"/>
  <c r="T79" i="28" s="1"/>
  <c r="T80" i="28" s="1"/>
  <c r="T81" i="28" s="1"/>
  <c r="T82" i="28" s="1"/>
  <c r="T83" i="28" s="1"/>
  <c r="T84" i="28" s="1"/>
  <c r="T85" i="28" s="1"/>
  <c r="T86" i="28" s="1"/>
  <c r="T87" i="28" s="1"/>
  <c r="T67" i="28"/>
  <c r="T68" i="28" s="1"/>
  <c r="T69" i="28" s="1"/>
  <c r="R67" i="28"/>
  <c r="R68" i="28" s="1"/>
  <c r="R69" i="28" s="1"/>
  <c r="R70" i="28" s="1"/>
  <c r="R71" i="28" s="1"/>
  <c r="R72" i="28" s="1"/>
  <c r="R73" i="28" s="1"/>
  <c r="R74" i="28" s="1"/>
  <c r="T66" i="28"/>
  <c r="S66" i="28"/>
  <c r="S67" i="28" s="1"/>
  <c r="S68" i="28" s="1"/>
  <c r="S69" i="28" s="1"/>
  <c r="S70" i="28" s="1"/>
  <c r="S71" i="28" s="1"/>
  <c r="S72" i="28" s="1"/>
  <c r="S73" i="28" s="1"/>
  <c r="S74" i="28" s="1"/>
  <c r="S75" i="28" s="1"/>
  <c r="S76" i="28" s="1"/>
  <c r="S77" i="28" s="1"/>
  <c r="S78" i="28" s="1"/>
  <c r="S79" i="28" s="1"/>
  <c r="S80" i="28" s="1"/>
  <c r="S81" i="28" s="1"/>
  <c r="S82" i="28" s="1"/>
  <c r="S83" i="28" s="1"/>
  <c r="S84" i="28" s="1"/>
  <c r="S85" i="28" s="1"/>
  <c r="R66" i="28"/>
  <c r="T58" i="28"/>
  <c r="T59" i="28" s="1"/>
  <c r="T60" i="28" s="1"/>
  <c r="T61" i="28" s="1"/>
  <c r="T62" i="28" s="1"/>
  <c r="T63" i="28" s="1"/>
  <c r="T64" i="28" s="1"/>
  <c r="S55" i="28"/>
  <c r="S56" i="28" s="1"/>
  <c r="S57" i="28" s="1"/>
  <c r="S58" i="28" s="1"/>
  <c r="S59" i="28" s="1"/>
  <c r="S60" i="28" s="1"/>
  <c r="S61" i="28" s="1"/>
  <c r="S62" i="28" s="1"/>
  <c r="S63" i="28" s="1"/>
  <c r="S64" i="28" s="1"/>
  <c r="T54" i="28"/>
  <c r="T55" i="28" s="1"/>
  <c r="T56" i="28" s="1"/>
  <c r="T57" i="28" s="1"/>
  <c r="S53" i="28"/>
  <c r="S54" i="28" s="1"/>
  <c r="T52" i="28"/>
  <c r="T53" i="28" s="1"/>
  <c r="S52" i="28"/>
  <c r="R52" i="28"/>
  <c r="R53" i="28" s="1"/>
  <c r="R54" i="28" s="1"/>
  <c r="R55" i="28" s="1"/>
  <c r="R56" i="28" s="1"/>
  <c r="R57" i="28" s="1"/>
  <c r="R58" i="28" s="1"/>
  <c r="R59" i="28" s="1"/>
  <c r="R60" i="28" s="1"/>
  <c r="R61" i="28" s="1"/>
  <c r="R62" i="28" s="1"/>
  <c r="R63" i="28" s="1"/>
  <c r="R64" i="28" s="1"/>
  <c r="R31" i="28"/>
  <c r="R32" i="28" s="1"/>
  <c r="R33" i="28" s="1"/>
  <c r="R34" i="28" s="1"/>
  <c r="R35" i="28" s="1"/>
  <c r="R36" i="28" s="1"/>
  <c r="R37" i="28" s="1"/>
  <c r="R38" i="28" s="1"/>
  <c r="R39" i="28" s="1"/>
  <c r="R40" i="28" s="1"/>
  <c r="R41" i="28" s="1"/>
  <c r="R42" i="28" s="1"/>
  <c r="R43" i="28" s="1"/>
  <c r="R44" i="28" s="1"/>
  <c r="R45" i="28" s="1"/>
  <c r="R46" i="28" s="1"/>
  <c r="R47" i="28" s="1"/>
  <c r="R48" i="28" s="1"/>
  <c r="R49" i="28" s="1"/>
  <c r="R50" i="28" s="1"/>
  <c r="T29" i="28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27" i="28"/>
  <c r="T28" i="28" s="1"/>
  <c r="R27" i="28"/>
  <c r="R28" i="28" s="1"/>
  <c r="R29" i="28" s="1"/>
  <c r="R30" i="28" s="1"/>
  <c r="T26" i="28"/>
  <c r="S26" i="28"/>
  <c r="S27" i="28" s="1"/>
  <c r="S28" i="28" s="1"/>
  <c r="S29" i="28" s="1"/>
  <c r="S30" i="28" s="1"/>
  <c r="S31" i="28" s="1"/>
  <c r="S32" i="28" s="1"/>
  <c r="S33" i="28" s="1"/>
  <c r="S34" i="28" s="1"/>
  <c r="S35" i="28" s="1"/>
  <c r="S36" i="28" s="1"/>
  <c r="S37" i="28" s="1"/>
  <c r="S38" i="28" s="1"/>
  <c r="S39" i="28" s="1"/>
  <c r="S40" i="28" s="1"/>
  <c r="S41" i="28" s="1"/>
  <c r="S42" i="28" s="1"/>
  <c r="S43" i="28" s="1"/>
  <c r="S44" i="28" s="1"/>
  <c r="S45" i="28" s="1"/>
  <c r="S46" i="28" s="1"/>
  <c r="S47" i="28" s="1"/>
  <c r="S48" i="28" s="1"/>
  <c r="S49" i="28" s="1"/>
  <c r="S50" i="28" s="1"/>
  <c r="R26" i="28"/>
  <c r="S23" i="28"/>
  <c r="S24" i="28" s="1"/>
  <c r="AC19" i="28"/>
  <c r="AC20" i="28" s="1"/>
  <c r="AC21" i="28" s="1"/>
  <c r="AC22" i="28" s="1"/>
  <c r="AC23" i="28" s="1"/>
  <c r="AC24" i="28" s="1"/>
  <c r="AC25" i="28" s="1"/>
  <c r="AC26" i="28" s="1"/>
  <c r="AC27" i="28" s="1"/>
  <c r="AC28" i="28" s="1"/>
  <c r="AC29" i="28" s="1"/>
  <c r="AC30" i="28" s="1"/>
  <c r="AC31" i="28" s="1"/>
  <c r="AC32" i="28" s="1"/>
  <c r="AC33" i="28" s="1"/>
  <c r="AC34" i="28" s="1"/>
  <c r="AC35" i="28" s="1"/>
  <c r="AC36" i="28" s="1"/>
  <c r="AC37" i="28" s="1"/>
  <c r="AC38" i="28" s="1"/>
  <c r="AC39" i="28" s="1"/>
  <c r="AC40" i="28" s="1"/>
  <c r="AC41" i="28" s="1"/>
  <c r="AC42" i="28" s="1"/>
  <c r="AC43" i="28" s="1"/>
  <c r="AC44" i="28" s="1"/>
  <c r="AC45" i="28" s="1"/>
  <c r="AC46" i="28" s="1"/>
  <c r="AC47" i="28" s="1"/>
  <c r="AC48" i="28" s="1"/>
  <c r="AC49" i="28" s="1"/>
  <c r="AC50" i="28" s="1"/>
  <c r="AC51" i="28" s="1"/>
  <c r="AC52" i="28" s="1"/>
  <c r="AC53" i="28" s="1"/>
  <c r="AC54" i="28" s="1"/>
  <c r="AC55" i="28" s="1"/>
  <c r="AC56" i="28" s="1"/>
  <c r="AC57" i="28" s="1"/>
  <c r="AC58" i="28" s="1"/>
  <c r="AC59" i="28" s="1"/>
  <c r="AC60" i="28" s="1"/>
  <c r="AC61" i="28" s="1"/>
  <c r="AC62" i="28" s="1"/>
  <c r="AC63" i="28" s="1"/>
  <c r="AC64" i="28" s="1"/>
  <c r="AC65" i="28" s="1"/>
  <c r="AC66" i="28" s="1"/>
  <c r="AC67" i="28" s="1"/>
  <c r="AC68" i="28" s="1"/>
  <c r="AC69" i="28" s="1"/>
  <c r="AC70" i="28" s="1"/>
  <c r="AC71" i="28" s="1"/>
  <c r="AC72" i="28" s="1"/>
  <c r="AC73" i="28" s="1"/>
  <c r="AC74" i="28" s="1"/>
  <c r="AC75" i="28" s="1"/>
  <c r="AC76" i="28" s="1"/>
  <c r="AC77" i="28" s="1"/>
  <c r="AC78" i="28" s="1"/>
  <c r="AC79" i="28" s="1"/>
  <c r="AC80" i="28" s="1"/>
  <c r="AC81" i="28" s="1"/>
  <c r="AC82" i="28" s="1"/>
  <c r="AC83" i="28" s="1"/>
  <c r="AC84" i="28" s="1"/>
  <c r="AC85" i="28" s="1"/>
  <c r="AC86" i="28" s="1"/>
  <c r="AC87" i="28" s="1"/>
  <c r="AC88" i="28" s="1"/>
  <c r="AC89" i="28" s="1"/>
  <c r="AC90" i="28" s="1"/>
  <c r="AC91" i="28" s="1"/>
  <c r="AC92" i="28" s="1"/>
  <c r="AC93" i="28" s="1"/>
  <c r="AC94" i="28" s="1"/>
  <c r="AC95" i="28" s="1"/>
  <c r="AC96" i="28" s="1"/>
  <c r="AC97" i="28" s="1"/>
  <c r="AC98" i="28" s="1"/>
  <c r="AC99" i="28" s="1"/>
  <c r="AC100" i="28" s="1"/>
  <c r="AC101" i="28" s="1"/>
  <c r="AC102" i="28" s="1"/>
  <c r="AC103" i="28" s="1"/>
  <c r="AC104" i="28" s="1"/>
  <c r="S19" i="28"/>
  <c r="S20" i="28" s="1"/>
  <c r="S21" i="28" s="1"/>
  <c r="S22" i="28" s="1"/>
  <c r="T18" i="28"/>
  <c r="T19" i="28" s="1"/>
  <c r="T20" i="28" s="1"/>
  <c r="T21" i="28" s="1"/>
  <c r="T22" i="28" s="1"/>
  <c r="T23" i="28" s="1"/>
  <c r="T24" i="28" s="1"/>
  <c r="S18" i="28"/>
  <c r="R18" i="28"/>
  <c r="R19" i="28" s="1"/>
  <c r="R20" i="28" s="1"/>
  <c r="R21" i="28" s="1"/>
  <c r="R22" i="28" s="1"/>
  <c r="R23" i="28" s="1"/>
  <c r="R24" i="28" s="1"/>
  <c r="Y17" i="28"/>
  <c r="Y18" i="28" s="1"/>
  <c r="Y19" i="28" s="1"/>
  <c r="Y20" i="28" s="1"/>
  <c r="Y21" i="28" s="1"/>
  <c r="Y22" i="28" s="1"/>
  <c r="Y23" i="28" s="1"/>
  <c r="Y24" i="28" s="1"/>
  <c r="Y25" i="28" s="1"/>
  <c r="Y26" i="28" s="1"/>
  <c r="Y27" i="28" s="1"/>
  <c r="Y28" i="28" s="1"/>
  <c r="Y29" i="28" s="1"/>
  <c r="Y30" i="28" s="1"/>
  <c r="Y31" i="28" s="1"/>
  <c r="Y32" i="28" s="1"/>
  <c r="Y33" i="28" s="1"/>
  <c r="Y34" i="28" s="1"/>
  <c r="Y35" i="28" s="1"/>
  <c r="Y36" i="28" s="1"/>
  <c r="Y37" i="28" s="1"/>
  <c r="Y38" i="28" s="1"/>
  <c r="Y39" i="28" s="1"/>
  <c r="Y40" i="28" s="1"/>
  <c r="Y41" i="28" s="1"/>
  <c r="Y42" i="28" s="1"/>
  <c r="Y43" i="28" s="1"/>
  <c r="Y44" i="28" s="1"/>
  <c r="Y45" i="28" s="1"/>
  <c r="Y46" i="28" s="1"/>
  <c r="Y47" i="28" s="1"/>
  <c r="Y48" i="28" s="1"/>
  <c r="Y49" i="28" s="1"/>
  <c r="Y50" i="28" s="1"/>
  <c r="Y51" i="28" s="1"/>
  <c r="Y52" i="28" s="1"/>
  <c r="Y53" i="28" s="1"/>
  <c r="Y54" i="28" s="1"/>
  <c r="Y55" i="28" s="1"/>
  <c r="Y56" i="28" s="1"/>
  <c r="Y57" i="28" s="1"/>
  <c r="Y58" i="28" s="1"/>
  <c r="Y59" i="28" s="1"/>
  <c r="Y60" i="28" s="1"/>
  <c r="Y61" i="28" s="1"/>
  <c r="Y62" i="28" s="1"/>
  <c r="Y63" i="28" s="1"/>
  <c r="Y64" i="28" s="1"/>
  <c r="Y65" i="28" s="1"/>
  <c r="Y66" i="28" s="1"/>
  <c r="Y67" i="28" s="1"/>
  <c r="Y68" i="28" s="1"/>
  <c r="Y69" i="28" s="1"/>
  <c r="Y70" i="28" s="1"/>
  <c r="Y71" i="28" s="1"/>
  <c r="Y72" i="28" s="1"/>
  <c r="Y73" i="28" s="1"/>
  <c r="Y74" i="28" s="1"/>
  <c r="Y75" i="28" s="1"/>
  <c r="Y76" i="28" s="1"/>
  <c r="Y77" i="28" s="1"/>
  <c r="Y78" i="28" s="1"/>
  <c r="Y79" i="28" s="1"/>
  <c r="Y80" i="28" s="1"/>
  <c r="Y81" i="28" s="1"/>
  <c r="Y82" i="28" s="1"/>
  <c r="Y83" i="28" s="1"/>
  <c r="Y84" i="28" s="1"/>
  <c r="Y85" i="28" s="1"/>
  <c r="Y86" i="28" s="1"/>
  <c r="Y87" i="28" s="1"/>
  <c r="Y88" i="28" s="1"/>
  <c r="Y89" i="28" s="1"/>
  <c r="Y90" i="28" s="1"/>
  <c r="Y91" i="28" s="1"/>
  <c r="Y92" i="28" s="1"/>
  <c r="Y93" i="28" s="1"/>
  <c r="Y94" i="28" s="1"/>
  <c r="Y95" i="28" s="1"/>
  <c r="Y96" i="28" s="1"/>
  <c r="Y97" i="28" s="1"/>
  <c r="Y98" i="28" s="1"/>
  <c r="Y99" i="28" s="1"/>
  <c r="Y100" i="28" s="1"/>
  <c r="Y101" i="28" s="1"/>
  <c r="Y102" i="28" s="1"/>
  <c r="Y103" i="28" s="1"/>
  <c r="Y104" i="28" s="1"/>
  <c r="AG6" i="28"/>
  <c r="AG7" i="28" s="1"/>
  <c r="AG8" i="28" s="1"/>
  <c r="AG9" i="28" s="1"/>
  <c r="AG10" i="28" s="1"/>
  <c r="AG11" i="28" s="1"/>
  <c r="AG12" i="28" s="1"/>
  <c r="AG13" i="28" s="1"/>
  <c r="AG14" i="28" s="1"/>
  <c r="AG15" i="28" s="1"/>
  <c r="AG16" i="28" s="1"/>
  <c r="AG17" i="28" s="1"/>
  <c r="AG18" i="28" s="1"/>
  <c r="AG19" i="28" s="1"/>
  <c r="AG20" i="28" s="1"/>
  <c r="AG21" i="28" s="1"/>
  <c r="AG22" i="28" s="1"/>
  <c r="AG23" i="28" s="1"/>
  <c r="AG24" i="28" s="1"/>
  <c r="AG25" i="28" s="1"/>
  <c r="AG26" i="28" s="1"/>
  <c r="AG27" i="28" s="1"/>
  <c r="AG28" i="28" s="1"/>
  <c r="AG29" i="28" s="1"/>
  <c r="AG30" i="28" s="1"/>
  <c r="AG31" i="28" s="1"/>
  <c r="AG32" i="28" s="1"/>
  <c r="AG33" i="28" s="1"/>
  <c r="AG34" i="28" s="1"/>
  <c r="AG35" i="28" s="1"/>
  <c r="AG36" i="28" s="1"/>
  <c r="AG37" i="28" s="1"/>
  <c r="AG38" i="28" s="1"/>
  <c r="AG39" i="28" s="1"/>
  <c r="AG40" i="28" s="1"/>
  <c r="AG41" i="28" s="1"/>
  <c r="AG42" i="28" s="1"/>
  <c r="AG43" i="28" s="1"/>
  <c r="AG44" i="28" s="1"/>
  <c r="AG45" i="28" s="1"/>
  <c r="AG46" i="28" s="1"/>
  <c r="AG47" i="28" s="1"/>
  <c r="AG48" i="28" s="1"/>
  <c r="AG49" i="28" s="1"/>
  <c r="AG50" i="28" s="1"/>
  <c r="AG51" i="28" s="1"/>
  <c r="AG52" i="28" s="1"/>
  <c r="AG53" i="28" s="1"/>
  <c r="AG54" i="28" s="1"/>
  <c r="AG55" i="28" s="1"/>
  <c r="AG56" i="28" s="1"/>
  <c r="AG57" i="28" s="1"/>
  <c r="AG58" i="28" s="1"/>
  <c r="AG59" i="28" s="1"/>
  <c r="AG60" i="28" s="1"/>
  <c r="AG61" i="28" s="1"/>
  <c r="AG62" i="28" s="1"/>
  <c r="AG63" i="28" s="1"/>
  <c r="AG64" i="28" s="1"/>
  <c r="AG65" i="28" s="1"/>
  <c r="AG66" i="28" s="1"/>
  <c r="AG67" i="28" s="1"/>
  <c r="AG68" i="28" s="1"/>
  <c r="AG69" i="28" s="1"/>
  <c r="AG70" i="28" s="1"/>
  <c r="AG71" i="28" s="1"/>
  <c r="AG72" i="28" s="1"/>
  <c r="AG73" i="28" s="1"/>
  <c r="AG74" i="28" s="1"/>
  <c r="AG75" i="28" s="1"/>
  <c r="AG76" i="28" s="1"/>
  <c r="AG77" i="28" s="1"/>
  <c r="AG78" i="28" s="1"/>
  <c r="AG79" i="28" s="1"/>
  <c r="AG80" i="28" s="1"/>
  <c r="AG81" i="28" s="1"/>
  <c r="AG82" i="28" s="1"/>
  <c r="AG83" i="28" s="1"/>
  <c r="AG84" i="28" s="1"/>
  <c r="AG85" i="28" s="1"/>
  <c r="AG86" i="28" s="1"/>
  <c r="AG87" i="28" s="1"/>
  <c r="AG88" i="28" s="1"/>
  <c r="AG89" i="28" s="1"/>
  <c r="AG90" i="28" s="1"/>
  <c r="AG91" i="28" s="1"/>
  <c r="AG92" i="28" s="1"/>
  <c r="AG93" i="28" s="1"/>
  <c r="AG94" i="28" s="1"/>
  <c r="AG95" i="28" s="1"/>
  <c r="AG96" i="28" s="1"/>
  <c r="AG97" i="28" s="1"/>
  <c r="AG98" i="28" s="1"/>
  <c r="AG99" i="28" s="1"/>
  <c r="AG100" i="28" s="1"/>
  <c r="AG101" i="28" s="1"/>
  <c r="AG102" i="28" s="1"/>
  <c r="AG103" i="28" s="1"/>
  <c r="AG104" i="28" s="1"/>
  <c r="W6" i="28"/>
  <c r="W7" i="28" s="1"/>
  <c r="W8" i="28" s="1"/>
  <c r="W9" i="28" s="1"/>
  <c r="W10" i="28" s="1"/>
  <c r="W11" i="28" s="1"/>
  <c r="W12" i="28" s="1"/>
  <c r="W13" i="28" s="1"/>
  <c r="W14" i="28" s="1"/>
  <c r="D6" i="28"/>
  <c r="D7" i="28" s="1"/>
  <c r="D8" i="28" s="1"/>
  <c r="D9" i="28" s="1"/>
  <c r="D10" i="28" s="1"/>
  <c r="D11" i="28" s="1"/>
  <c r="D12" i="28" s="1"/>
  <c r="D13" i="28" s="1"/>
  <c r="D14" i="28" s="1"/>
  <c r="B6" i="28"/>
  <c r="B7" i="28" s="1"/>
  <c r="B8" i="28" s="1"/>
  <c r="B9" i="28" s="1"/>
  <c r="B10" i="28" s="1"/>
  <c r="B11" i="28" s="1"/>
  <c r="B12" i="28" s="1"/>
  <c r="B13" i="28" s="1"/>
  <c r="B14" i="28" s="1"/>
  <c r="AD5" i="28"/>
  <c r="AD6" i="28" s="1"/>
  <c r="AD7" i="28" s="1"/>
  <c r="AD8" i="28" s="1"/>
  <c r="AD9" i="28" s="1"/>
  <c r="AD10" i="28" s="1"/>
  <c r="AD11" i="28" s="1"/>
  <c r="AD12" i="28" s="1"/>
  <c r="AD13" i="28" s="1"/>
  <c r="AD14" i="28" s="1"/>
  <c r="AD15" i="28" s="1"/>
  <c r="AD16" i="28" s="1"/>
  <c r="AD17" i="28" s="1"/>
  <c r="AD18" i="28" s="1"/>
  <c r="AD19" i="28" s="1"/>
  <c r="AD20" i="28" s="1"/>
  <c r="AD21" i="28" s="1"/>
  <c r="AD22" i="28" s="1"/>
  <c r="AD23" i="28" s="1"/>
  <c r="AD24" i="28" s="1"/>
  <c r="AD25" i="28" s="1"/>
  <c r="AD26" i="28" s="1"/>
  <c r="AD27" i="28" s="1"/>
  <c r="AD28" i="28" s="1"/>
  <c r="AD29" i="28" s="1"/>
  <c r="AD30" i="28" s="1"/>
  <c r="AD31" i="28" s="1"/>
  <c r="AD32" i="28" s="1"/>
  <c r="AD33" i="28" s="1"/>
  <c r="AD34" i="28" s="1"/>
  <c r="AD35" i="28" s="1"/>
  <c r="AD36" i="28" s="1"/>
  <c r="AD37" i="28" s="1"/>
  <c r="AD38" i="28" s="1"/>
  <c r="AD39" i="28" s="1"/>
  <c r="AD40" i="28" s="1"/>
  <c r="AD41" i="28" s="1"/>
  <c r="AD42" i="28" s="1"/>
  <c r="AD43" i="28" s="1"/>
  <c r="AD44" i="28" s="1"/>
  <c r="AD45" i="28" s="1"/>
  <c r="AD46" i="28" s="1"/>
  <c r="AD47" i="28" s="1"/>
  <c r="AD48" i="28" s="1"/>
  <c r="AD49" i="28" s="1"/>
  <c r="AD50" i="28" s="1"/>
  <c r="AD51" i="28" s="1"/>
  <c r="AD52" i="28" s="1"/>
  <c r="AD53" i="28" s="1"/>
  <c r="AD54" i="28" s="1"/>
  <c r="AD55" i="28" s="1"/>
  <c r="AD56" i="28" s="1"/>
  <c r="AD57" i="28" s="1"/>
  <c r="AD58" i="28" s="1"/>
  <c r="AD59" i="28" s="1"/>
  <c r="AD60" i="28" s="1"/>
  <c r="AD61" i="28" s="1"/>
  <c r="AD62" i="28" s="1"/>
  <c r="AD63" i="28" s="1"/>
  <c r="AD64" i="28" s="1"/>
  <c r="AD65" i="28" s="1"/>
  <c r="AD66" i="28" s="1"/>
  <c r="AD67" i="28" s="1"/>
  <c r="AD68" i="28" s="1"/>
  <c r="AD69" i="28" s="1"/>
  <c r="AD70" i="28" s="1"/>
  <c r="AD71" i="28" s="1"/>
  <c r="AD72" i="28" s="1"/>
  <c r="AD73" i="28" s="1"/>
  <c r="AD74" i="28" s="1"/>
  <c r="AD75" i="28" s="1"/>
  <c r="AD76" i="28" s="1"/>
  <c r="AD77" i="28" s="1"/>
  <c r="AD78" i="28" s="1"/>
  <c r="AD79" i="28" s="1"/>
  <c r="AD80" i="28" s="1"/>
  <c r="AD81" i="28" s="1"/>
  <c r="AD82" i="28" s="1"/>
  <c r="AD83" i="28" s="1"/>
  <c r="AD84" i="28" s="1"/>
  <c r="AD85" i="28" s="1"/>
  <c r="AD86" i="28" s="1"/>
  <c r="AD87" i="28" s="1"/>
  <c r="AD88" i="28" s="1"/>
  <c r="AD89" i="28" s="1"/>
  <c r="AD90" i="28" s="1"/>
  <c r="AD91" i="28" s="1"/>
  <c r="AD92" i="28" s="1"/>
  <c r="AD93" i="28" s="1"/>
  <c r="AD94" i="28" s="1"/>
  <c r="AD95" i="28" s="1"/>
  <c r="AD96" i="28" s="1"/>
  <c r="AD97" i="28" s="1"/>
  <c r="AD98" i="28" s="1"/>
  <c r="AD99" i="28" s="1"/>
  <c r="AD100" i="28" s="1"/>
  <c r="AD101" i="28" s="1"/>
  <c r="AD102" i="28" s="1"/>
  <c r="AD103" i="28" s="1"/>
  <c r="AD104" i="28" s="1"/>
  <c r="Z5" i="28"/>
  <c r="Z6" i="28" s="1"/>
  <c r="Z7" i="28" s="1"/>
  <c r="Z8" i="28" s="1"/>
  <c r="Z9" i="28" s="1"/>
  <c r="Z10" i="28" s="1"/>
  <c r="Z11" i="28" s="1"/>
  <c r="Z12" i="28" s="1"/>
  <c r="Z13" i="28" s="1"/>
  <c r="Z14" i="28" s="1"/>
  <c r="R5" i="28"/>
  <c r="R6" i="28" s="1"/>
  <c r="R7" i="28" s="1"/>
  <c r="R8" i="28" s="1"/>
  <c r="R9" i="28" s="1"/>
  <c r="R10" i="28" s="1"/>
  <c r="R11" i="28" s="1"/>
  <c r="R12" i="28" s="1"/>
  <c r="R13" i="28" s="1"/>
  <c r="R14" i="28" s="1"/>
  <c r="R15" i="28" s="1"/>
  <c r="R16" i="28" s="1"/>
  <c r="AG4" i="28"/>
  <c r="AG5" i="28" s="1"/>
  <c r="AE4" i="28"/>
  <c r="AE5" i="28" s="1"/>
  <c r="AE6" i="28" s="1"/>
  <c r="AE7" i="28" s="1"/>
  <c r="AE8" i="28" s="1"/>
  <c r="AE9" i="28" s="1"/>
  <c r="AE10" i="28" s="1"/>
  <c r="AE11" i="28" s="1"/>
  <c r="AE12" i="28" s="1"/>
  <c r="AE13" i="28" s="1"/>
  <c r="AE14" i="28" s="1"/>
  <c r="AE15" i="28" s="1"/>
  <c r="AE16" i="28" s="1"/>
  <c r="AE17" i="28" s="1"/>
  <c r="AE18" i="28" s="1"/>
  <c r="AE19" i="28" s="1"/>
  <c r="AE20" i="28" s="1"/>
  <c r="AE21" i="28" s="1"/>
  <c r="AE22" i="28" s="1"/>
  <c r="AE23" i="28" s="1"/>
  <c r="AE24" i="28" s="1"/>
  <c r="AE25" i="28" s="1"/>
  <c r="AE26" i="28" s="1"/>
  <c r="AE27" i="28" s="1"/>
  <c r="AE28" i="28" s="1"/>
  <c r="AE29" i="28" s="1"/>
  <c r="AE30" i="28" s="1"/>
  <c r="AE31" i="28" s="1"/>
  <c r="AE32" i="28" s="1"/>
  <c r="AE33" i="28" s="1"/>
  <c r="AE34" i="28" s="1"/>
  <c r="AE35" i="28" s="1"/>
  <c r="AE36" i="28" s="1"/>
  <c r="AE37" i="28" s="1"/>
  <c r="AE38" i="28" s="1"/>
  <c r="AE39" i="28" s="1"/>
  <c r="AE40" i="28" s="1"/>
  <c r="AE41" i="28" s="1"/>
  <c r="AE42" i="28" s="1"/>
  <c r="AE43" i="28" s="1"/>
  <c r="AE44" i="28" s="1"/>
  <c r="AE45" i="28" s="1"/>
  <c r="AE46" i="28" s="1"/>
  <c r="AE47" i="28" s="1"/>
  <c r="AE48" i="28" s="1"/>
  <c r="AE49" i="28" s="1"/>
  <c r="AE50" i="28" s="1"/>
  <c r="AE51" i="28" s="1"/>
  <c r="AE52" i="28" s="1"/>
  <c r="AE53" i="28" s="1"/>
  <c r="AE54" i="28" s="1"/>
  <c r="AE55" i="28" s="1"/>
  <c r="AE56" i="28" s="1"/>
  <c r="AE57" i="28" s="1"/>
  <c r="AE58" i="28" s="1"/>
  <c r="AE59" i="28" s="1"/>
  <c r="AE60" i="28" s="1"/>
  <c r="AE61" i="28" s="1"/>
  <c r="AE62" i="28" s="1"/>
  <c r="AE63" i="28" s="1"/>
  <c r="AE64" i="28" s="1"/>
  <c r="AE65" i="28" s="1"/>
  <c r="AE66" i="28" s="1"/>
  <c r="AE67" i="28" s="1"/>
  <c r="AE68" i="28" s="1"/>
  <c r="AE69" i="28" s="1"/>
  <c r="AE70" i="28" s="1"/>
  <c r="AE71" i="28" s="1"/>
  <c r="AE72" i="28" s="1"/>
  <c r="AE73" i="28" s="1"/>
  <c r="AE74" i="28" s="1"/>
  <c r="AE75" i="28" s="1"/>
  <c r="AE76" i="28" s="1"/>
  <c r="AE77" i="28" s="1"/>
  <c r="AE78" i="28" s="1"/>
  <c r="AE79" i="28" s="1"/>
  <c r="AE80" i="28" s="1"/>
  <c r="AE81" i="28" s="1"/>
  <c r="AE82" i="28" s="1"/>
  <c r="AE83" i="28" s="1"/>
  <c r="AE84" i="28" s="1"/>
  <c r="AE85" i="28" s="1"/>
  <c r="AE86" i="28" s="1"/>
  <c r="AE87" i="28" s="1"/>
  <c r="AE88" i="28" s="1"/>
  <c r="AE89" i="28" s="1"/>
  <c r="AE90" i="28" s="1"/>
  <c r="AE91" i="28" s="1"/>
  <c r="AE92" i="28" s="1"/>
  <c r="AE93" i="28" s="1"/>
  <c r="AE94" i="28" s="1"/>
  <c r="AE95" i="28" s="1"/>
  <c r="AE96" i="28" s="1"/>
  <c r="AE97" i="28" s="1"/>
  <c r="AE98" i="28" s="1"/>
  <c r="AE99" i="28" s="1"/>
  <c r="AE100" i="28" s="1"/>
  <c r="AE101" i="28" s="1"/>
  <c r="AE102" i="28" s="1"/>
  <c r="AE103" i="28" s="1"/>
  <c r="AE104" i="28" s="1"/>
  <c r="AC4" i="28"/>
  <c r="AC5" i="28" s="1"/>
  <c r="AC6" i="28" s="1"/>
  <c r="AC7" i="28" s="1"/>
  <c r="AC8" i="28" s="1"/>
  <c r="AC9" i="28" s="1"/>
  <c r="AC10" i="28" s="1"/>
  <c r="AC11" i="28" s="1"/>
  <c r="AC12" i="28" s="1"/>
  <c r="AC13" i="28" s="1"/>
  <c r="AC14" i="28" s="1"/>
  <c r="AC15" i="28" s="1"/>
  <c r="AC16" i="28" s="1"/>
  <c r="AC17" i="28" s="1"/>
  <c r="AC18" i="28" s="1"/>
  <c r="AA4" i="28"/>
  <c r="AA5" i="28" s="1"/>
  <c r="AA6" i="28" s="1"/>
  <c r="AA7" i="28" s="1"/>
  <c r="AA8" i="28" s="1"/>
  <c r="AA9" i="28" s="1"/>
  <c r="AA10" i="28" s="1"/>
  <c r="AA11" i="28" s="1"/>
  <c r="AA12" i="28" s="1"/>
  <c r="AA13" i="28" s="1"/>
  <c r="AA14" i="28" s="1"/>
  <c r="AA15" i="28" s="1"/>
  <c r="AA16" i="28" s="1"/>
  <c r="AA17" i="28" s="1"/>
  <c r="AA18" i="28" s="1"/>
  <c r="AA19" i="28" s="1"/>
  <c r="AA20" i="28" s="1"/>
  <c r="AA21" i="28" s="1"/>
  <c r="AA22" i="28" s="1"/>
  <c r="AA23" i="28" s="1"/>
  <c r="AA24" i="28" s="1"/>
  <c r="AA25" i="28" s="1"/>
  <c r="AA26" i="28" s="1"/>
  <c r="AA27" i="28" s="1"/>
  <c r="AA28" i="28" s="1"/>
  <c r="AA29" i="28" s="1"/>
  <c r="AA30" i="28" s="1"/>
  <c r="AA31" i="28" s="1"/>
  <c r="AA32" i="28" s="1"/>
  <c r="AA33" i="28" s="1"/>
  <c r="AA34" i="28" s="1"/>
  <c r="AA35" i="28" s="1"/>
  <c r="AA36" i="28" s="1"/>
  <c r="AA37" i="28" s="1"/>
  <c r="AA38" i="28" s="1"/>
  <c r="AA39" i="28" s="1"/>
  <c r="AA40" i="28" s="1"/>
  <c r="AA41" i="28" s="1"/>
  <c r="AA42" i="28" s="1"/>
  <c r="AA43" i="28" s="1"/>
  <c r="AA44" i="28" s="1"/>
  <c r="AA45" i="28" s="1"/>
  <c r="AA46" i="28" s="1"/>
  <c r="AA47" i="28" s="1"/>
  <c r="AA48" i="28" s="1"/>
  <c r="AA49" i="28" s="1"/>
  <c r="AA50" i="28" s="1"/>
  <c r="AA51" i="28" s="1"/>
  <c r="AA52" i="28" s="1"/>
  <c r="AA53" i="28" s="1"/>
  <c r="AA54" i="28" s="1"/>
  <c r="AA55" i="28" s="1"/>
  <c r="AA56" i="28" s="1"/>
  <c r="AA57" i="28" s="1"/>
  <c r="AA58" i="28" s="1"/>
  <c r="AA59" i="28" s="1"/>
  <c r="AA60" i="28" s="1"/>
  <c r="AA61" i="28" s="1"/>
  <c r="AA62" i="28" s="1"/>
  <c r="AA63" i="28" s="1"/>
  <c r="AA64" i="28" s="1"/>
  <c r="AA65" i="28" s="1"/>
  <c r="AA66" i="28" s="1"/>
  <c r="AA67" i="28" s="1"/>
  <c r="AA68" i="28" s="1"/>
  <c r="AA69" i="28" s="1"/>
  <c r="AA70" i="28" s="1"/>
  <c r="AA71" i="28" s="1"/>
  <c r="AA72" i="28" s="1"/>
  <c r="AA73" i="28" s="1"/>
  <c r="AA74" i="28" s="1"/>
  <c r="AA75" i="28" s="1"/>
  <c r="AA76" i="28" s="1"/>
  <c r="AA77" i="28" s="1"/>
  <c r="AA78" i="28" s="1"/>
  <c r="AA79" i="28" s="1"/>
  <c r="AA80" i="28" s="1"/>
  <c r="AA81" i="28" s="1"/>
  <c r="AA82" i="28" s="1"/>
  <c r="AA83" i="28" s="1"/>
  <c r="AA84" i="28" s="1"/>
  <c r="AA85" i="28" s="1"/>
  <c r="AA86" i="28" s="1"/>
  <c r="AA87" i="28" s="1"/>
  <c r="AA88" i="28" s="1"/>
  <c r="AA89" i="28" s="1"/>
  <c r="AA90" i="28" s="1"/>
  <c r="AA91" i="28" s="1"/>
  <c r="AA92" i="28" s="1"/>
  <c r="AA93" i="28" s="1"/>
  <c r="AA94" i="28" s="1"/>
  <c r="AA95" i="28" s="1"/>
  <c r="AA96" i="28" s="1"/>
  <c r="AA97" i="28" s="1"/>
  <c r="AA98" i="28" s="1"/>
  <c r="AA99" i="28" s="1"/>
  <c r="AA100" i="28" s="1"/>
  <c r="AA101" i="28" s="1"/>
  <c r="AA102" i="28" s="1"/>
  <c r="AA103" i="28" s="1"/>
  <c r="AA104" i="28" s="1"/>
  <c r="Y4" i="28"/>
  <c r="Y5" i="28" s="1"/>
  <c r="Y6" i="28" s="1"/>
  <c r="Y7" i="28" s="1"/>
  <c r="Y8" i="28" s="1"/>
  <c r="Y9" i="28" s="1"/>
  <c r="Y10" i="28" s="1"/>
  <c r="Y11" i="28" s="1"/>
  <c r="Y12" i="28" s="1"/>
  <c r="Y13" i="28" s="1"/>
  <c r="Y14" i="28" s="1"/>
  <c r="Y15" i="28" s="1"/>
  <c r="Y16" i="28" s="1"/>
  <c r="W4" i="28"/>
  <c r="W5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S4" i="28"/>
  <c r="S5" i="28" s="1"/>
  <c r="S6" i="28" s="1"/>
  <c r="S7" i="28" s="1"/>
  <c r="S8" i="28" s="1"/>
  <c r="S9" i="28" s="1"/>
  <c r="S10" i="28" s="1"/>
  <c r="S11" i="28" s="1"/>
  <c r="S12" i="28" s="1"/>
  <c r="S13" i="28" s="1"/>
  <c r="S14" i="28" s="1"/>
  <c r="S15" i="28" s="1"/>
  <c r="S16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K4" i="28"/>
  <c r="K5" i="28" s="1"/>
  <c r="K6" i="28" s="1"/>
  <c r="K7" i="28" s="1"/>
  <c r="K8" i="28" s="1"/>
  <c r="K9" i="28" s="1"/>
  <c r="K10" i="28" s="1"/>
  <c r="K11" i="28" s="1"/>
  <c r="K12" i="28" s="1"/>
  <c r="K13" i="28" s="1"/>
  <c r="K14" i="28" s="1"/>
  <c r="K15" i="28" s="1"/>
  <c r="K16" i="28" s="1"/>
  <c r="K17" i="28" s="1"/>
  <c r="K18" i="28" s="1"/>
  <c r="K19" i="28" s="1"/>
  <c r="K20" i="28" s="1"/>
  <c r="K21" i="28" s="1"/>
  <c r="K22" i="28" s="1"/>
  <c r="K23" i="28" s="1"/>
  <c r="K24" i="28" s="1"/>
  <c r="K25" i="28" s="1"/>
  <c r="K26" i="28" s="1"/>
  <c r="K27" i="28" s="1"/>
  <c r="K28" i="28" s="1"/>
  <c r="K29" i="28" s="1"/>
  <c r="K30" i="28" s="1"/>
  <c r="K31" i="28" s="1"/>
  <c r="K32" i="28" s="1"/>
  <c r="K33" i="28" s="1"/>
  <c r="K34" i="28" s="1"/>
  <c r="K35" i="28" s="1"/>
  <c r="K36" i="28" s="1"/>
  <c r="K37" i="28" s="1"/>
  <c r="K38" i="28" s="1"/>
  <c r="K39" i="28" s="1"/>
  <c r="K40" i="28" s="1"/>
  <c r="K41" i="28" s="1"/>
  <c r="K42" i="28" s="1"/>
  <c r="K43" i="28" s="1"/>
  <c r="K44" i="28" s="1"/>
  <c r="K45" i="28" s="1"/>
  <c r="K46" i="28" s="1"/>
  <c r="K47" i="28" s="1"/>
  <c r="K48" i="28" s="1"/>
  <c r="K49" i="28" s="1"/>
  <c r="K50" i="28" s="1"/>
  <c r="K51" i="28" s="1"/>
  <c r="K52" i="28" s="1"/>
  <c r="K53" i="28" s="1"/>
  <c r="K54" i="28" s="1"/>
  <c r="K55" i="28" s="1"/>
  <c r="K56" i="28" s="1"/>
  <c r="K57" i="28" s="1"/>
  <c r="K58" i="28" s="1"/>
  <c r="K59" i="28" s="1"/>
  <c r="K60" i="28" s="1"/>
  <c r="K61" i="28" s="1"/>
  <c r="K62" i="28" s="1"/>
  <c r="K63" i="28" s="1"/>
  <c r="K64" i="28" s="1"/>
  <c r="K65" i="28" s="1"/>
  <c r="K66" i="28" s="1"/>
  <c r="K67" i="28" s="1"/>
  <c r="K68" i="28" s="1"/>
  <c r="K69" i="28" s="1"/>
  <c r="K70" i="28" s="1"/>
  <c r="K71" i="28" s="1"/>
  <c r="K72" i="28" s="1"/>
  <c r="K73" i="28" s="1"/>
  <c r="K74" i="28" s="1"/>
  <c r="K75" i="28" s="1"/>
  <c r="K76" i="28" s="1"/>
  <c r="K77" i="28" s="1"/>
  <c r="K78" i="28" s="1"/>
  <c r="K79" i="28" s="1"/>
  <c r="K80" i="28" s="1"/>
  <c r="K81" i="28" s="1"/>
  <c r="K82" i="28" s="1"/>
  <c r="K83" i="28" s="1"/>
  <c r="K84" i="28" s="1"/>
  <c r="K85" i="28" s="1"/>
  <c r="K86" i="28" s="1"/>
  <c r="K87" i="28" s="1"/>
  <c r="K88" i="28" s="1"/>
  <c r="K89" i="28" s="1"/>
  <c r="K90" i="28" s="1"/>
  <c r="K91" i="28" s="1"/>
  <c r="K92" i="28" s="1"/>
  <c r="K93" i="28" s="1"/>
  <c r="K94" i="28" s="1"/>
  <c r="K95" i="28" s="1"/>
  <c r="K96" i="28" s="1"/>
  <c r="K97" i="28" s="1"/>
  <c r="K98" i="28" s="1"/>
  <c r="K99" i="28" s="1"/>
  <c r="K100" i="28" s="1"/>
  <c r="K101" i="28" s="1"/>
  <c r="K102" i="28" s="1"/>
  <c r="K103" i="28" s="1"/>
  <c r="K104" i="28" s="1"/>
  <c r="I4" i="28"/>
  <c r="I5" i="28" s="1"/>
  <c r="I6" i="28" s="1"/>
  <c r="I7" i="28" s="1"/>
  <c r="I8" i="28" s="1"/>
  <c r="I9" i="28" s="1"/>
  <c r="I10" i="28" s="1"/>
  <c r="I11" i="28" s="1"/>
  <c r="I12" i="28" s="1"/>
  <c r="I13" i="28" s="1"/>
  <c r="I14" i="28" s="1"/>
  <c r="G4" i="28"/>
  <c r="G5" i="28" s="1"/>
  <c r="G6" i="28" s="1"/>
  <c r="G7" i="28" s="1"/>
  <c r="G8" i="28" s="1"/>
  <c r="G9" i="28" s="1"/>
  <c r="G10" i="28" s="1"/>
  <c r="G11" i="28" s="1"/>
  <c r="G12" i="28" s="1"/>
  <c r="G13" i="28" s="1"/>
  <c r="G14" i="28" s="1"/>
  <c r="D4" i="28"/>
  <c r="D5" i="28" s="1"/>
  <c r="B4" i="28"/>
  <c r="B5" i="28" s="1"/>
  <c r="AI3" i="28"/>
  <c r="AI4" i="28" s="1"/>
  <c r="AI5" i="28" s="1"/>
  <c r="AI6" i="28" s="1"/>
  <c r="AI7" i="28" s="1"/>
  <c r="AI8" i="28" s="1"/>
  <c r="AI9" i="28" s="1"/>
  <c r="AI10" i="28" s="1"/>
  <c r="AI11" i="28" s="1"/>
  <c r="AI12" i="28" s="1"/>
  <c r="AI13" i="28" s="1"/>
  <c r="AI14" i="28" s="1"/>
  <c r="AI15" i="28" s="1"/>
  <c r="AI16" i="28" s="1"/>
  <c r="AI17" i="28" s="1"/>
  <c r="AI18" i="28" s="1"/>
  <c r="AI19" i="28" s="1"/>
  <c r="AI20" i="28" s="1"/>
  <c r="AI21" i="28" s="1"/>
  <c r="AI22" i="28" s="1"/>
  <c r="AI23" i="28" s="1"/>
  <c r="AI24" i="28" s="1"/>
  <c r="AI25" i="28" s="1"/>
  <c r="AI26" i="28" s="1"/>
  <c r="AI27" i="28" s="1"/>
  <c r="AI28" i="28" s="1"/>
  <c r="AI29" i="28" s="1"/>
  <c r="AI30" i="28" s="1"/>
  <c r="AI31" i="28" s="1"/>
  <c r="AI32" i="28" s="1"/>
  <c r="AI33" i="28" s="1"/>
  <c r="AI34" i="28" s="1"/>
  <c r="AI35" i="28" s="1"/>
  <c r="AI36" i="28" s="1"/>
  <c r="AI37" i="28" s="1"/>
  <c r="AI38" i="28" s="1"/>
  <c r="AI39" i="28" s="1"/>
  <c r="AI40" i="28" s="1"/>
  <c r="AI41" i="28" s="1"/>
  <c r="AI42" i="28" s="1"/>
  <c r="AI43" i="28" s="1"/>
  <c r="AI44" i="28" s="1"/>
  <c r="AI45" i="28" s="1"/>
  <c r="AI46" i="28" s="1"/>
  <c r="AI47" i="28" s="1"/>
  <c r="AI48" i="28" s="1"/>
  <c r="AI49" i="28" s="1"/>
  <c r="AI50" i="28" s="1"/>
  <c r="AI51" i="28" s="1"/>
  <c r="AI52" i="28" s="1"/>
  <c r="AI53" i="28" s="1"/>
  <c r="AI54" i="28" s="1"/>
  <c r="AI55" i="28" s="1"/>
  <c r="AI56" i="28" s="1"/>
  <c r="AI57" i="28" s="1"/>
  <c r="AI58" i="28" s="1"/>
  <c r="AI59" i="28" s="1"/>
  <c r="AI60" i="28" s="1"/>
  <c r="AI61" i="28" s="1"/>
  <c r="AI62" i="28" s="1"/>
  <c r="AI63" i="28" s="1"/>
  <c r="AI64" i="28" s="1"/>
  <c r="AI65" i="28" s="1"/>
  <c r="AI66" i="28" s="1"/>
  <c r="AI67" i="28" s="1"/>
  <c r="AI68" i="28" s="1"/>
  <c r="AI69" i="28" s="1"/>
  <c r="AI70" i="28" s="1"/>
  <c r="AI71" i="28" s="1"/>
  <c r="AI72" i="28" s="1"/>
  <c r="AI73" i="28" s="1"/>
  <c r="AI74" i="28" s="1"/>
  <c r="AI75" i="28" s="1"/>
  <c r="AI76" i="28" s="1"/>
  <c r="AI77" i="28" s="1"/>
  <c r="AI78" i="28" s="1"/>
  <c r="AI79" i="28" s="1"/>
  <c r="AI80" i="28" s="1"/>
  <c r="AI81" i="28" s="1"/>
  <c r="AI82" i="28" s="1"/>
  <c r="AI83" i="28" s="1"/>
  <c r="AI84" i="28" s="1"/>
  <c r="AI85" i="28" s="1"/>
  <c r="AI86" i="28" s="1"/>
  <c r="AI87" i="28" s="1"/>
  <c r="AI88" i="28" s="1"/>
  <c r="AI89" i="28" s="1"/>
  <c r="AI90" i="28" s="1"/>
  <c r="AI91" i="28" s="1"/>
  <c r="AI92" i="28" s="1"/>
  <c r="AI93" i="28" s="1"/>
  <c r="AI94" i="28" s="1"/>
  <c r="AI95" i="28" s="1"/>
  <c r="AI96" i="28" s="1"/>
  <c r="AI97" i="28" s="1"/>
  <c r="AI98" i="28" s="1"/>
  <c r="AI99" i="28" s="1"/>
  <c r="AI100" i="28" s="1"/>
  <c r="AI101" i="28" s="1"/>
  <c r="AI102" i="28" s="1"/>
  <c r="AI103" i="28" s="1"/>
  <c r="AI104" i="28" s="1"/>
  <c r="AG3" i="28"/>
  <c r="AF3" i="28"/>
  <c r="AF4" i="28" s="1"/>
  <c r="AF5" i="28" s="1"/>
  <c r="AF6" i="28" s="1"/>
  <c r="AF7" i="28" s="1"/>
  <c r="AF8" i="28" s="1"/>
  <c r="AF9" i="28" s="1"/>
  <c r="AF10" i="28" s="1"/>
  <c r="AF11" i="28" s="1"/>
  <c r="AF12" i="28" s="1"/>
  <c r="AF13" i="28" s="1"/>
  <c r="AF14" i="28" s="1"/>
  <c r="AF15" i="28" s="1"/>
  <c r="AF16" i="28" s="1"/>
  <c r="AF17" i="28" s="1"/>
  <c r="AF18" i="28" s="1"/>
  <c r="AF19" i="28" s="1"/>
  <c r="AF20" i="28" s="1"/>
  <c r="AF21" i="28" s="1"/>
  <c r="AF22" i="28" s="1"/>
  <c r="AF23" i="28" s="1"/>
  <c r="AF24" i="28" s="1"/>
  <c r="AF25" i="28" s="1"/>
  <c r="AF26" i="28" s="1"/>
  <c r="AF27" i="28" s="1"/>
  <c r="AF28" i="28" s="1"/>
  <c r="AF29" i="28" s="1"/>
  <c r="AF30" i="28" s="1"/>
  <c r="AF31" i="28" s="1"/>
  <c r="AF32" i="28" s="1"/>
  <c r="AF33" i="28" s="1"/>
  <c r="AF34" i="28" s="1"/>
  <c r="AF35" i="28" s="1"/>
  <c r="AF36" i="28" s="1"/>
  <c r="AF37" i="28" s="1"/>
  <c r="AF38" i="28" s="1"/>
  <c r="AF39" i="28" s="1"/>
  <c r="AF40" i="28" s="1"/>
  <c r="AF41" i="28" s="1"/>
  <c r="AF42" i="28" s="1"/>
  <c r="AF43" i="28" s="1"/>
  <c r="AF44" i="28" s="1"/>
  <c r="AF45" i="28" s="1"/>
  <c r="AF46" i="28" s="1"/>
  <c r="AF47" i="28" s="1"/>
  <c r="AF48" i="28" s="1"/>
  <c r="AF49" i="28" s="1"/>
  <c r="AF50" i="28" s="1"/>
  <c r="AF51" i="28" s="1"/>
  <c r="AF52" i="28" s="1"/>
  <c r="AF53" i="28" s="1"/>
  <c r="AF54" i="28" s="1"/>
  <c r="AF55" i="28" s="1"/>
  <c r="AF56" i="28" s="1"/>
  <c r="AF57" i="28" s="1"/>
  <c r="AF58" i="28" s="1"/>
  <c r="AF59" i="28" s="1"/>
  <c r="AF60" i="28" s="1"/>
  <c r="AF61" i="28" s="1"/>
  <c r="AF62" i="28" s="1"/>
  <c r="AF63" i="28" s="1"/>
  <c r="AF64" i="28" s="1"/>
  <c r="AF65" i="28" s="1"/>
  <c r="AF66" i="28" s="1"/>
  <c r="AF67" i="28" s="1"/>
  <c r="AF68" i="28" s="1"/>
  <c r="AF69" i="28" s="1"/>
  <c r="AF70" i="28" s="1"/>
  <c r="AF71" i="28" s="1"/>
  <c r="AF72" i="28" s="1"/>
  <c r="AF73" i="28" s="1"/>
  <c r="AF74" i="28" s="1"/>
  <c r="AF75" i="28" s="1"/>
  <c r="AF76" i="28" s="1"/>
  <c r="AF77" i="28" s="1"/>
  <c r="AF78" i="28" s="1"/>
  <c r="AF79" i="28" s="1"/>
  <c r="AF80" i="28" s="1"/>
  <c r="AF81" i="28" s="1"/>
  <c r="AF82" i="28" s="1"/>
  <c r="AF83" i="28" s="1"/>
  <c r="AF84" i="28" s="1"/>
  <c r="AF85" i="28" s="1"/>
  <c r="AF86" i="28" s="1"/>
  <c r="AF87" i="28" s="1"/>
  <c r="AF88" i="28" s="1"/>
  <c r="AF89" i="28" s="1"/>
  <c r="AF90" i="28" s="1"/>
  <c r="AF91" i="28" s="1"/>
  <c r="AF92" i="28" s="1"/>
  <c r="AF93" i="28" s="1"/>
  <c r="AF94" i="28" s="1"/>
  <c r="AF95" i="28" s="1"/>
  <c r="AF96" i="28" s="1"/>
  <c r="AF97" i="28" s="1"/>
  <c r="AF98" i="28" s="1"/>
  <c r="AF99" i="28" s="1"/>
  <c r="AF100" i="28" s="1"/>
  <c r="AF101" i="28" s="1"/>
  <c r="AF102" i="28" s="1"/>
  <c r="AF103" i="28" s="1"/>
  <c r="AF104" i="28" s="1"/>
  <c r="AE3" i="28"/>
  <c r="AD3" i="28"/>
  <c r="AD4" i="28" s="1"/>
  <c r="AC3" i="28"/>
  <c r="AB3" i="28"/>
  <c r="AB4" i="28" s="1"/>
  <c r="AB5" i="28" s="1"/>
  <c r="AB6" i="28" s="1"/>
  <c r="AB7" i="28" s="1"/>
  <c r="AB8" i="28" s="1"/>
  <c r="AB9" i="28" s="1"/>
  <c r="AB10" i="28" s="1"/>
  <c r="AB11" i="28" s="1"/>
  <c r="AB12" i="28" s="1"/>
  <c r="AB13" i="28" s="1"/>
  <c r="AB14" i="28" s="1"/>
  <c r="AB15" i="28" s="1"/>
  <c r="AB16" i="28" s="1"/>
  <c r="AB17" i="28" s="1"/>
  <c r="AB18" i="28" s="1"/>
  <c r="AB19" i="28" s="1"/>
  <c r="AB20" i="28" s="1"/>
  <c r="AB21" i="28" s="1"/>
  <c r="AB22" i="28" s="1"/>
  <c r="AB23" i="28" s="1"/>
  <c r="AB24" i="28" s="1"/>
  <c r="AB25" i="28" s="1"/>
  <c r="AB26" i="28" s="1"/>
  <c r="AB27" i="28" s="1"/>
  <c r="AB28" i="28" s="1"/>
  <c r="AB29" i="28" s="1"/>
  <c r="AB30" i="28" s="1"/>
  <c r="AB31" i="28" s="1"/>
  <c r="AB32" i="28" s="1"/>
  <c r="AB33" i="28" s="1"/>
  <c r="AB34" i="28" s="1"/>
  <c r="AB35" i="28" s="1"/>
  <c r="AB36" i="28" s="1"/>
  <c r="AB37" i="28" s="1"/>
  <c r="AB38" i="28" s="1"/>
  <c r="AB39" i="28" s="1"/>
  <c r="AB40" i="28" s="1"/>
  <c r="AB41" i="28" s="1"/>
  <c r="AB42" i="28" s="1"/>
  <c r="AB43" i="28" s="1"/>
  <c r="AB44" i="28" s="1"/>
  <c r="AB45" i="28" s="1"/>
  <c r="AB46" i="28" s="1"/>
  <c r="AB47" i="28" s="1"/>
  <c r="AB48" i="28" s="1"/>
  <c r="AB49" i="28" s="1"/>
  <c r="AB50" i="28" s="1"/>
  <c r="AB51" i="28" s="1"/>
  <c r="AB52" i="28" s="1"/>
  <c r="AB53" i="28" s="1"/>
  <c r="AB54" i="28" s="1"/>
  <c r="AB55" i="28" s="1"/>
  <c r="AB56" i="28" s="1"/>
  <c r="AB57" i="28" s="1"/>
  <c r="AB58" i="28" s="1"/>
  <c r="AB59" i="28" s="1"/>
  <c r="AB60" i="28" s="1"/>
  <c r="AB61" i="28" s="1"/>
  <c r="AB62" i="28" s="1"/>
  <c r="AB63" i="28" s="1"/>
  <c r="AB64" i="28" s="1"/>
  <c r="AB65" i="28" s="1"/>
  <c r="AB66" i="28" s="1"/>
  <c r="AB67" i="28" s="1"/>
  <c r="AB68" i="28" s="1"/>
  <c r="AB69" i="28" s="1"/>
  <c r="AB70" i="28" s="1"/>
  <c r="AB71" i="28" s="1"/>
  <c r="AB72" i="28" s="1"/>
  <c r="AB73" i="28" s="1"/>
  <c r="AB74" i="28" s="1"/>
  <c r="AB75" i="28" s="1"/>
  <c r="AB76" i="28" s="1"/>
  <c r="AB77" i="28" s="1"/>
  <c r="AB78" i="28" s="1"/>
  <c r="AB79" i="28" s="1"/>
  <c r="AB80" i="28" s="1"/>
  <c r="AB81" i="28" s="1"/>
  <c r="AB82" i="28" s="1"/>
  <c r="AB83" i="28" s="1"/>
  <c r="AB84" i="28" s="1"/>
  <c r="AB85" i="28" s="1"/>
  <c r="AB86" i="28" s="1"/>
  <c r="AB87" i="28" s="1"/>
  <c r="AB88" i="28" s="1"/>
  <c r="AB89" i="28" s="1"/>
  <c r="AB90" i="28" s="1"/>
  <c r="AB91" i="28" s="1"/>
  <c r="AB92" i="28" s="1"/>
  <c r="AB93" i="28" s="1"/>
  <c r="AB94" i="28" s="1"/>
  <c r="AB95" i="28" s="1"/>
  <c r="AB96" i="28" s="1"/>
  <c r="AB97" i="28" s="1"/>
  <c r="AB98" i="28" s="1"/>
  <c r="AB99" i="28" s="1"/>
  <c r="AB100" i="28" s="1"/>
  <c r="AB101" i="28" s="1"/>
  <c r="AB102" i="28" s="1"/>
  <c r="AB103" i="28" s="1"/>
  <c r="AB104" i="28" s="1"/>
  <c r="AA3" i="28"/>
  <c r="Z3" i="28"/>
  <c r="Z4" i="28" s="1"/>
  <c r="Y3" i="28"/>
  <c r="X3" i="28"/>
  <c r="X4" i="28" s="1"/>
  <c r="X5" i="28" s="1"/>
  <c r="X6" i="28" s="1"/>
  <c r="X7" i="28" s="1"/>
  <c r="X8" i="28" s="1"/>
  <c r="X9" i="28" s="1"/>
  <c r="X10" i="28" s="1"/>
  <c r="X11" i="28" s="1"/>
  <c r="X12" i="28" s="1"/>
  <c r="X13" i="28" s="1"/>
  <c r="X14" i="28" s="1"/>
  <c r="X15" i="28" s="1"/>
  <c r="X16" i="28" s="1"/>
  <c r="X17" i="28" s="1"/>
  <c r="X18" i="28" s="1"/>
  <c r="X19" i="28" s="1"/>
  <c r="X20" i="28" s="1"/>
  <c r="X21" i="28" s="1"/>
  <c r="X22" i="28" s="1"/>
  <c r="X23" i="28" s="1"/>
  <c r="X24" i="28" s="1"/>
  <c r="X25" i="28" s="1"/>
  <c r="X26" i="28" s="1"/>
  <c r="X27" i="28" s="1"/>
  <c r="X28" i="28" s="1"/>
  <c r="X29" i="28" s="1"/>
  <c r="X30" i="28" s="1"/>
  <c r="X31" i="28" s="1"/>
  <c r="X32" i="28" s="1"/>
  <c r="X33" i="28" s="1"/>
  <c r="X34" i="28" s="1"/>
  <c r="X35" i="28" s="1"/>
  <c r="X36" i="28" s="1"/>
  <c r="X37" i="28" s="1"/>
  <c r="X38" i="28" s="1"/>
  <c r="X39" i="28" s="1"/>
  <c r="X40" i="28" s="1"/>
  <c r="X41" i="28" s="1"/>
  <c r="X42" i="28" s="1"/>
  <c r="X43" i="28" s="1"/>
  <c r="X44" i="28" s="1"/>
  <c r="X45" i="28" s="1"/>
  <c r="X46" i="28" s="1"/>
  <c r="X47" i="28" s="1"/>
  <c r="X48" i="28" s="1"/>
  <c r="X49" i="28" s="1"/>
  <c r="X50" i="28" s="1"/>
  <c r="X51" i="28" s="1"/>
  <c r="X52" i="28" s="1"/>
  <c r="X53" i="28" s="1"/>
  <c r="X54" i="28" s="1"/>
  <c r="X55" i="28" s="1"/>
  <c r="X56" i="28" s="1"/>
  <c r="X57" i="28" s="1"/>
  <c r="X58" i="28" s="1"/>
  <c r="X59" i="28" s="1"/>
  <c r="X60" i="28" s="1"/>
  <c r="X61" i="28" s="1"/>
  <c r="X62" i="28" s="1"/>
  <c r="X63" i="28" s="1"/>
  <c r="X64" i="28" s="1"/>
  <c r="X65" i="28" s="1"/>
  <c r="X66" i="28" s="1"/>
  <c r="X67" i="28" s="1"/>
  <c r="X68" i="28" s="1"/>
  <c r="X69" i="28" s="1"/>
  <c r="X70" i="28" s="1"/>
  <c r="X71" i="28" s="1"/>
  <c r="X72" i="28" s="1"/>
  <c r="X73" i="28" s="1"/>
  <c r="X74" i="28" s="1"/>
  <c r="X75" i="28" s="1"/>
  <c r="X76" i="28" s="1"/>
  <c r="X77" i="28" s="1"/>
  <c r="X78" i="28" s="1"/>
  <c r="X79" i="28" s="1"/>
  <c r="X80" i="28" s="1"/>
  <c r="X81" i="28" s="1"/>
  <c r="X82" i="28" s="1"/>
  <c r="X83" i="28" s="1"/>
  <c r="X84" i="28" s="1"/>
  <c r="X85" i="28" s="1"/>
  <c r="X86" i="28" s="1"/>
  <c r="X87" i="28" s="1"/>
  <c r="X88" i="28" s="1"/>
  <c r="X89" i="28" s="1"/>
  <c r="X90" i="28" s="1"/>
  <c r="X91" i="28" s="1"/>
  <c r="X92" i="28" s="1"/>
  <c r="X93" i="28" s="1"/>
  <c r="X94" i="28" s="1"/>
  <c r="X95" i="28" s="1"/>
  <c r="X96" i="28" s="1"/>
  <c r="X97" i="28" s="1"/>
  <c r="X98" i="28" s="1"/>
  <c r="X99" i="28" s="1"/>
  <c r="X100" i="28" s="1"/>
  <c r="X101" i="28" s="1"/>
  <c r="X102" i="28" s="1"/>
  <c r="X103" i="28" s="1"/>
  <c r="X104" i="28" s="1"/>
  <c r="W3" i="28"/>
  <c r="V3" i="28"/>
  <c r="V4" i="28" s="1"/>
  <c r="V5" i="28" s="1"/>
  <c r="V6" i="28" s="1"/>
  <c r="V7" i="28" s="1"/>
  <c r="V8" i="28" s="1"/>
  <c r="V9" i="28" s="1"/>
  <c r="V10" i="28" s="1"/>
  <c r="V11" i="28" s="1"/>
  <c r="V12" i="28" s="1"/>
  <c r="V13" i="28" s="1"/>
  <c r="V14" i="28" s="1"/>
  <c r="U3" i="28"/>
  <c r="T3" i="28"/>
  <c r="T4" i="28" s="1"/>
  <c r="T5" i="28" s="1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S3" i="28"/>
  <c r="R3" i="28"/>
  <c r="R4" i="28" s="1"/>
  <c r="M3" i="28"/>
  <c r="L3" i="28"/>
  <c r="L4" i="28" s="1"/>
  <c r="L5" i="28" s="1"/>
  <c r="L6" i="28" s="1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L84" i="28" s="1"/>
  <c r="L85" i="28" s="1"/>
  <c r="L86" i="28" s="1"/>
  <c r="L87" i="28" s="1"/>
  <c r="L88" i="28" s="1"/>
  <c r="L89" i="28" s="1"/>
  <c r="L90" i="28" s="1"/>
  <c r="L91" i="28" s="1"/>
  <c r="L92" i="28" s="1"/>
  <c r="L93" i="28" s="1"/>
  <c r="L94" i="28" s="1"/>
  <c r="L95" i="28" s="1"/>
  <c r="L96" i="28" s="1"/>
  <c r="L97" i="28" s="1"/>
  <c r="L98" i="28" s="1"/>
  <c r="L99" i="28" s="1"/>
  <c r="L100" i="28" s="1"/>
  <c r="L101" i="28" s="1"/>
  <c r="L102" i="28" s="1"/>
  <c r="L103" i="28" s="1"/>
  <c r="L104" i="28" s="1"/>
  <c r="K3" i="28"/>
  <c r="J3" i="28"/>
  <c r="J4" i="28" s="1"/>
  <c r="J5" i="28" s="1"/>
  <c r="J6" i="28" s="1"/>
  <c r="J7" i="28" s="1"/>
  <c r="J8" i="28" s="1"/>
  <c r="J9" i="28" s="1"/>
  <c r="J10" i="28" s="1"/>
  <c r="J11" i="28" s="1"/>
  <c r="J12" i="28" s="1"/>
  <c r="J13" i="28" s="1"/>
  <c r="J14" i="28" s="1"/>
  <c r="J15" i="28" s="1"/>
  <c r="J16" i="28" s="1"/>
  <c r="J17" i="28" s="1"/>
  <c r="J18" i="28" s="1"/>
  <c r="J19" i="28" s="1"/>
  <c r="J20" i="28" s="1"/>
  <c r="J21" i="28" s="1"/>
  <c r="J22" i="28" s="1"/>
  <c r="J23" i="28" s="1"/>
  <c r="J24" i="28" s="1"/>
  <c r="J25" i="28" s="1"/>
  <c r="J26" i="28" s="1"/>
  <c r="J27" i="28" s="1"/>
  <c r="J28" i="28" s="1"/>
  <c r="J29" i="28" s="1"/>
  <c r="J30" i="28" s="1"/>
  <c r="J31" i="28" s="1"/>
  <c r="J32" i="28" s="1"/>
  <c r="J33" i="28" s="1"/>
  <c r="J34" i="28" s="1"/>
  <c r="J35" i="28" s="1"/>
  <c r="J36" i="28" s="1"/>
  <c r="J37" i="28" s="1"/>
  <c r="J38" i="28" s="1"/>
  <c r="J39" i="28" s="1"/>
  <c r="J40" i="28" s="1"/>
  <c r="J41" i="28" s="1"/>
  <c r="J42" i="28" s="1"/>
  <c r="J43" i="28" s="1"/>
  <c r="J44" i="28" s="1"/>
  <c r="J45" i="28" s="1"/>
  <c r="J46" i="28" s="1"/>
  <c r="J47" i="28" s="1"/>
  <c r="J48" i="28" s="1"/>
  <c r="J49" i="28" s="1"/>
  <c r="J50" i="28" s="1"/>
  <c r="J51" i="28" s="1"/>
  <c r="J52" i="28" s="1"/>
  <c r="J53" i="28" s="1"/>
  <c r="J54" i="28" s="1"/>
  <c r="J55" i="28" s="1"/>
  <c r="J56" i="28" s="1"/>
  <c r="J57" i="28" s="1"/>
  <c r="J58" i="28" s="1"/>
  <c r="J59" i="28" s="1"/>
  <c r="J60" i="28" s="1"/>
  <c r="J61" i="28" s="1"/>
  <c r="J62" i="28" s="1"/>
  <c r="J63" i="28" s="1"/>
  <c r="J64" i="28" s="1"/>
  <c r="J65" i="28" s="1"/>
  <c r="J66" i="28" s="1"/>
  <c r="J67" i="28" s="1"/>
  <c r="J68" i="28" s="1"/>
  <c r="J69" i="28" s="1"/>
  <c r="J70" i="28" s="1"/>
  <c r="J71" i="28" s="1"/>
  <c r="J72" i="28" s="1"/>
  <c r="J73" i="28" s="1"/>
  <c r="J74" i="28" s="1"/>
  <c r="J75" i="28" s="1"/>
  <c r="J76" i="28" s="1"/>
  <c r="J77" i="28" s="1"/>
  <c r="J78" i="28" s="1"/>
  <c r="J79" i="28" s="1"/>
  <c r="J80" i="28" s="1"/>
  <c r="J81" i="28" s="1"/>
  <c r="J82" i="28" s="1"/>
  <c r="J83" i="28" s="1"/>
  <c r="J84" i="28" s="1"/>
  <c r="J85" i="28" s="1"/>
  <c r="J86" i="28" s="1"/>
  <c r="J87" i="28" s="1"/>
  <c r="J88" i="28" s="1"/>
  <c r="J89" i="28" s="1"/>
  <c r="J90" i="28" s="1"/>
  <c r="J91" i="28" s="1"/>
  <c r="J92" i="28" s="1"/>
  <c r="J93" i="28" s="1"/>
  <c r="J94" i="28" s="1"/>
  <c r="J95" i="28" s="1"/>
  <c r="J96" i="28" s="1"/>
  <c r="J97" i="28" s="1"/>
  <c r="J98" i="28" s="1"/>
  <c r="J99" i="28" s="1"/>
  <c r="J100" i="28" s="1"/>
  <c r="J101" i="28" s="1"/>
  <c r="J102" i="28" s="1"/>
  <c r="J103" i="28" s="1"/>
  <c r="J104" i="28" s="1"/>
  <c r="I3" i="28"/>
  <c r="H3" i="28"/>
  <c r="H4" i="28" s="1"/>
  <c r="H5" i="28" s="1"/>
  <c r="H6" i="28" s="1"/>
  <c r="H7" i="28" s="1"/>
  <c r="H8" i="28" s="1"/>
  <c r="H9" i="28" s="1"/>
  <c r="H10" i="28" s="1"/>
  <c r="H11" i="28" s="1"/>
  <c r="H12" i="28" s="1"/>
  <c r="H13" i="28" s="1"/>
  <c r="H14" i="28" s="1"/>
  <c r="G3" i="28"/>
  <c r="F3" i="28"/>
  <c r="F4" i="28" s="1"/>
  <c r="F5" i="28" s="1"/>
  <c r="F6" i="28" s="1"/>
  <c r="F7" i="28" s="1"/>
  <c r="F8" i="28" s="1"/>
  <c r="F9" i="28" s="1"/>
  <c r="F10" i="28" s="1"/>
  <c r="F11" i="28" s="1"/>
  <c r="F12" i="28" s="1"/>
  <c r="F13" i="28" s="1"/>
  <c r="F14" i="28" s="1"/>
  <c r="D3" i="28"/>
  <c r="C3" i="28"/>
  <c r="C4" i="28" s="1"/>
  <c r="C5" i="28" s="1"/>
  <c r="C6" i="28" s="1"/>
  <c r="C7" i="28" s="1"/>
  <c r="C8" i="28" s="1"/>
  <c r="C9" i="28" s="1"/>
  <c r="C10" i="28" s="1"/>
  <c r="C11" i="28" s="1"/>
  <c r="C12" i="28" s="1"/>
  <c r="C13" i="28" s="1"/>
  <c r="C14" i="28" s="1"/>
  <c r="B3" i="28"/>
  <c r="A3" i="28"/>
  <c r="A4" i="28" s="1"/>
  <c r="A5" i="28" s="1"/>
  <c r="A6" i="28" s="1"/>
  <c r="A7" i="28" s="1"/>
  <c r="A8" i="28" s="1"/>
  <c r="A9" i="28" s="1"/>
  <c r="A10" i="28" s="1"/>
  <c r="A11" i="28" s="1"/>
  <c r="A12" i="28" s="1"/>
  <c r="A13" i="28" s="1"/>
  <c r="A14" i="28" s="1"/>
  <c r="S246" i="27"/>
  <c r="S240" i="27"/>
  <c r="S241" i="27" s="1"/>
  <c r="S242" i="27" s="1"/>
  <c r="S243" i="27" s="1"/>
  <c r="S244" i="27" s="1"/>
  <c r="S245" i="27" s="1"/>
  <c r="T239" i="27"/>
  <c r="T240" i="27" s="1"/>
  <c r="T241" i="27" s="1"/>
  <c r="T242" i="27" s="1"/>
  <c r="T243" i="27" s="1"/>
  <c r="T244" i="27" s="1"/>
  <c r="T245" i="27" s="1"/>
  <c r="T246" i="27" s="1"/>
  <c r="S239" i="27"/>
  <c r="R239" i="27"/>
  <c r="R240" i="27" s="1"/>
  <c r="R241" i="27" s="1"/>
  <c r="R242" i="27" s="1"/>
  <c r="R243" i="27" s="1"/>
  <c r="R244" i="27" s="1"/>
  <c r="R245" i="27" s="1"/>
  <c r="R246" i="27" s="1"/>
  <c r="T238" i="27"/>
  <c r="S238" i="27"/>
  <c r="R238" i="27"/>
  <c r="T234" i="27"/>
  <c r="T235" i="27" s="1"/>
  <c r="T236" i="27" s="1"/>
  <c r="S231" i="27"/>
  <c r="S232" i="27" s="1"/>
  <c r="S233" i="27" s="1"/>
  <c r="S234" i="27" s="1"/>
  <c r="S235" i="27" s="1"/>
  <c r="S236" i="27" s="1"/>
  <c r="T230" i="27"/>
  <c r="T231" i="27" s="1"/>
  <c r="T232" i="27" s="1"/>
  <c r="T233" i="27" s="1"/>
  <c r="S230" i="27"/>
  <c r="R230" i="27"/>
  <c r="R231" i="27" s="1"/>
  <c r="R232" i="27" s="1"/>
  <c r="R233" i="27" s="1"/>
  <c r="R234" i="27" s="1"/>
  <c r="R235" i="27" s="1"/>
  <c r="R236" i="27" s="1"/>
  <c r="S227" i="27"/>
  <c r="S228" i="27" s="1"/>
  <c r="S226" i="27"/>
  <c r="T225" i="27"/>
  <c r="T226" i="27" s="1"/>
  <c r="T227" i="27" s="1"/>
  <c r="T228" i="27" s="1"/>
  <c r="S225" i="27"/>
  <c r="R225" i="27"/>
  <c r="R226" i="27" s="1"/>
  <c r="R227" i="27" s="1"/>
  <c r="R228" i="27" s="1"/>
  <c r="T223" i="27"/>
  <c r="T221" i="27"/>
  <c r="T222" i="27" s="1"/>
  <c r="S221" i="27"/>
  <c r="S222" i="27" s="1"/>
  <c r="S223" i="27" s="1"/>
  <c r="T220" i="27"/>
  <c r="S220" i="27"/>
  <c r="R220" i="27"/>
  <c r="R221" i="27" s="1"/>
  <c r="R222" i="27" s="1"/>
  <c r="R223" i="27" s="1"/>
  <c r="R216" i="27"/>
  <c r="R217" i="27" s="1"/>
  <c r="R218" i="27" s="1"/>
  <c r="R215" i="27"/>
  <c r="T214" i="27"/>
  <c r="T215" i="27" s="1"/>
  <c r="T216" i="27" s="1"/>
  <c r="T217" i="27" s="1"/>
  <c r="T218" i="27" s="1"/>
  <c r="S214" i="27"/>
  <c r="S215" i="27" s="1"/>
  <c r="S216" i="27" s="1"/>
  <c r="S217" i="27" s="1"/>
  <c r="S218" i="27" s="1"/>
  <c r="R214" i="27"/>
  <c r="T210" i="27"/>
  <c r="T211" i="27" s="1"/>
  <c r="T212" i="27" s="1"/>
  <c r="S202" i="27"/>
  <c r="S203" i="27" s="1"/>
  <c r="S204" i="27" s="1"/>
  <c r="S205" i="27" s="1"/>
  <c r="S206" i="27" s="1"/>
  <c r="S207" i="27" s="1"/>
  <c r="S208" i="27" s="1"/>
  <c r="S209" i="27" s="1"/>
  <c r="S210" i="27" s="1"/>
  <c r="S211" i="27" s="1"/>
  <c r="S212" i="27" s="1"/>
  <c r="R202" i="27"/>
  <c r="R203" i="27" s="1"/>
  <c r="R204" i="27" s="1"/>
  <c r="R205" i="27" s="1"/>
  <c r="R206" i="27" s="1"/>
  <c r="R207" i="27" s="1"/>
  <c r="R208" i="27" s="1"/>
  <c r="R209" i="27" s="1"/>
  <c r="R210" i="27" s="1"/>
  <c r="R211" i="27" s="1"/>
  <c r="R212" i="27" s="1"/>
  <c r="T201" i="27"/>
  <c r="T202" i="27" s="1"/>
  <c r="T203" i="27" s="1"/>
  <c r="T204" i="27" s="1"/>
  <c r="T205" i="27" s="1"/>
  <c r="T206" i="27" s="1"/>
  <c r="T207" i="27" s="1"/>
  <c r="T208" i="27" s="1"/>
  <c r="T209" i="27" s="1"/>
  <c r="S201" i="27"/>
  <c r="R201" i="27"/>
  <c r="T198" i="27"/>
  <c r="T199" i="27" s="1"/>
  <c r="T197" i="27"/>
  <c r="S197" i="27"/>
  <c r="S198" i="27" s="1"/>
  <c r="S199" i="27" s="1"/>
  <c r="R197" i="27"/>
  <c r="R198" i="27" s="1"/>
  <c r="R199" i="27" s="1"/>
  <c r="S195" i="27"/>
  <c r="S194" i="27"/>
  <c r="T190" i="27"/>
  <c r="T191" i="27" s="1"/>
  <c r="T192" i="27" s="1"/>
  <c r="T193" i="27" s="1"/>
  <c r="T194" i="27" s="1"/>
  <c r="T195" i="27" s="1"/>
  <c r="R190" i="27"/>
  <c r="R191" i="27" s="1"/>
  <c r="R192" i="27" s="1"/>
  <c r="R193" i="27" s="1"/>
  <c r="R194" i="27" s="1"/>
  <c r="R195" i="27" s="1"/>
  <c r="T189" i="27"/>
  <c r="T188" i="27"/>
  <c r="T187" i="27"/>
  <c r="S187" i="27"/>
  <c r="S188" i="27" s="1"/>
  <c r="S189" i="27" s="1"/>
  <c r="S190" i="27" s="1"/>
  <c r="S191" i="27" s="1"/>
  <c r="S192" i="27" s="1"/>
  <c r="S193" i="27" s="1"/>
  <c r="R187" i="27"/>
  <c r="R188" i="27" s="1"/>
  <c r="R189" i="27" s="1"/>
  <c r="R183" i="27"/>
  <c r="R184" i="27" s="1"/>
  <c r="R185" i="27" s="1"/>
  <c r="R181" i="27"/>
  <c r="R182" i="27" s="1"/>
  <c r="T179" i="27"/>
  <c r="T180" i="27" s="1"/>
  <c r="T181" i="27" s="1"/>
  <c r="T182" i="27" s="1"/>
  <c r="T183" i="27" s="1"/>
  <c r="T184" i="27" s="1"/>
  <c r="T185" i="27" s="1"/>
  <c r="S179" i="27"/>
  <c r="S180" i="27" s="1"/>
  <c r="S181" i="27" s="1"/>
  <c r="S182" i="27" s="1"/>
  <c r="S183" i="27" s="1"/>
  <c r="S184" i="27" s="1"/>
  <c r="S185" i="27" s="1"/>
  <c r="R179" i="27"/>
  <c r="R180" i="27" s="1"/>
  <c r="T178" i="27"/>
  <c r="S178" i="27"/>
  <c r="R178" i="27"/>
  <c r="S169" i="27"/>
  <c r="S170" i="27" s="1"/>
  <c r="S171" i="27" s="1"/>
  <c r="S172" i="27" s="1"/>
  <c r="S162" i="27"/>
  <c r="S163" i="27" s="1"/>
  <c r="S164" i="27" s="1"/>
  <c r="S165" i="27" s="1"/>
  <c r="S166" i="27" s="1"/>
  <c r="S167" i="27" s="1"/>
  <c r="S168" i="27" s="1"/>
  <c r="R162" i="27"/>
  <c r="R163" i="27" s="1"/>
  <c r="R164" i="27" s="1"/>
  <c r="R165" i="27" s="1"/>
  <c r="R166" i="27" s="1"/>
  <c r="R167" i="27" s="1"/>
  <c r="T161" i="27"/>
  <c r="T162" i="27" s="1"/>
  <c r="T163" i="27" s="1"/>
  <c r="T164" i="27" s="1"/>
  <c r="T165" i="27" s="1"/>
  <c r="T166" i="27" s="1"/>
  <c r="T167" i="27" s="1"/>
  <c r="S161" i="27"/>
  <c r="R161" i="27"/>
  <c r="S159" i="27"/>
  <c r="R156" i="27"/>
  <c r="R157" i="27" s="1"/>
  <c r="R158" i="27" s="1"/>
  <c r="R159" i="27" s="1"/>
  <c r="T155" i="27"/>
  <c r="T156" i="27" s="1"/>
  <c r="T157" i="27" s="1"/>
  <c r="T158" i="27" s="1"/>
  <c r="T159" i="27" s="1"/>
  <c r="R155" i="27"/>
  <c r="T154" i="27"/>
  <c r="S154" i="27"/>
  <c r="S155" i="27" s="1"/>
  <c r="S156" i="27" s="1"/>
  <c r="S157" i="27" s="1"/>
  <c r="S158" i="27" s="1"/>
  <c r="R154" i="27"/>
  <c r="R151" i="27"/>
  <c r="R152" i="27" s="1"/>
  <c r="T149" i="27"/>
  <c r="T150" i="27" s="1"/>
  <c r="T151" i="27" s="1"/>
  <c r="T152" i="27" s="1"/>
  <c r="T147" i="27"/>
  <c r="T148" i="27" s="1"/>
  <c r="S147" i="27"/>
  <c r="S148" i="27" s="1"/>
  <c r="S149" i="27" s="1"/>
  <c r="S150" i="27" s="1"/>
  <c r="S151" i="27" s="1"/>
  <c r="S152" i="27" s="1"/>
  <c r="R147" i="27"/>
  <c r="R148" i="27" s="1"/>
  <c r="R149" i="27" s="1"/>
  <c r="R150" i="27" s="1"/>
  <c r="T146" i="27"/>
  <c r="S146" i="27"/>
  <c r="R146" i="27"/>
  <c r="R140" i="27"/>
  <c r="R141" i="27" s="1"/>
  <c r="R142" i="27" s="1"/>
  <c r="R143" i="27" s="1"/>
  <c r="R144" i="27" s="1"/>
  <c r="S137" i="27"/>
  <c r="S138" i="27" s="1"/>
  <c r="S139" i="27" s="1"/>
  <c r="S140" i="27" s="1"/>
  <c r="S141" i="27" s="1"/>
  <c r="S142" i="27" s="1"/>
  <c r="S143" i="27" s="1"/>
  <c r="S144" i="27" s="1"/>
  <c r="R136" i="27"/>
  <c r="R137" i="27" s="1"/>
  <c r="R138" i="27" s="1"/>
  <c r="R139" i="27" s="1"/>
  <c r="T135" i="27"/>
  <c r="T136" i="27" s="1"/>
  <c r="T137" i="27" s="1"/>
  <c r="T138" i="27" s="1"/>
  <c r="T139" i="27" s="1"/>
  <c r="T140" i="27" s="1"/>
  <c r="T141" i="27" s="1"/>
  <c r="T142" i="27" s="1"/>
  <c r="T143" i="27" s="1"/>
  <c r="T144" i="27" s="1"/>
  <c r="S135" i="27"/>
  <c r="S136" i="27" s="1"/>
  <c r="R135" i="27"/>
  <c r="T133" i="27"/>
  <c r="T131" i="27"/>
  <c r="T132" i="27" s="1"/>
  <c r="S130" i="27"/>
  <c r="S131" i="27" s="1"/>
  <c r="S132" i="27" s="1"/>
  <c r="S133" i="27" s="1"/>
  <c r="R130" i="27"/>
  <c r="R131" i="27" s="1"/>
  <c r="R132" i="27" s="1"/>
  <c r="R133" i="27" s="1"/>
  <c r="R129" i="27"/>
  <c r="T128" i="27"/>
  <c r="T129" i="27" s="1"/>
  <c r="T130" i="27" s="1"/>
  <c r="S128" i="27"/>
  <c r="S129" i="27" s="1"/>
  <c r="R128" i="27"/>
  <c r="S123" i="27"/>
  <c r="S124" i="27" s="1"/>
  <c r="S125" i="27" s="1"/>
  <c r="S126" i="27" s="1"/>
  <c r="S122" i="27"/>
  <c r="T121" i="27"/>
  <c r="T122" i="27" s="1"/>
  <c r="T123" i="27" s="1"/>
  <c r="T124" i="27" s="1"/>
  <c r="T125" i="27" s="1"/>
  <c r="T126" i="27" s="1"/>
  <c r="S121" i="27"/>
  <c r="T120" i="27"/>
  <c r="S120" i="27"/>
  <c r="R120" i="27"/>
  <c r="R121" i="27" s="1"/>
  <c r="R122" i="27" s="1"/>
  <c r="R123" i="27" s="1"/>
  <c r="R124" i="27" s="1"/>
  <c r="R125" i="27" s="1"/>
  <c r="R126" i="27" s="1"/>
  <c r="S113" i="27"/>
  <c r="S114" i="27" s="1"/>
  <c r="S115" i="27" s="1"/>
  <c r="S116" i="27" s="1"/>
  <c r="S117" i="27" s="1"/>
  <c r="S118" i="27" s="1"/>
  <c r="T112" i="27"/>
  <c r="T113" i="27" s="1"/>
  <c r="T114" i="27" s="1"/>
  <c r="T115" i="27" s="1"/>
  <c r="T116" i="27" s="1"/>
  <c r="T117" i="27" s="1"/>
  <c r="T118" i="27" s="1"/>
  <c r="S112" i="27"/>
  <c r="R112" i="27"/>
  <c r="R113" i="27" s="1"/>
  <c r="R114" i="27" s="1"/>
  <c r="R115" i="27" s="1"/>
  <c r="R116" i="27" s="1"/>
  <c r="R117" i="27" s="1"/>
  <c r="R118" i="27" s="1"/>
  <c r="R101" i="27"/>
  <c r="R102" i="27" s="1"/>
  <c r="R103" i="27" s="1"/>
  <c r="R104" i="27" s="1"/>
  <c r="S98" i="27"/>
  <c r="S99" i="27" s="1"/>
  <c r="S100" i="27" s="1"/>
  <c r="S101" i="27" s="1"/>
  <c r="S102" i="27" s="1"/>
  <c r="S103" i="27" s="1"/>
  <c r="S104" i="27" s="1"/>
  <c r="T97" i="27"/>
  <c r="T98" i="27" s="1"/>
  <c r="T99" i="27" s="1"/>
  <c r="T100" i="27" s="1"/>
  <c r="T101" i="27" s="1"/>
  <c r="T102" i="27" s="1"/>
  <c r="T103" i="27" s="1"/>
  <c r="T104" i="27" s="1"/>
  <c r="S97" i="27"/>
  <c r="T96" i="27"/>
  <c r="S96" i="27"/>
  <c r="R96" i="27"/>
  <c r="R97" i="27" s="1"/>
  <c r="R98" i="27" s="1"/>
  <c r="R99" i="27" s="1"/>
  <c r="R100" i="27" s="1"/>
  <c r="T93" i="27"/>
  <c r="T94" i="27" s="1"/>
  <c r="S93" i="27"/>
  <c r="S94" i="27" s="1"/>
  <c r="R93" i="27"/>
  <c r="R94" i="27" s="1"/>
  <c r="R91" i="27"/>
  <c r="S90" i="27"/>
  <c r="S91" i="27" s="1"/>
  <c r="T89" i="27"/>
  <c r="T90" i="27" s="1"/>
  <c r="T91" i="27" s="1"/>
  <c r="S89" i="27"/>
  <c r="R89" i="27"/>
  <c r="R90" i="27" s="1"/>
  <c r="S68" i="27"/>
  <c r="S69" i="27" s="1"/>
  <c r="S70" i="27" s="1"/>
  <c r="S71" i="27" s="1"/>
  <c r="S72" i="27" s="1"/>
  <c r="S73" i="27" s="1"/>
  <c r="S74" i="27" s="1"/>
  <c r="S75" i="27" s="1"/>
  <c r="S76" i="27" s="1"/>
  <c r="S77" i="27" s="1"/>
  <c r="S78" i="27" s="1"/>
  <c r="S79" i="27" s="1"/>
  <c r="S80" i="27" s="1"/>
  <c r="S81" i="27" s="1"/>
  <c r="S82" i="27" s="1"/>
  <c r="S83" i="27" s="1"/>
  <c r="S84" i="27" s="1"/>
  <c r="S85" i="27" s="1"/>
  <c r="S86" i="27" s="1"/>
  <c r="S87" i="27" s="1"/>
  <c r="T66" i="27"/>
  <c r="T67" i="27" s="1"/>
  <c r="T68" i="27" s="1"/>
  <c r="T69" i="27" s="1"/>
  <c r="T70" i="27" s="1"/>
  <c r="T71" i="27" s="1"/>
  <c r="T72" i="27" s="1"/>
  <c r="T73" i="27" s="1"/>
  <c r="T74" i="27" s="1"/>
  <c r="T75" i="27" s="1"/>
  <c r="T76" i="27" s="1"/>
  <c r="T77" i="27" s="1"/>
  <c r="T78" i="27" s="1"/>
  <c r="T79" i="27" s="1"/>
  <c r="T80" i="27" s="1"/>
  <c r="T81" i="27" s="1"/>
  <c r="T82" i="27" s="1"/>
  <c r="T83" i="27" s="1"/>
  <c r="T84" i="27" s="1"/>
  <c r="T85" i="27" s="1"/>
  <c r="T86" i="27" s="1"/>
  <c r="T87" i="27" s="1"/>
  <c r="S66" i="27"/>
  <c r="S67" i="27" s="1"/>
  <c r="R66" i="27"/>
  <c r="R67" i="27" s="1"/>
  <c r="R68" i="27" s="1"/>
  <c r="R69" i="27" s="1"/>
  <c r="R70" i="27" s="1"/>
  <c r="R71" i="27" s="1"/>
  <c r="R72" i="27" s="1"/>
  <c r="R73" i="27" s="1"/>
  <c r="R74" i="27" s="1"/>
  <c r="R75" i="27" s="1"/>
  <c r="R76" i="27" s="1"/>
  <c r="R77" i="27" s="1"/>
  <c r="R78" i="27" s="1"/>
  <c r="R79" i="27" s="1"/>
  <c r="R80" i="27" s="1"/>
  <c r="R81" i="27" s="1"/>
  <c r="R82" i="27" s="1"/>
  <c r="R83" i="27" s="1"/>
  <c r="R84" i="27" s="1"/>
  <c r="R85" i="27" s="1"/>
  <c r="R86" i="27" s="1"/>
  <c r="R87" i="27" s="1"/>
  <c r="T52" i="27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S52" i="27"/>
  <c r="S53" i="27" s="1"/>
  <c r="S54" i="27" s="1"/>
  <c r="S55" i="27" s="1"/>
  <c r="S56" i="27" s="1"/>
  <c r="S57" i="27" s="1"/>
  <c r="S58" i="27" s="1"/>
  <c r="S59" i="27" s="1"/>
  <c r="S60" i="27" s="1"/>
  <c r="S61" i="27" s="1"/>
  <c r="S62" i="27" s="1"/>
  <c r="S63" i="27" s="1"/>
  <c r="S64" i="27" s="1"/>
  <c r="R52" i="27"/>
  <c r="R53" i="27" s="1"/>
  <c r="R54" i="27" s="1"/>
  <c r="R55" i="27" s="1"/>
  <c r="R56" i="27" s="1"/>
  <c r="R57" i="27" s="1"/>
  <c r="R58" i="27" s="1"/>
  <c r="R59" i="27" s="1"/>
  <c r="R60" i="27" s="1"/>
  <c r="R61" i="27" s="1"/>
  <c r="R62" i="27" s="1"/>
  <c r="R63" i="27" s="1"/>
  <c r="R64" i="27" s="1"/>
  <c r="T29" i="27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S29" i="27"/>
  <c r="S30" i="27" s="1"/>
  <c r="S31" i="27" s="1"/>
  <c r="S32" i="27" s="1"/>
  <c r="S33" i="27" s="1"/>
  <c r="S34" i="27" s="1"/>
  <c r="S35" i="27" s="1"/>
  <c r="S36" i="27" s="1"/>
  <c r="S37" i="27" s="1"/>
  <c r="S38" i="27" s="1"/>
  <c r="S39" i="27" s="1"/>
  <c r="S40" i="27" s="1"/>
  <c r="S41" i="27" s="1"/>
  <c r="S42" i="27" s="1"/>
  <c r="S43" i="27" s="1"/>
  <c r="S44" i="27" s="1"/>
  <c r="S45" i="27" s="1"/>
  <c r="S46" i="27" s="1"/>
  <c r="S47" i="27" s="1"/>
  <c r="S48" i="27" s="1"/>
  <c r="S49" i="27" s="1"/>
  <c r="S50" i="27" s="1"/>
  <c r="T27" i="27"/>
  <c r="T28" i="27" s="1"/>
  <c r="R27" i="27"/>
  <c r="R28" i="27" s="1"/>
  <c r="R29" i="27" s="1"/>
  <c r="R30" i="27" s="1"/>
  <c r="R31" i="27" s="1"/>
  <c r="R32" i="27" s="1"/>
  <c r="R33" i="27" s="1"/>
  <c r="R34" i="27" s="1"/>
  <c r="R35" i="27" s="1"/>
  <c r="R36" i="27" s="1"/>
  <c r="R37" i="27" s="1"/>
  <c r="R38" i="27" s="1"/>
  <c r="R39" i="27" s="1"/>
  <c r="R40" i="27" s="1"/>
  <c r="R41" i="27" s="1"/>
  <c r="R42" i="27" s="1"/>
  <c r="R43" i="27" s="1"/>
  <c r="R44" i="27" s="1"/>
  <c r="R45" i="27" s="1"/>
  <c r="R46" i="27" s="1"/>
  <c r="R47" i="27" s="1"/>
  <c r="R48" i="27" s="1"/>
  <c r="R49" i="27" s="1"/>
  <c r="R50" i="27" s="1"/>
  <c r="T26" i="27"/>
  <c r="S26" i="27"/>
  <c r="S27" i="27" s="1"/>
  <c r="S28" i="27" s="1"/>
  <c r="R26" i="27"/>
  <c r="S19" i="27"/>
  <c r="S20" i="27" s="1"/>
  <c r="S21" i="27" s="1"/>
  <c r="S22" i="27" s="1"/>
  <c r="S23" i="27" s="1"/>
  <c r="S24" i="27" s="1"/>
  <c r="R19" i="27"/>
  <c r="R20" i="27" s="1"/>
  <c r="R21" i="27" s="1"/>
  <c r="R22" i="27" s="1"/>
  <c r="R23" i="27" s="1"/>
  <c r="R24" i="27" s="1"/>
  <c r="T18" i="27"/>
  <c r="T19" i="27" s="1"/>
  <c r="T20" i="27" s="1"/>
  <c r="T21" i="27" s="1"/>
  <c r="T22" i="27" s="1"/>
  <c r="T23" i="27" s="1"/>
  <c r="T24" i="27" s="1"/>
  <c r="S18" i="27"/>
  <c r="R18" i="27"/>
  <c r="AE5" i="27"/>
  <c r="AE6" i="27" s="1"/>
  <c r="AE7" i="27" s="1"/>
  <c r="AE8" i="27" s="1"/>
  <c r="AE9" i="27" s="1"/>
  <c r="AE10" i="27" s="1"/>
  <c r="AE11" i="27" s="1"/>
  <c r="AE12" i="27" s="1"/>
  <c r="AE13" i="27" s="1"/>
  <c r="AE14" i="27" s="1"/>
  <c r="AE15" i="27" s="1"/>
  <c r="AE16" i="27" s="1"/>
  <c r="AE17" i="27" s="1"/>
  <c r="AE18" i="27" s="1"/>
  <c r="AE19" i="27" s="1"/>
  <c r="AE20" i="27" s="1"/>
  <c r="AE21" i="27" s="1"/>
  <c r="AE22" i="27" s="1"/>
  <c r="AE23" i="27" s="1"/>
  <c r="AE24" i="27" s="1"/>
  <c r="AE25" i="27" s="1"/>
  <c r="AE26" i="27" s="1"/>
  <c r="AE27" i="27" s="1"/>
  <c r="AE28" i="27" s="1"/>
  <c r="AE29" i="27" s="1"/>
  <c r="AE30" i="27" s="1"/>
  <c r="AE31" i="27" s="1"/>
  <c r="AE32" i="27" s="1"/>
  <c r="AE33" i="27" s="1"/>
  <c r="AE34" i="27" s="1"/>
  <c r="AE35" i="27" s="1"/>
  <c r="AE36" i="27" s="1"/>
  <c r="AE37" i="27" s="1"/>
  <c r="AE38" i="27" s="1"/>
  <c r="AE39" i="27" s="1"/>
  <c r="AE40" i="27" s="1"/>
  <c r="AE41" i="27" s="1"/>
  <c r="AE42" i="27" s="1"/>
  <c r="AE43" i="27" s="1"/>
  <c r="AE44" i="27" s="1"/>
  <c r="AE45" i="27" s="1"/>
  <c r="AE46" i="27" s="1"/>
  <c r="AE47" i="27" s="1"/>
  <c r="AE48" i="27" s="1"/>
  <c r="AE49" i="27" s="1"/>
  <c r="AE50" i="27" s="1"/>
  <c r="AE51" i="27" s="1"/>
  <c r="AE52" i="27" s="1"/>
  <c r="AE53" i="27" s="1"/>
  <c r="AE54" i="27" s="1"/>
  <c r="AE55" i="27" s="1"/>
  <c r="AE56" i="27" s="1"/>
  <c r="AE57" i="27" s="1"/>
  <c r="AE58" i="27" s="1"/>
  <c r="AE59" i="27" s="1"/>
  <c r="AE60" i="27" s="1"/>
  <c r="AE61" i="27" s="1"/>
  <c r="AE62" i="27" s="1"/>
  <c r="AE63" i="27" s="1"/>
  <c r="AE64" i="27" s="1"/>
  <c r="AE65" i="27" s="1"/>
  <c r="AE66" i="27" s="1"/>
  <c r="AE67" i="27" s="1"/>
  <c r="AE68" i="27" s="1"/>
  <c r="AE69" i="27" s="1"/>
  <c r="AE70" i="27" s="1"/>
  <c r="AE71" i="27" s="1"/>
  <c r="AE72" i="27" s="1"/>
  <c r="AE73" i="27" s="1"/>
  <c r="AE74" i="27" s="1"/>
  <c r="AE75" i="27" s="1"/>
  <c r="AE76" i="27" s="1"/>
  <c r="AE77" i="27" s="1"/>
  <c r="AE78" i="27" s="1"/>
  <c r="AE79" i="27" s="1"/>
  <c r="AE80" i="27" s="1"/>
  <c r="AE81" i="27" s="1"/>
  <c r="AE82" i="27" s="1"/>
  <c r="AE83" i="27" s="1"/>
  <c r="AE84" i="27" s="1"/>
  <c r="AE85" i="27" s="1"/>
  <c r="AE86" i="27" s="1"/>
  <c r="AE87" i="27" s="1"/>
  <c r="AE88" i="27" s="1"/>
  <c r="AE89" i="27" s="1"/>
  <c r="AE90" i="27" s="1"/>
  <c r="AE91" i="27" s="1"/>
  <c r="AE92" i="27" s="1"/>
  <c r="AE93" i="27" s="1"/>
  <c r="AE94" i="27" s="1"/>
  <c r="AE95" i="27" s="1"/>
  <c r="AE96" i="27" s="1"/>
  <c r="AE97" i="27" s="1"/>
  <c r="AE98" i="27" s="1"/>
  <c r="AE99" i="27" s="1"/>
  <c r="AE100" i="27" s="1"/>
  <c r="AE101" i="27" s="1"/>
  <c r="AE102" i="27" s="1"/>
  <c r="AE103" i="27" s="1"/>
  <c r="AE104" i="27" s="1"/>
  <c r="W5" i="27"/>
  <c r="W6" i="27" s="1"/>
  <c r="W7" i="27" s="1"/>
  <c r="W8" i="27" s="1"/>
  <c r="W9" i="27" s="1"/>
  <c r="W10" i="27" s="1"/>
  <c r="W11" i="27" s="1"/>
  <c r="W12" i="27" s="1"/>
  <c r="W13" i="27" s="1"/>
  <c r="W14" i="27" s="1"/>
  <c r="K5" i="27"/>
  <c r="K6" i="27" s="1"/>
  <c r="K7" i="27" s="1"/>
  <c r="K8" i="27" s="1"/>
  <c r="K9" i="27" s="1"/>
  <c r="K10" i="27" s="1"/>
  <c r="K11" i="27" s="1"/>
  <c r="K12" i="27" s="1"/>
  <c r="K13" i="27" s="1"/>
  <c r="K14" i="27" s="1"/>
  <c r="K15" i="27" s="1"/>
  <c r="K16" i="27" s="1"/>
  <c r="K17" i="27" s="1"/>
  <c r="K18" i="27" s="1"/>
  <c r="K19" i="27" s="1"/>
  <c r="K20" i="27" s="1"/>
  <c r="K21" i="27" s="1"/>
  <c r="K22" i="27" s="1"/>
  <c r="K23" i="27" s="1"/>
  <c r="K24" i="27" s="1"/>
  <c r="K25" i="27" s="1"/>
  <c r="K26" i="27" s="1"/>
  <c r="K27" i="27" s="1"/>
  <c r="K28" i="27" s="1"/>
  <c r="K29" i="27" s="1"/>
  <c r="K30" i="27" s="1"/>
  <c r="K31" i="27" s="1"/>
  <c r="K32" i="27" s="1"/>
  <c r="K33" i="27" s="1"/>
  <c r="K34" i="27" s="1"/>
  <c r="K35" i="27" s="1"/>
  <c r="K36" i="27" s="1"/>
  <c r="K37" i="27" s="1"/>
  <c r="K38" i="27" s="1"/>
  <c r="K39" i="27" s="1"/>
  <c r="K40" i="27" s="1"/>
  <c r="K41" i="27" s="1"/>
  <c r="K42" i="27" s="1"/>
  <c r="K43" i="27" s="1"/>
  <c r="K44" i="27" s="1"/>
  <c r="K45" i="27" s="1"/>
  <c r="K46" i="27" s="1"/>
  <c r="K47" i="27" s="1"/>
  <c r="K48" i="27" s="1"/>
  <c r="K49" i="27" s="1"/>
  <c r="K50" i="27" s="1"/>
  <c r="K51" i="27" s="1"/>
  <c r="K52" i="27" s="1"/>
  <c r="K53" i="27" s="1"/>
  <c r="K54" i="27" s="1"/>
  <c r="K55" i="27" s="1"/>
  <c r="K56" i="27" s="1"/>
  <c r="K57" i="27" s="1"/>
  <c r="K58" i="27" s="1"/>
  <c r="K59" i="27" s="1"/>
  <c r="K60" i="27" s="1"/>
  <c r="K61" i="27" s="1"/>
  <c r="K62" i="27" s="1"/>
  <c r="K63" i="27" s="1"/>
  <c r="K64" i="27" s="1"/>
  <c r="K65" i="27" s="1"/>
  <c r="K66" i="27" s="1"/>
  <c r="K67" i="27" s="1"/>
  <c r="K68" i="27" s="1"/>
  <c r="K69" i="27" s="1"/>
  <c r="K70" i="27" s="1"/>
  <c r="K71" i="27" s="1"/>
  <c r="K72" i="27" s="1"/>
  <c r="K73" i="27" s="1"/>
  <c r="K74" i="27" s="1"/>
  <c r="K75" i="27" s="1"/>
  <c r="K76" i="27" s="1"/>
  <c r="K77" i="27" s="1"/>
  <c r="K78" i="27" s="1"/>
  <c r="K79" i="27" s="1"/>
  <c r="K80" i="27" s="1"/>
  <c r="K81" i="27" s="1"/>
  <c r="K82" i="27" s="1"/>
  <c r="K83" i="27" s="1"/>
  <c r="K84" i="27" s="1"/>
  <c r="K85" i="27" s="1"/>
  <c r="K86" i="27" s="1"/>
  <c r="K87" i="27" s="1"/>
  <c r="K88" i="27" s="1"/>
  <c r="K89" i="27" s="1"/>
  <c r="K90" i="27" s="1"/>
  <c r="K91" i="27" s="1"/>
  <c r="K92" i="27" s="1"/>
  <c r="K93" i="27" s="1"/>
  <c r="K94" i="27" s="1"/>
  <c r="K95" i="27" s="1"/>
  <c r="K96" i="27" s="1"/>
  <c r="K97" i="27" s="1"/>
  <c r="K98" i="27" s="1"/>
  <c r="K99" i="27" s="1"/>
  <c r="K100" i="27" s="1"/>
  <c r="K101" i="27" s="1"/>
  <c r="K102" i="27" s="1"/>
  <c r="K103" i="27" s="1"/>
  <c r="K104" i="27" s="1"/>
  <c r="B5" i="27"/>
  <c r="B6" i="27" s="1"/>
  <c r="B7" i="27" s="1"/>
  <c r="B8" i="27" s="1"/>
  <c r="B9" i="27" s="1"/>
  <c r="B10" i="27" s="1"/>
  <c r="B11" i="27" s="1"/>
  <c r="B12" i="27" s="1"/>
  <c r="B13" i="27" s="1"/>
  <c r="B14" i="27" s="1"/>
  <c r="AE4" i="27"/>
  <c r="AD4" i="27"/>
  <c r="AD5" i="27" s="1"/>
  <c r="AD6" i="27" s="1"/>
  <c r="AD7" i="27" s="1"/>
  <c r="AD8" i="27" s="1"/>
  <c r="AD9" i="27" s="1"/>
  <c r="AD10" i="27" s="1"/>
  <c r="AD11" i="27" s="1"/>
  <c r="AD12" i="27" s="1"/>
  <c r="AD13" i="27" s="1"/>
  <c r="AD14" i="27" s="1"/>
  <c r="AD15" i="27" s="1"/>
  <c r="AD16" i="27" s="1"/>
  <c r="AD17" i="27" s="1"/>
  <c r="AD18" i="27" s="1"/>
  <c r="AD19" i="27" s="1"/>
  <c r="AD20" i="27" s="1"/>
  <c r="AD21" i="27" s="1"/>
  <c r="AD22" i="27" s="1"/>
  <c r="AD23" i="27" s="1"/>
  <c r="AD24" i="27" s="1"/>
  <c r="AD25" i="27" s="1"/>
  <c r="AD26" i="27" s="1"/>
  <c r="AD27" i="27" s="1"/>
  <c r="AD28" i="27" s="1"/>
  <c r="AD29" i="27" s="1"/>
  <c r="AD30" i="27" s="1"/>
  <c r="AD31" i="27" s="1"/>
  <c r="AD32" i="27" s="1"/>
  <c r="AD33" i="27" s="1"/>
  <c r="AD34" i="27" s="1"/>
  <c r="AD35" i="27" s="1"/>
  <c r="AD36" i="27" s="1"/>
  <c r="AD37" i="27" s="1"/>
  <c r="AD38" i="27" s="1"/>
  <c r="AD39" i="27" s="1"/>
  <c r="AD40" i="27" s="1"/>
  <c r="AD41" i="27" s="1"/>
  <c r="AD42" i="27" s="1"/>
  <c r="AD43" i="27" s="1"/>
  <c r="AD44" i="27" s="1"/>
  <c r="AD45" i="27" s="1"/>
  <c r="AD46" i="27" s="1"/>
  <c r="AD47" i="27" s="1"/>
  <c r="AD48" i="27" s="1"/>
  <c r="AD49" i="27" s="1"/>
  <c r="AD50" i="27" s="1"/>
  <c r="AD51" i="27" s="1"/>
  <c r="AD52" i="27" s="1"/>
  <c r="AD53" i="27" s="1"/>
  <c r="AD54" i="27" s="1"/>
  <c r="AD55" i="27" s="1"/>
  <c r="AD56" i="27" s="1"/>
  <c r="AD57" i="27" s="1"/>
  <c r="AD58" i="27" s="1"/>
  <c r="AD59" i="27" s="1"/>
  <c r="AD60" i="27" s="1"/>
  <c r="AD61" i="27" s="1"/>
  <c r="AD62" i="27" s="1"/>
  <c r="AD63" i="27" s="1"/>
  <c r="AD64" i="27" s="1"/>
  <c r="AD65" i="27" s="1"/>
  <c r="AD66" i="27" s="1"/>
  <c r="AD67" i="27" s="1"/>
  <c r="AD68" i="27" s="1"/>
  <c r="AD69" i="27" s="1"/>
  <c r="AD70" i="27" s="1"/>
  <c r="AD71" i="27" s="1"/>
  <c r="AD72" i="27" s="1"/>
  <c r="AD73" i="27" s="1"/>
  <c r="AD74" i="27" s="1"/>
  <c r="AD75" i="27" s="1"/>
  <c r="AD76" i="27" s="1"/>
  <c r="AD77" i="27" s="1"/>
  <c r="AD78" i="27" s="1"/>
  <c r="AD79" i="27" s="1"/>
  <c r="AD80" i="27" s="1"/>
  <c r="AD81" i="27" s="1"/>
  <c r="AD82" i="27" s="1"/>
  <c r="AD83" i="27" s="1"/>
  <c r="AD84" i="27" s="1"/>
  <c r="AD85" i="27" s="1"/>
  <c r="AD86" i="27" s="1"/>
  <c r="AD87" i="27" s="1"/>
  <c r="AD88" i="27" s="1"/>
  <c r="AD89" i="27" s="1"/>
  <c r="AD90" i="27" s="1"/>
  <c r="AD91" i="27" s="1"/>
  <c r="AD92" i="27" s="1"/>
  <c r="AD93" i="27" s="1"/>
  <c r="AD94" i="27" s="1"/>
  <c r="AD95" i="27" s="1"/>
  <c r="AD96" i="27" s="1"/>
  <c r="AD97" i="27" s="1"/>
  <c r="AD98" i="27" s="1"/>
  <c r="AD99" i="27" s="1"/>
  <c r="AD100" i="27" s="1"/>
  <c r="AD101" i="27" s="1"/>
  <c r="AD102" i="27" s="1"/>
  <c r="AD103" i="27" s="1"/>
  <c r="AD104" i="27" s="1"/>
  <c r="AC4" i="27"/>
  <c r="AC5" i="27" s="1"/>
  <c r="AC6" i="27" s="1"/>
  <c r="AC7" i="27" s="1"/>
  <c r="AC8" i="27" s="1"/>
  <c r="AC9" i="27" s="1"/>
  <c r="AC10" i="27" s="1"/>
  <c r="AC11" i="27" s="1"/>
  <c r="AC12" i="27" s="1"/>
  <c r="AC13" i="27" s="1"/>
  <c r="AC14" i="27" s="1"/>
  <c r="AC15" i="27" s="1"/>
  <c r="AC16" i="27" s="1"/>
  <c r="AC17" i="27" s="1"/>
  <c r="AC18" i="27" s="1"/>
  <c r="AC19" i="27" s="1"/>
  <c r="AC20" i="27" s="1"/>
  <c r="AC21" i="27" s="1"/>
  <c r="AC22" i="27" s="1"/>
  <c r="AC23" i="27" s="1"/>
  <c r="AC24" i="27" s="1"/>
  <c r="AC25" i="27" s="1"/>
  <c r="AC26" i="27" s="1"/>
  <c r="AC27" i="27" s="1"/>
  <c r="AC28" i="27" s="1"/>
  <c r="AC29" i="27" s="1"/>
  <c r="AC30" i="27" s="1"/>
  <c r="AC31" i="27" s="1"/>
  <c r="AC32" i="27" s="1"/>
  <c r="AC33" i="27" s="1"/>
  <c r="AC34" i="27" s="1"/>
  <c r="AC35" i="27" s="1"/>
  <c r="AC36" i="27" s="1"/>
  <c r="AC37" i="27" s="1"/>
  <c r="AC38" i="27" s="1"/>
  <c r="AC39" i="27" s="1"/>
  <c r="AC40" i="27" s="1"/>
  <c r="AC41" i="27" s="1"/>
  <c r="AC42" i="27" s="1"/>
  <c r="AC43" i="27" s="1"/>
  <c r="AC44" i="27" s="1"/>
  <c r="AC45" i="27" s="1"/>
  <c r="AC46" i="27" s="1"/>
  <c r="AC47" i="27" s="1"/>
  <c r="AC48" i="27" s="1"/>
  <c r="AC49" i="27" s="1"/>
  <c r="AC50" i="27" s="1"/>
  <c r="AC51" i="27" s="1"/>
  <c r="AC52" i="27" s="1"/>
  <c r="AC53" i="27" s="1"/>
  <c r="AC54" i="27" s="1"/>
  <c r="AC55" i="27" s="1"/>
  <c r="AC56" i="27" s="1"/>
  <c r="AC57" i="27" s="1"/>
  <c r="AC58" i="27" s="1"/>
  <c r="AC59" i="27" s="1"/>
  <c r="AC60" i="27" s="1"/>
  <c r="AC61" i="27" s="1"/>
  <c r="AC62" i="27" s="1"/>
  <c r="AC63" i="27" s="1"/>
  <c r="AC64" i="27" s="1"/>
  <c r="AC65" i="27" s="1"/>
  <c r="AC66" i="27" s="1"/>
  <c r="AC67" i="27" s="1"/>
  <c r="AC68" i="27" s="1"/>
  <c r="AC69" i="27" s="1"/>
  <c r="AC70" i="27" s="1"/>
  <c r="AC71" i="27" s="1"/>
  <c r="AC72" i="27" s="1"/>
  <c r="AC73" i="27" s="1"/>
  <c r="AC74" i="27" s="1"/>
  <c r="AC75" i="27" s="1"/>
  <c r="AC76" i="27" s="1"/>
  <c r="AC77" i="27" s="1"/>
  <c r="AC78" i="27" s="1"/>
  <c r="AC79" i="27" s="1"/>
  <c r="AC80" i="27" s="1"/>
  <c r="AC81" i="27" s="1"/>
  <c r="AC82" i="27" s="1"/>
  <c r="AC83" i="27" s="1"/>
  <c r="AC84" i="27" s="1"/>
  <c r="AC85" i="27" s="1"/>
  <c r="AC86" i="27" s="1"/>
  <c r="AC87" i="27" s="1"/>
  <c r="AC88" i="27" s="1"/>
  <c r="AC89" i="27" s="1"/>
  <c r="AC90" i="27" s="1"/>
  <c r="AC91" i="27" s="1"/>
  <c r="AC92" i="27" s="1"/>
  <c r="AC93" i="27" s="1"/>
  <c r="AC94" i="27" s="1"/>
  <c r="AC95" i="27" s="1"/>
  <c r="AC96" i="27" s="1"/>
  <c r="AC97" i="27" s="1"/>
  <c r="AC98" i="27" s="1"/>
  <c r="AC99" i="27" s="1"/>
  <c r="AC100" i="27" s="1"/>
  <c r="AC101" i="27" s="1"/>
  <c r="AC102" i="27" s="1"/>
  <c r="AC103" i="27" s="1"/>
  <c r="AC104" i="27" s="1"/>
  <c r="AB4" i="27"/>
  <c r="AB5" i="27" s="1"/>
  <c r="AB6" i="27" s="1"/>
  <c r="AB7" i="27" s="1"/>
  <c r="AB8" i="27" s="1"/>
  <c r="AB9" i="27" s="1"/>
  <c r="AB10" i="27" s="1"/>
  <c r="AB11" i="27" s="1"/>
  <c r="AB12" i="27" s="1"/>
  <c r="AB13" i="27" s="1"/>
  <c r="AB14" i="27" s="1"/>
  <c r="AB15" i="27" s="1"/>
  <c r="AB16" i="27" s="1"/>
  <c r="AB17" i="27" s="1"/>
  <c r="AB18" i="27" s="1"/>
  <c r="AB19" i="27" s="1"/>
  <c r="AB20" i="27" s="1"/>
  <c r="AB21" i="27" s="1"/>
  <c r="AB22" i="27" s="1"/>
  <c r="AB23" i="27" s="1"/>
  <c r="AB24" i="27" s="1"/>
  <c r="AB25" i="27" s="1"/>
  <c r="AB26" i="27" s="1"/>
  <c r="AB27" i="27" s="1"/>
  <c r="AB28" i="27" s="1"/>
  <c r="AB29" i="27" s="1"/>
  <c r="AB30" i="27" s="1"/>
  <c r="AB31" i="27" s="1"/>
  <c r="AB32" i="27" s="1"/>
  <c r="AB33" i="27" s="1"/>
  <c r="AB34" i="27" s="1"/>
  <c r="AB35" i="27" s="1"/>
  <c r="AB36" i="27" s="1"/>
  <c r="AB37" i="27" s="1"/>
  <c r="AB38" i="27" s="1"/>
  <c r="AB39" i="27" s="1"/>
  <c r="AB40" i="27" s="1"/>
  <c r="AB41" i="27" s="1"/>
  <c r="AB42" i="27" s="1"/>
  <c r="AB43" i="27" s="1"/>
  <c r="AB44" i="27" s="1"/>
  <c r="AB45" i="27" s="1"/>
  <c r="AB46" i="27" s="1"/>
  <c r="AB47" i="27" s="1"/>
  <c r="AB48" i="27" s="1"/>
  <c r="AB49" i="27" s="1"/>
  <c r="AB50" i="27" s="1"/>
  <c r="AB51" i="27" s="1"/>
  <c r="AB52" i="27" s="1"/>
  <c r="AB53" i="27" s="1"/>
  <c r="AB54" i="27" s="1"/>
  <c r="AB55" i="27" s="1"/>
  <c r="AB56" i="27" s="1"/>
  <c r="AB57" i="27" s="1"/>
  <c r="AB58" i="27" s="1"/>
  <c r="AB59" i="27" s="1"/>
  <c r="AB60" i="27" s="1"/>
  <c r="AB61" i="27" s="1"/>
  <c r="AB62" i="27" s="1"/>
  <c r="AB63" i="27" s="1"/>
  <c r="AB64" i="27" s="1"/>
  <c r="AB65" i="27" s="1"/>
  <c r="AB66" i="27" s="1"/>
  <c r="AB67" i="27" s="1"/>
  <c r="AB68" i="27" s="1"/>
  <c r="AB69" i="27" s="1"/>
  <c r="AB70" i="27" s="1"/>
  <c r="AB71" i="27" s="1"/>
  <c r="AB72" i="27" s="1"/>
  <c r="AB73" i="27" s="1"/>
  <c r="AB74" i="27" s="1"/>
  <c r="AB75" i="27" s="1"/>
  <c r="AB76" i="27" s="1"/>
  <c r="AB77" i="27" s="1"/>
  <c r="AB78" i="27" s="1"/>
  <c r="AB79" i="27" s="1"/>
  <c r="AB80" i="27" s="1"/>
  <c r="AB81" i="27" s="1"/>
  <c r="AB82" i="27" s="1"/>
  <c r="AB83" i="27" s="1"/>
  <c r="AB84" i="27" s="1"/>
  <c r="AB85" i="27" s="1"/>
  <c r="AB86" i="27" s="1"/>
  <c r="AB87" i="27" s="1"/>
  <c r="AB88" i="27" s="1"/>
  <c r="AB89" i="27" s="1"/>
  <c r="AB90" i="27" s="1"/>
  <c r="AB91" i="27" s="1"/>
  <c r="AB92" i="27" s="1"/>
  <c r="AB93" i="27" s="1"/>
  <c r="AB94" i="27" s="1"/>
  <c r="AB95" i="27" s="1"/>
  <c r="AB96" i="27" s="1"/>
  <c r="AB97" i="27" s="1"/>
  <c r="AB98" i="27" s="1"/>
  <c r="AB99" i="27" s="1"/>
  <c r="AB100" i="27" s="1"/>
  <c r="AB101" i="27" s="1"/>
  <c r="AB102" i="27" s="1"/>
  <c r="AB103" i="27" s="1"/>
  <c r="AB104" i="27" s="1"/>
  <c r="W4" i="27"/>
  <c r="V4" i="27"/>
  <c r="V5" i="27" s="1"/>
  <c r="V6" i="27" s="1"/>
  <c r="V7" i="27" s="1"/>
  <c r="V8" i="27" s="1"/>
  <c r="V9" i="27" s="1"/>
  <c r="V10" i="27" s="1"/>
  <c r="V11" i="27" s="1"/>
  <c r="V12" i="27" s="1"/>
  <c r="V13" i="27" s="1"/>
  <c r="V14" i="27" s="1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T4" i="27"/>
  <c r="T5" i="27" s="1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K4" i="27"/>
  <c r="J4" i="27"/>
  <c r="J5" i="27" s="1"/>
  <c r="J6" i="27" s="1"/>
  <c r="J7" i="27" s="1"/>
  <c r="J8" i="27" s="1"/>
  <c r="J9" i="27" s="1"/>
  <c r="J10" i="27" s="1"/>
  <c r="J11" i="27" s="1"/>
  <c r="J12" i="27" s="1"/>
  <c r="J13" i="27" s="1"/>
  <c r="J14" i="27" s="1"/>
  <c r="J15" i="27" s="1"/>
  <c r="J16" i="27" s="1"/>
  <c r="J17" i="27" s="1"/>
  <c r="J18" i="27" s="1"/>
  <c r="J19" i="27" s="1"/>
  <c r="J20" i="27" s="1"/>
  <c r="J21" i="27" s="1"/>
  <c r="J22" i="27" s="1"/>
  <c r="J23" i="27" s="1"/>
  <c r="J24" i="27" s="1"/>
  <c r="J25" i="27" s="1"/>
  <c r="J26" i="27" s="1"/>
  <c r="J27" i="27" s="1"/>
  <c r="J28" i="27" s="1"/>
  <c r="J29" i="27" s="1"/>
  <c r="J30" i="27" s="1"/>
  <c r="J31" i="27" s="1"/>
  <c r="J32" i="27" s="1"/>
  <c r="J33" i="27" s="1"/>
  <c r="J34" i="27" s="1"/>
  <c r="J35" i="27" s="1"/>
  <c r="J36" i="27" s="1"/>
  <c r="J37" i="27" s="1"/>
  <c r="J38" i="27" s="1"/>
  <c r="J39" i="27" s="1"/>
  <c r="J40" i="27" s="1"/>
  <c r="J41" i="27" s="1"/>
  <c r="J42" i="27" s="1"/>
  <c r="J43" i="27" s="1"/>
  <c r="J44" i="27" s="1"/>
  <c r="J45" i="27" s="1"/>
  <c r="J46" i="27" s="1"/>
  <c r="J47" i="27" s="1"/>
  <c r="J48" i="27" s="1"/>
  <c r="J49" i="27" s="1"/>
  <c r="J50" i="27" s="1"/>
  <c r="J51" i="27" s="1"/>
  <c r="J52" i="27" s="1"/>
  <c r="J53" i="27" s="1"/>
  <c r="J54" i="27" s="1"/>
  <c r="J55" i="27" s="1"/>
  <c r="J56" i="27" s="1"/>
  <c r="J57" i="27" s="1"/>
  <c r="J58" i="27" s="1"/>
  <c r="J59" i="27" s="1"/>
  <c r="J60" i="27" s="1"/>
  <c r="J61" i="27" s="1"/>
  <c r="J62" i="27" s="1"/>
  <c r="J63" i="27" s="1"/>
  <c r="J64" i="27" s="1"/>
  <c r="J65" i="27" s="1"/>
  <c r="J66" i="27" s="1"/>
  <c r="J67" i="27" s="1"/>
  <c r="J68" i="27" s="1"/>
  <c r="J69" i="27" s="1"/>
  <c r="J70" i="27" s="1"/>
  <c r="J71" i="27" s="1"/>
  <c r="J72" i="27" s="1"/>
  <c r="J73" i="27" s="1"/>
  <c r="J74" i="27" s="1"/>
  <c r="J75" i="27" s="1"/>
  <c r="J76" i="27" s="1"/>
  <c r="J77" i="27" s="1"/>
  <c r="J78" i="27" s="1"/>
  <c r="J79" i="27" s="1"/>
  <c r="J80" i="27" s="1"/>
  <c r="J81" i="27" s="1"/>
  <c r="J82" i="27" s="1"/>
  <c r="J83" i="27" s="1"/>
  <c r="J84" i="27" s="1"/>
  <c r="J85" i="27" s="1"/>
  <c r="J86" i="27" s="1"/>
  <c r="J87" i="27" s="1"/>
  <c r="J88" i="27" s="1"/>
  <c r="J89" i="27" s="1"/>
  <c r="J90" i="27" s="1"/>
  <c r="J91" i="27" s="1"/>
  <c r="J92" i="27" s="1"/>
  <c r="J93" i="27" s="1"/>
  <c r="J94" i="27" s="1"/>
  <c r="J95" i="27" s="1"/>
  <c r="J96" i="27" s="1"/>
  <c r="J97" i="27" s="1"/>
  <c r="J98" i="27" s="1"/>
  <c r="J99" i="27" s="1"/>
  <c r="J100" i="27" s="1"/>
  <c r="J101" i="27" s="1"/>
  <c r="J102" i="27" s="1"/>
  <c r="J103" i="27" s="1"/>
  <c r="J104" i="27" s="1"/>
  <c r="I4" i="27"/>
  <c r="I5" i="27" s="1"/>
  <c r="I6" i="27" s="1"/>
  <c r="I7" i="27" s="1"/>
  <c r="I8" i="27" s="1"/>
  <c r="I9" i="27" s="1"/>
  <c r="I10" i="27" s="1"/>
  <c r="I11" i="27" s="1"/>
  <c r="I12" i="27" s="1"/>
  <c r="I13" i="27" s="1"/>
  <c r="I14" i="27" s="1"/>
  <c r="H4" i="27"/>
  <c r="H5" i="27" s="1"/>
  <c r="H6" i="27" s="1"/>
  <c r="H7" i="27" s="1"/>
  <c r="H8" i="27" s="1"/>
  <c r="H9" i="27" s="1"/>
  <c r="H10" i="27" s="1"/>
  <c r="H11" i="27" s="1"/>
  <c r="H12" i="27" s="1"/>
  <c r="H13" i="27" s="1"/>
  <c r="H14" i="27" s="1"/>
  <c r="B4" i="27"/>
  <c r="A4" i="27"/>
  <c r="A5" i="27" s="1"/>
  <c r="A6" i="27" s="1"/>
  <c r="A7" i="27" s="1"/>
  <c r="A8" i="27" s="1"/>
  <c r="A9" i="27" s="1"/>
  <c r="A10" i="27" s="1"/>
  <c r="A11" i="27" s="1"/>
  <c r="A12" i="27" s="1"/>
  <c r="A13" i="27" s="1"/>
  <c r="A14" i="27" s="1"/>
  <c r="AI3" i="27"/>
  <c r="AI4" i="27" s="1"/>
  <c r="AI5" i="27" s="1"/>
  <c r="AI6" i="27" s="1"/>
  <c r="AI7" i="27" s="1"/>
  <c r="AI8" i="27" s="1"/>
  <c r="AI9" i="27" s="1"/>
  <c r="AI10" i="27" s="1"/>
  <c r="AI11" i="27" s="1"/>
  <c r="AI12" i="27" s="1"/>
  <c r="AI13" i="27" s="1"/>
  <c r="AI14" i="27" s="1"/>
  <c r="AI15" i="27" s="1"/>
  <c r="AI16" i="27" s="1"/>
  <c r="AI17" i="27" s="1"/>
  <c r="AI18" i="27" s="1"/>
  <c r="AI19" i="27" s="1"/>
  <c r="AI20" i="27" s="1"/>
  <c r="AI21" i="27" s="1"/>
  <c r="AI22" i="27" s="1"/>
  <c r="AI23" i="27" s="1"/>
  <c r="AI24" i="27" s="1"/>
  <c r="AI25" i="27" s="1"/>
  <c r="AI26" i="27" s="1"/>
  <c r="AI27" i="27" s="1"/>
  <c r="AI28" i="27" s="1"/>
  <c r="AI29" i="27" s="1"/>
  <c r="AI30" i="27" s="1"/>
  <c r="AI31" i="27" s="1"/>
  <c r="AI32" i="27" s="1"/>
  <c r="AI33" i="27" s="1"/>
  <c r="AI34" i="27" s="1"/>
  <c r="AI35" i="27" s="1"/>
  <c r="AI36" i="27" s="1"/>
  <c r="AI37" i="27" s="1"/>
  <c r="AI38" i="27" s="1"/>
  <c r="AI39" i="27" s="1"/>
  <c r="AI40" i="27" s="1"/>
  <c r="AI41" i="27" s="1"/>
  <c r="AI42" i="27" s="1"/>
  <c r="AI43" i="27" s="1"/>
  <c r="AI44" i="27" s="1"/>
  <c r="AI45" i="27" s="1"/>
  <c r="AI46" i="27" s="1"/>
  <c r="AI47" i="27" s="1"/>
  <c r="AI48" i="27" s="1"/>
  <c r="AI49" i="27" s="1"/>
  <c r="AI50" i="27" s="1"/>
  <c r="AI51" i="27" s="1"/>
  <c r="AI52" i="27" s="1"/>
  <c r="AI53" i="27" s="1"/>
  <c r="AI54" i="27" s="1"/>
  <c r="AI55" i="27" s="1"/>
  <c r="AI56" i="27" s="1"/>
  <c r="AI57" i="27" s="1"/>
  <c r="AI58" i="27" s="1"/>
  <c r="AI59" i="27" s="1"/>
  <c r="AI60" i="27" s="1"/>
  <c r="AI61" i="27" s="1"/>
  <c r="AI62" i="27" s="1"/>
  <c r="AI63" i="27" s="1"/>
  <c r="AI64" i="27" s="1"/>
  <c r="AI65" i="27" s="1"/>
  <c r="AI66" i="27" s="1"/>
  <c r="AI67" i="27" s="1"/>
  <c r="AI68" i="27" s="1"/>
  <c r="AI69" i="27" s="1"/>
  <c r="AI70" i="27" s="1"/>
  <c r="AI71" i="27" s="1"/>
  <c r="AI72" i="27" s="1"/>
  <c r="AI73" i="27" s="1"/>
  <c r="AI74" i="27" s="1"/>
  <c r="AI75" i="27" s="1"/>
  <c r="AI76" i="27" s="1"/>
  <c r="AI77" i="27" s="1"/>
  <c r="AI78" i="27" s="1"/>
  <c r="AI79" i="27" s="1"/>
  <c r="AI80" i="27" s="1"/>
  <c r="AI81" i="27" s="1"/>
  <c r="AI82" i="27" s="1"/>
  <c r="AI83" i="27" s="1"/>
  <c r="AI84" i="27" s="1"/>
  <c r="AI85" i="27" s="1"/>
  <c r="AI86" i="27" s="1"/>
  <c r="AI87" i="27" s="1"/>
  <c r="AI88" i="27" s="1"/>
  <c r="AI89" i="27" s="1"/>
  <c r="AI90" i="27" s="1"/>
  <c r="AI91" i="27" s="1"/>
  <c r="AI92" i="27" s="1"/>
  <c r="AI93" i="27" s="1"/>
  <c r="AI94" i="27" s="1"/>
  <c r="AI95" i="27" s="1"/>
  <c r="AI96" i="27" s="1"/>
  <c r="AI97" i="27" s="1"/>
  <c r="AI98" i="27" s="1"/>
  <c r="AI99" i="27" s="1"/>
  <c r="AI100" i="27" s="1"/>
  <c r="AI101" i="27" s="1"/>
  <c r="AI102" i="27" s="1"/>
  <c r="AI103" i="27" s="1"/>
  <c r="AI104" i="27" s="1"/>
  <c r="AG3" i="27"/>
  <c r="AG4" i="27" s="1"/>
  <c r="AG5" i="27" s="1"/>
  <c r="AG6" i="27" s="1"/>
  <c r="AG7" i="27" s="1"/>
  <c r="AG8" i="27" s="1"/>
  <c r="AG9" i="27" s="1"/>
  <c r="AG10" i="27" s="1"/>
  <c r="AG11" i="27" s="1"/>
  <c r="AG12" i="27" s="1"/>
  <c r="AG13" i="27" s="1"/>
  <c r="AG14" i="27" s="1"/>
  <c r="AG15" i="27" s="1"/>
  <c r="AG16" i="27" s="1"/>
  <c r="AG17" i="27" s="1"/>
  <c r="AG18" i="27" s="1"/>
  <c r="AG19" i="27" s="1"/>
  <c r="AG20" i="27" s="1"/>
  <c r="AG21" i="27" s="1"/>
  <c r="AG22" i="27" s="1"/>
  <c r="AG23" i="27" s="1"/>
  <c r="AG24" i="27" s="1"/>
  <c r="AG25" i="27" s="1"/>
  <c r="AG26" i="27" s="1"/>
  <c r="AG27" i="27" s="1"/>
  <c r="AG28" i="27" s="1"/>
  <c r="AG29" i="27" s="1"/>
  <c r="AG30" i="27" s="1"/>
  <c r="AG31" i="27" s="1"/>
  <c r="AG32" i="27" s="1"/>
  <c r="AG33" i="27" s="1"/>
  <c r="AG34" i="27" s="1"/>
  <c r="AG35" i="27" s="1"/>
  <c r="AG36" i="27" s="1"/>
  <c r="AG37" i="27" s="1"/>
  <c r="AG38" i="27" s="1"/>
  <c r="AG39" i="27" s="1"/>
  <c r="AG40" i="27" s="1"/>
  <c r="AG41" i="27" s="1"/>
  <c r="AG42" i="27" s="1"/>
  <c r="AG43" i="27" s="1"/>
  <c r="AG44" i="27" s="1"/>
  <c r="AG45" i="27" s="1"/>
  <c r="AG46" i="27" s="1"/>
  <c r="AG47" i="27" s="1"/>
  <c r="AG48" i="27" s="1"/>
  <c r="AG49" i="27" s="1"/>
  <c r="AG50" i="27" s="1"/>
  <c r="AG51" i="27" s="1"/>
  <c r="AG52" i="27" s="1"/>
  <c r="AG53" i="27" s="1"/>
  <c r="AG54" i="27" s="1"/>
  <c r="AG55" i="27" s="1"/>
  <c r="AG56" i="27" s="1"/>
  <c r="AG57" i="27" s="1"/>
  <c r="AG58" i="27" s="1"/>
  <c r="AG59" i="27" s="1"/>
  <c r="AG60" i="27" s="1"/>
  <c r="AG61" i="27" s="1"/>
  <c r="AG62" i="27" s="1"/>
  <c r="AG63" i="27" s="1"/>
  <c r="AG64" i="27" s="1"/>
  <c r="AG65" i="27" s="1"/>
  <c r="AG66" i="27" s="1"/>
  <c r="AG67" i="27" s="1"/>
  <c r="AG68" i="27" s="1"/>
  <c r="AG69" i="27" s="1"/>
  <c r="AG70" i="27" s="1"/>
  <c r="AG71" i="27" s="1"/>
  <c r="AG72" i="27" s="1"/>
  <c r="AG73" i="27" s="1"/>
  <c r="AG74" i="27" s="1"/>
  <c r="AG75" i="27" s="1"/>
  <c r="AG76" i="27" s="1"/>
  <c r="AG77" i="27" s="1"/>
  <c r="AG78" i="27" s="1"/>
  <c r="AG79" i="27" s="1"/>
  <c r="AG80" i="27" s="1"/>
  <c r="AG81" i="27" s="1"/>
  <c r="AG82" i="27" s="1"/>
  <c r="AG83" i="27" s="1"/>
  <c r="AG84" i="27" s="1"/>
  <c r="AG85" i="27" s="1"/>
  <c r="AG86" i="27" s="1"/>
  <c r="AG87" i="27" s="1"/>
  <c r="AG88" i="27" s="1"/>
  <c r="AG89" i="27" s="1"/>
  <c r="AG90" i="27" s="1"/>
  <c r="AG91" i="27" s="1"/>
  <c r="AG92" i="27" s="1"/>
  <c r="AG93" i="27" s="1"/>
  <c r="AG94" i="27" s="1"/>
  <c r="AG95" i="27" s="1"/>
  <c r="AG96" i="27" s="1"/>
  <c r="AG97" i="27" s="1"/>
  <c r="AG98" i="27" s="1"/>
  <c r="AG99" i="27" s="1"/>
  <c r="AG100" i="27" s="1"/>
  <c r="AG101" i="27" s="1"/>
  <c r="AG102" i="27" s="1"/>
  <c r="AG103" i="27" s="1"/>
  <c r="AG104" i="27" s="1"/>
  <c r="AF3" i="27"/>
  <c r="AF4" i="27" s="1"/>
  <c r="AF5" i="27" s="1"/>
  <c r="AF6" i="27" s="1"/>
  <c r="AF7" i="27" s="1"/>
  <c r="AF8" i="27" s="1"/>
  <c r="AF9" i="27" s="1"/>
  <c r="AF10" i="27" s="1"/>
  <c r="AF11" i="27" s="1"/>
  <c r="AF12" i="27" s="1"/>
  <c r="AF13" i="27" s="1"/>
  <c r="AF14" i="27" s="1"/>
  <c r="AF15" i="27" s="1"/>
  <c r="AF16" i="27" s="1"/>
  <c r="AF17" i="27" s="1"/>
  <c r="AF18" i="27" s="1"/>
  <c r="AF19" i="27" s="1"/>
  <c r="AF20" i="27" s="1"/>
  <c r="AF21" i="27" s="1"/>
  <c r="AF22" i="27" s="1"/>
  <c r="AF23" i="27" s="1"/>
  <c r="AF24" i="27" s="1"/>
  <c r="AF25" i="27" s="1"/>
  <c r="AF26" i="27" s="1"/>
  <c r="AF27" i="27" s="1"/>
  <c r="AF28" i="27" s="1"/>
  <c r="AF29" i="27" s="1"/>
  <c r="AF30" i="27" s="1"/>
  <c r="AF31" i="27" s="1"/>
  <c r="AF32" i="27" s="1"/>
  <c r="AF33" i="27" s="1"/>
  <c r="AF34" i="27" s="1"/>
  <c r="AF35" i="27" s="1"/>
  <c r="AF36" i="27" s="1"/>
  <c r="AF37" i="27" s="1"/>
  <c r="AF38" i="27" s="1"/>
  <c r="AF39" i="27" s="1"/>
  <c r="AF40" i="27" s="1"/>
  <c r="AF41" i="27" s="1"/>
  <c r="AF42" i="27" s="1"/>
  <c r="AF43" i="27" s="1"/>
  <c r="AF44" i="27" s="1"/>
  <c r="AF45" i="27" s="1"/>
  <c r="AF46" i="27" s="1"/>
  <c r="AF47" i="27" s="1"/>
  <c r="AF48" i="27" s="1"/>
  <c r="AF49" i="27" s="1"/>
  <c r="AF50" i="27" s="1"/>
  <c r="AF51" i="27" s="1"/>
  <c r="AF52" i="27" s="1"/>
  <c r="AF53" i="27" s="1"/>
  <c r="AF54" i="27" s="1"/>
  <c r="AF55" i="27" s="1"/>
  <c r="AF56" i="27" s="1"/>
  <c r="AF57" i="27" s="1"/>
  <c r="AF58" i="27" s="1"/>
  <c r="AF59" i="27" s="1"/>
  <c r="AF60" i="27" s="1"/>
  <c r="AF61" i="27" s="1"/>
  <c r="AF62" i="27" s="1"/>
  <c r="AF63" i="27" s="1"/>
  <c r="AF64" i="27" s="1"/>
  <c r="AF65" i="27" s="1"/>
  <c r="AF66" i="27" s="1"/>
  <c r="AF67" i="27" s="1"/>
  <c r="AF68" i="27" s="1"/>
  <c r="AF69" i="27" s="1"/>
  <c r="AF70" i="27" s="1"/>
  <c r="AF71" i="27" s="1"/>
  <c r="AF72" i="27" s="1"/>
  <c r="AF73" i="27" s="1"/>
  <c r="AF74" i="27" s="1"/>
  <c r="AF75" i="27" s="1"/>
  <c r="AF76" i="27" s="1"/>
  <c r="AF77" i="27" s="1"/>
  <c r="AF78" i="27" s="1"/>
  <c r="AF79" i="27" s="1"/>
  <c r="AF80" i="27" s="1"/>
  <c r="AF81" i="27" s="1"/>
  <c r="AF82" i="27" s="1"/>
  <c r="AF83" i="27" s="1"/>
  <c r="AF84" i="27" s="1"/>
  <c r="AF85" i="27" s="1"/>
  <c r="AF86" i="27" s="1"/>
  <c r="AF87" i="27" s="1"/>
  <c r="AF88" i="27" s="1"/>
  <c r="AF89" i="27" s="1"/>
  <c r="AF90" i="27" s="1"/>
  <c r="AF91" i="27" s="1"/>
  <c r="AF92" i="27" s="1"/>
  <c r="AF93" i="27" s="1"/>
  <c r="AF94" i="27" s="1"/>
  <c r="AF95" i="27" s="1"/>
  <c r="AF96" i="27" s="1"/>
  <c r="AF97" i="27" s="1"/>
  <c r="AF98" i="27" s="1"/>
  <c r="AF99" i="27" s="1"/>
  <c r="AF100" i="27" s="1"/>
  <c r="AF101" i="27" s="1"/>
  <c r="AF102" i="27" s="1"/>
  <c r="AF103" i="27" s="1"/>
  <c r="AF104" i="27" s="1"/>
  <c r="AE3" i="27"/>
  <c r="AD3" i="27"/>
  <c r="AC3" i="27"/>
  <c r="AB3" i="27"/>
  <c r="AA3" i="27"/>
  <c r="AA4" i="27" s="1"/>
  <c r="AA5" i="27" s="1"/>
  <c r="AA6" i="27" s="1"/>
  <c r="AA7" i="27" s="1"/>
  <c r="AA8" i="27" s="1"/>
  <c r="AA9" i="27" s="1"/>
  <c r="AA10" i="27" s="1"/>
  <c r="AA11" i="27" s="1"/>
  <c r="AA12" i="27" s="1"/>
  <c r="AA13" i="27" s="1"/>
  <c r="AA14" i="27" s="1"/>
  <c r="AA15" i="27" s="1"/>
  <c r="AA16" i="27" s="1"/>
  <c r="AA17" i="27" s="1"/>
  <c r="AA18" i="27" s="1"/>
  <c r="AA19" i="27" s="1"/>
  <c r="AA20" i="27" s="1"/>
  <c r="AA21" i="27" s="1"/>
  <c r="AA22" i="27" s="1"/>
  <c r="AA23" i="27" s="1"/>
  <c r="AA24" i="27" s="1"/>
  <c r="AA25" i="27" s="1"/>
  <c r="AA26" i="27" s="1"/>
  <c r="AA27" i="27" s="1"/>
  <c r="AA28" i="27" s="1"/>
  <c r="AA29" i="27" s="1"/>
  <c r="AA30" i="27" s="1"/>
  <c r="AA31" i="27" s="1"/>
  <c r="AA32" i="27" s="1"/>
  <c r="AA33" i="27" s="1"/>
  <c r="AA34" i="27" s="1"/>
  <c r="AA35" i="27" s="1"/>
  <c r="AA36" i="27" s="1"/>
  <c r="AA37" i="27" s="1"/>
  <c r="AA38" i="27" s="1"/>
  <c r="AA39" i="27" s="1"/>
  <c r="AA40" i="27" s="1"/>
  <c r="AA41" i="27" s="1"/>
  <c r="AA42" i="27" s="1"/>
  <c r="AA43" i="27" s="1"/>
  <c r="AA44" i="27" s="1"/>
  <c r="AA45" i="27" s="1"/>
  <c r="AA46" i="27" s="1"/>
  <c r="AA47" i="27" s="1"/>
  <c r="AA48" i="27" s="1"/>
  <c r="AA49" i="27" s="1"/>
  <c r="AA50" i="27" s="1"/>
  <c r="AA51" i="27" s="1"/>
  <c r="AA52" i="27" s="1"/>
  <c r="AA53" i="27" s="1"/>
  <c r="AA54" i="27" s="1"/>
  <c r="AA55" i="27" s="1"/>
  <c r="AA56" i="27" s="1"/>
  <c r="AA57" i="27" s="1"/>
  <c r="AA58" i="27" s="1"/>
  <c r="AA59" i="27" s="1"/>
  <c r="AA60" i="27" s="1"/>
  <c r="AA61" i="27" s="1"/>
  <c r="AA62" i="27" s="1"/>
  <c r="AA63" i="27" s="1"/>
  <c r="AA64" i="27" s="1"/>
  <c r="AA65" i="27" s="1"/>
  <c r="AA66" i="27" s="1"/>
  <c r="AA67" i="27" s="1"/>
  <c r="AA68" i="27" s="1"/>
  <c r="AA69" i="27" s="1"/>
  <c r="AA70" i="27" s="1"/>
  <c r="AA71" i="27" s="1"/>
  <c r="AA72" i="27" s="1"/>
  <c r="AA73" i="27" s="1"/>
  <c r="AA74" i="27" s="1"/>
  <c r="AA75" i="27" s="1"/>
  <c r="AA76" i="27" s="1"/>
  <c r="AA77" i="27" s="1"/>
  <c r="AA78" i="27" s="1"/>
  <c r="AA79" i="27" s="1"/>
  <c r="AA80" i="27" s="1"/>
  <c r="AA81" i="27" s="1"/>
  <c r="AA82" i="27" s="1"/>
  <c r="AA83" i="27" s="1"/>
  <c r="AA84" i="27" s="1"/>
  <c r="AA85" i="27" s="1"/>
  <c r="AA86" i="27" s="1"/>
  <c r="AA87" i="27" s="1"/>
  <c r="AA88" i="27" s="1"/>
  <c r="AA89" i="27" s="1"/>
  <c r="AA90" i="27" s="1"/>
  <c r="AA91" i="27" s="1"/>
  <c r="AA92" i="27" s="1"/>
  <c r="AA93" i="27" s="1"/>
  <c r="AA94" i="27" s="1"/>
  <c r="AA95" i="27" s="1"/>
  <c r="AA96" i="27" s="1"/>
  <c r="AA97" i="27" s="1"/>
  <c r="AA98" i="27" s="1"/>
  <c r="AA99" i="27" s="1"/>
  <c r="AA100" i="27" s="1"/>
  <c r="AA101" i="27" s="1"/>
  <c r="AA102" i="27" s="1"/>
  <c r="AA103" i="27" s="1"/>
  <c r="AA104" i="27" s="1"/>
  <c r="Z3" i="27"/>
  <c r="Z4" i="27" s="1"/>
  <c r="Z5" i="27" s="1"/>
  <c r="Z6" i="27" s="1"/>
  <c r="Z7" i="27" s="1"/>
  <c r="Z8" i="27" s="1"/>
  <c r="Z9" i="27" s="1"/>
  <c r="Z10" i="27" s="1"/>
  <c r="Z11" i="27" s="1"/>
  <c r="Z12" i="27" s="1"/>
  <c r="Z13" i="27" s="1"/>
  <c r="Z14" i="27" s="1"/>
  <c r="Y3" i="27"/>
  <c r="Y4" i="27" s="1"/>
  <c r="Y5" i="27" s="1"/>
  <c r="Y6" i="27" s="1"/>
  <c r="Y7" i="27" s="1"/>
  <c r="Y8" i="27" s="1"/>
  <c r="Y9" i="27" s="1"/>
  <c r="Y10" i="27" s="1"/>
  <c r="Y11" i="27" s="1"/>
  <c r="Y12" i="27" s="1"/>
  <c r="Y13" i="27" s="1"/>
  <c r="Y14" i="27" s="1"/>
  <c r="Y15" i="27" s="1"/>
  <c r="Y16" i="27" s="1"/>
  <c r="Y17" i="27" s="1"/>
  <c r="Y18" i="27" s="1"/>
  <c r="Y19" i="27" s="1"/>
  <c r="Y20" i="27" s="1"/>
  <c r="Y21" i="27" s="1"/>
  <c r="Y22" i="27" s="1"/>
  <c r="Y23" i="27" s="1"/>
  <c r="Y24" i="27" s="1"/>
  <c r="Y25" i="27" s="1"/>
  <c r="Y26" i="27" s="1"/>
  <c r="Y27" i="27" s="1"/>
  <c r="Y28" i="27" s="1"/>
  <c r="Y29" i="27" s="1"/>
  <c r="Y30" i="27" s="1"/>
  <c r="Y31" i="27" s="1"/>
  <c r="Y32" i="27" s="1"/>
  <c r="Y33" i="27" s="1"/>
  <c r="Y34" i="27" s="1"/>
  <c r="Y35" i="27" s="1"/>
  <c r="Y36" i="27" s="1"/>
  <c r="Y37" i="27" s="1"/>
  <c r="Y38" i="27" s="1"/>
  <c r="Y39" i="27" s="1"/>
  <c r="Y40" i="27" s="1"/>
  <c r="Y41" i="27" s="1"/>
  <c r="Y42" i="27" s="1"/>
  <c r="Y43" i="27" s="1"/>
  <c r="Y44" i="27" s="1"/>
  <c r="Y45" i="27" s="1"/>
  <c r="Y46" i="27" s="1"/>
  <c r="Y47" i="27" s="1"/>
  <c r="Y48" i="27" s="1"/>
  <c r="Y49" i="27" s="1"/>
  <c r="Y50" i="27" s="1"/>
  <c r="Y51" i="27" s="1"/>
  <c r="Y52" i="27" s="1"/>
  <c r="Y53" i="27" s="1"/>
  <c r="Y54" i="27" s="1"/>
  <c r="Y55" i="27" s="1"/>
  <c r="Y56" i="27" s="1"/>
  <c r="Y57" i="27" s="1"/>
  <c r="Y58" i="27" s="1"/>
  <c r="Y59" i="27" s="1"/>
  <c r="Y60" i="27" s="1"/>
  <c r="Y61" i="27" s="1"/>
  <c r="Y62" i="27" s="1"/>
  <c r="Y63" i="27" s="1"/>
  <c r="Y64" i="27" s="1"/>
  <c r="Y65" i="27" s="1"/>
  <c r="Y66" i="27" s="1"/>
  <c r="Y67" i="27" s="1"/>
  <c r="Y68" i="27" s="1"/>
  <c r="Y69" i="27" s="1"/>
  <c r="Y70" i="27" s="1"/>
  <c r="Y71" i="27" s="1"/>
  <c r="Y72" i="27" s="1"/>
  <c r="Y73" i="27" s="1"/>
  <c r="Y74" i="27" s="1"/>
  <c r="Y75" i="27" s="1"/>
  <c r="Y76" i="27" s="1"/>
  <c r="Y77" i="27" s="1"/>
  <c r="Y78" i="27" s="1"/>
  <c r="Y79" i="27" s="1"/>
  <c r="Y80" i="27" s="1"/>
  <c r="Y81" i="27" s="1"/>
  <c r="Y82" i="27" s="1"/>
  <c r="Y83" i="27" s="1"/>
  <c r="Y84" i="27" s="1"/>
  <c r="Y85" i="27" s="1"/>
  <c r="Y86" i="27" s="1"/>
  <c r="Y87" i="27" s="1"/>
  <c r="Y88" i="27" s="1"/>
  <c r="Y89" i="27" s="1"/>
  <c r="Y90" i="27" s="1"/>
  <c r="Y91" i="27" s="1"/>
  <c r="Y92" i="27" s="1"/>
  <c r="Y93" i="27" s="1"/>
  <c r="Y94" i="27" s="1"/>
  <c r="Y95" i="27" s="1"/>
  <c r="Y96" i="27" s="1"/>
  <c r="Y97" i="27" s="1"/>
  <c r="Y98" i="27" s="1"/>
  <c r="Y99" i="27" s="1"/>
  <c r="Y100" i="27" s="1"/>
  <c r="Y101" i="27" s="1"/>
  <c r="Y102" i="27" s="1"/>
  <c r="Y103" i="27" s="1"/>
  <c r="Y104" i="27" s="1"/>
  <c r="X3" i="27"/>
  <c r="X4" i="27" s="1"/>
  <c r="X5" i="27" s="1"/>
  <c r="X6" i="27" s="1"/>
  <c r="X7" i="27" s="1"/>
  <c r="X8" i="27" s="1"/>
  <c r="X9" i="27" s="1"/>
  <c r="X10" i="27" s="1"/>
  <c r="X11" i="27" s="1"/>
  <c r="X12" i="27" s="1"/>
  <c r="X13" i="27" s="1"/>
  <c r="X14" i="27" s="1"/>
  <c r="X15" i="27" s="1"/>
  <c r="X16" i="27" s="1"/>
  <c r="X17" i="27" s="1"/>
  <c r="X18" i="27" s="1"/>
  <c r="X19" i="27" s="1"/>
  <c r="X20" i="27" s="1"/>
  <c r="X21" i="27" s="1"/>
  <c r="X22" i="27" s="1"/>
  <c r="X23" i="27" s="1"/>
  <c r="X24" i="27" s="1"/>
  <c r="X25" i="27" s="1"/>
  <c r="X26" i="27" s="1"/>
  <c r="X27" i="27" s="1"/>
  <c r="X28" i="27" s="1"/>
  <c r="X29" i="27" s="1"/>
  <c r="X30" i="27" s="1"/>
  <c r="X31" i="27" s="1"/>
  <c r="X32" i="27" s="1"/>
  <c r="X33" i="27" s="1"/>
  <c r="X34" i="27" s="1"/>
  <c r="X35" i="27" s="1"/>
  <c r="X36" i="27" s="1"/>
  <c r="X37" i="27" s="1"/>
  <c r="X38" i="27" s="1"/>
  <c r="X39" i="27" s="1"/>
  <c r="X40" i="27" s="1"/>
  <c r="X41" i="27" s="1"/>
  <c r="X42" i="27" s="1"/>
  <c r="X43" i="27" s="1"/>
  <c r="X44" i="27" s="1"/>
  <c r="X45" i="27" s="1"/>
  <c r="X46" i="27" s="1"/>
  <c r="X47" i="27" s="1"/>
  <c r="X48" i="27" s="1"/>
  <c r="X49" i="27" s="1"/>
  <c r="X50" i="27" s="1"/>
  <c r="X51" i="27" s="1"/>
  <c r="X52" i="27" s="1"/>
  <c r="X53" i="27" s="1"/>
  <c r="X54" i="27" s="1"/>
  <c r="X55" i="27" s="1"/>
  <c r="X56" i="27" s="1"/>
  <c r="X57" i="27" s="1"/>
  <c r="X58" i="27" s="1"/>
  <c r="X59" i="27" s="1"/>
  <c r="X60" i="27" s="1"/>
  <c r="X61" i="27" s="1"/>
  <c r="X62" i="27" s="1"/>
  <c r="X63" i="27" s="1"/>
  <c r="X64" i="27" s="1"/>
  <c r="X65" i="27" s="1"/>
  <c r="X66" i="27" s="1"/>
  <c r="X67" i="27" s="1"/>
  <c r="X68" i="27" s="1"/>
  <c r="X69" i="27" s="1"/>
  <c r="X70" i="27" s="1"/>
  <c r="X71" i="27" s="1"/>
  <c r="X72" i="27" s="1"/>
  <c r="X73" i="27" s="1"/>
  <c r="X74" i="27" s="1"/>
  <c r="X75" i="27" s="1"/>
  <c r="X76" i="27" s="1"/>
  <c r="X77" i="27" s="1"/>
  <c r="X78" i="27" s="1"/>
  <c r="X79" i="27" s="1"/>
  <c r="X80" i="27" s="1"/>
  <c r="X81" i="27" s="1"/>
  <c r="X82" i="27" s="1"/>
  <c r="X83" i="27" s="1"/>
  <c r="X84" i="27" s="1"/>
  <c r="X85" i="27" s="1"/>
  <c r="X86" i="27" s="1"/>
  <c r="X87" i="27" s="1"/>
  <c r="X88" i="27" s="1"/>
  <c r="X89" i="27" s="1"/>
  <c r="X90" i="27" s="1"/>
  <c r="X91" i="27" s="1"/>
  <c r="X92" i="27" s="1"/>
  <c r="X93" i="27" s="1"/>
  <c r="X94" i="27" s="1"/>
  <c r="X95" i="27" s="1"/>
  <c r="X96" i="27" s="1"/>
  <c r="X97" i="27" s="1"/>
  <c r="X98" i="27" s="1"/>
  <c r="X99" i="27" s="1"/>
  <c r="X100" i="27" s="1"/>
  <c r="X101" i="27" s="1"/>
  <c r="X102" i="27" s="1"/>
  <c r="X103" i="27" s="1"/>
  <c r="X104" i="27" s="1"/>
  <c r="W3" i="27"/>
  <c r="V3" i="27"/>
  <c r="U3" i="27"/>
  <c r="T3" i="27"/>
  <c r="S3" i="27"/>
  <c r="S4" i="27" s="1"/>
  <c r="S5" i="27" s="1"/>
  <c r="S6" i="27" s="1"/>
  <c r="S7" i="27" s="1"/>
  <c r="S8" i="27" s="1"/>
  <c r="S9" i="27" s="1"/>
  <c r="S10" i="27" s="1"/>
  <c r="S11" i="27" s="1"/>
  <c r="S12" i="27" s="1"/>
  <c r="S13" i="27" s="1"/>
  <c r="S14" i="27" s="1"/>
  <c r="S15" i="27" s="1"/>
  <c r="S16" i="27" s="1"/>
  <c r="R3" i="27"/>
  <c r="R4" i="27" s="1"/>
  <c r="R5" i="27" s="1"/>
  <c r="R6" i="27" s="1"/>
  <c r="R7" i="27" s="1"/>
  <c r="R8" i="27" s="1"/>
  <c r="R9" i="27" s="1"/>
  <c r="R10" i="27" s="1"/>
  <c r="R11" i="27" s="1"/>
  <c r="R12" i="27" s="1"/>
  <c r="R13" i="27" s="1"/>
  <c r="R14" i="27" s="1"/>
  <c r="R15" i="27" s="1"/>
  <c r="R16" i="27" s="1"/>
  <c r="M3" i="27"/>
  <c r="M4" i="27" s="1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L3" i="27"/>
  <c r="L4" i="27" s="1"/>
  <c r="L5" i="27" s="1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L84" i="27" s="1"/>
  <c r="L85" i="27" s="1"/>
  <c r="L86" i="27" s="1"/>
  <c r="L87" i="27" s="1"/>
  <c r="L88" i="27" s="1"/>
  <c r="L89" i="27" s="1"/>
  <c r="L90" i="27" s="1"/>
  <c r="L91" i="27" s="1"/>
  <c r="L92" i="27" s="1"/>
  <c r="L93" i="27" s="1"/>
  <c r="L94" i="27" s="1"/>
  <c r="L95" i="27" s="1"/>
  <c r="L96" i="27" s="1"/>
  <c r="L97" i="27" s="1"/>
  <c r="L98" i="27" s="1"/>
  <c r="L99" i="27" s="1"/>
  <c r="L100" i="27" s="1"/>
  <c r="L101" i="27" s="1"/>
  <c r="L102" i="27" s="1"/>
  <c r="L103" i="27" s="1"/>
  <c r="L104" i="27" s="1"/>
  <c r="K3" i="27"/>
  <c r="J3" i="27"/>
  <c r="I3" i="27"/>
  <c r="H3" i="27"/>
  <c r="G3" i="27"/>
  <c r="G4" i="27" s="1"/>
  <c r="G5" i="27" s="1"/>
  <c r="G6" i="27" s="1"/>
  <c r="G7" i="27" s="1"/>
  <c r="G8" i="27" s="1"/>
  <c r="G9" i="27" s="1"/>
  <c r="G10" i="27" s="1"/>
  <c r="G11" i="27" s="1"/>
  <c r="G12" i="27" s="1"/>
  <c r="G13" i="27" s="1"/>
  <c r="G14" i="27" s="1"/>
  <c r="F3" i="27"/>
  <c r="F4" i="27" s="1"/>
  <c r="F5" i="27" s="1"/>
  <c r="F6" i="27" s="1"/>
  <c r="F7" i="27" s="1"/>
  <c r="F8" i="27" s="1"/>
  <c r="F9" i="27" s="1"/>
  <c r="F10" i="27" s="1"/>
  <c r="F11" i="27" s="1"/>
  <c r="F12" i="27" s="1"/>
  <c r="F13" i="27" s="1"/>
  <c r="F14" i="27" s="1"/>
  <c r="D3" i="27"/>
  <c r="D4" i="27" s="1"/>
  <c r="D5" i="27" s="1"/>
  <c r="D6" i="27" s="1"/>
  <c r="D7" i="27" s="1"/>
  <c r="D8" i="27" s="1"/>
  <c r="D9" i="27" s="1"/>
  <c r="D10" i="27" s="1"/>
  <c r="D11" i="27" s="1"/>
  <c r="D12" i="27" s="1"/>
  <c r="D13" i="27" s="1"/>
  <c r="D14" i="27" s="1"/>
  <c r="C3" i="27"/>
  <c r="C4" i="27" s="1"/>
  <c r="C5" i="27" s="1"/>
  <c r="C6" i="27" s="1"/>
  <c r="C7" i="27" s="1"/>
  <c r="C8" i="27" s="1"/>
  <c r="C9" i="27" s="1"/>
  <c r="C10" i="27" s="1"/>
  <c r="C11" i="27" s="1"/>
  <c r="C12" i="27" s="1"/>
  <c r="C13" i="27" s="1"/>
  <c r="C14" i="27" s="1"/>
  <c r="B3" i="27"/>
  <c r="A3" i="27"/>
  <c r="T239" i="26"/>
  <c r="T240" i="26" s="1"/>
  <c r="T241" i="26" s="1"/>
  <c r="T242" i="26" s="1"/>
  <c r="T243" i="26" s="1"/>
  <c r="T244" i="26" s="1"/>
  <c r="T245" i="26" s="1"/>
  <c r="T246" i="26" s="1"/>
  <c r="S239" i="26"/>
  <c r="S240" i="26" s="1"/>
  <c r="S241" i="26" s="1"/>
  <c r="S242" i="26" s="1"/>
  <c r="S243" i="26" s="1"/>
  <c r="S244" i="26" s="1"/>
  <c r="S245" i="26" s="1"/>
  <c r="S246" i="26" s="1"/>
  <c r="R239" i="26"/>
  <c r="R240" i="26" s="1"/>
  <c r="R241" i="26" s="1"/>
  <c r="R242" i="26" s="1"/>
  <c r="R243" i="26" s="1"/>
  <c r="R244" i="26" s="1"/>
  <c r="R245" i="26" s="1"/>
  <c r="R246" i="26" s="1"/>
  <c r="T238" i="26"/>
  <c r="S238" i="26"/>
  <c r="R238" i="26"/>
  <c r="R231" i="26"/>
  <c r="R232" i="26" s="1"/>
  <c r="R233" i="26" s="1"/>
  <c r="R234" i="26" s="1"/>
  <c r="R235" i="26" s="1"/>
  <c r="R236" i="26" s="1"/>
  <c r="T230" i="26"/>
  <c r="T231" i="26" s="1"/>
  <c r="T232" i="26" s="1"/>
  <c r="T233" i="26" s="1"/>
  <c r="T234" i="26" s="1"/>
  <c r="T235" i="26" s="1"/>
  <c r="T236" i="26" s="1"/>
  <c r="S230" i="26"/>
  <c r="S231" i="26" s="1"/>
  <c r="S232" i="26" s="1"/>
  <c r="S233" i="26" s="1"/>
  <c r="S234" i="26" s="1"/>
  <c r="S235" i="26" s="1"/>
  <c r="S236" i="26" s="1"/>
  <c r="R230" i="26"/>
  <c r="T225" i="26"/>
  <c r="T226" i="26" s="1"/>
  <c r="T227" i="26" s="1"/>
  <c r="T228" i="26" s="1"/>
  <c r="S225" i="26"/>
  <c r="S226" i="26" s="1"/>
  <c r="S227" i="26" s="1"/>
  <c r="S228" i="26" s="1"/>
  <c r="R225" i="26"/>
  <c r="R226" i="26" s="1"/>
  <c r="R227" i="26" s="1"/>
  <c r="R228" i="26" s="1"/>
  <c r="T220" i="26"/>
  <c r="T221" i="26" s="1"/>
  <c r="T222" i="26" s="1"/>
  <c r="T223" i="26" s="1"/>
  <c r="S220" i="26"/>
  <c r="S221" i="26" s="1"/>
  <c r="S222" i="26" s="1"/>
  <c r="S223" i="26" s="1"/>
  <c r="R220" i="26"/>
  <c r="R221" i="26" s="1"/>
  <c r="R222" i="26" s="1"/>
  <c r="R223" i="26" s="1"/>
  <c r="T214" i="26"/>
  <c r="T215" i="26" s="1"/>
  <c r="T216" i="26" s="1"/>
  <c r="T217" i="26" s="1"/>
  <c r="T218" i="26" s="1"/>
  <c r="S214" i="26"/>
  <c r="S215" i="26" s="1"/>
  <c r="S216" i="26" s="1"/>
  <c r="S217" i="26" s="1"/>
  <c r="S218" i="26" s="1"/>
  <c r="R214" i="26"/>
  <c r="R215" i="26" s="1"/>
  <c r="R216" i="26" s="1"/>
  <c r="R217" i="26" s="1"/>
  <c r="R218" i="26" s="1"/>
  <c r="S202" i="26"/>
  <c r="S203" i="26" s="1"/>
  <c r="S204" i="26" s="1"/>
  <c r="S205" i="26" s="1"/>
  <c r="S206" i="26" s="1"/>
  <c r="S207" i="26" s="1"/>
  <c r="S208" i="26" s="1"/>
  <c r="S209" i="26" s="1"/>
  <c r="S210" i="26" s="1"/>
  <c r="S211" i="26" s="1"/>
  <c r="S212" i="26" s="1"/>
  <c r="T201" i="26"/>
  <c r="T202" i="26" s="1"/>
  <c r="T203" i="26" s="1"/>
  <c r="T204" i="26" s="1"/>
  <c r="T205" i="26" s="1"/>
  <c r="T206" i="26" s="1"/>
  <c r="T207" i="26" s="1"/>
  <c r="T208" i="26" s="1"/>
  <c r="T209" i="26" s="1"/>
  <c r="T210" i="26" s="1"/>
  <c r="T211" i="26" s="1"/>
  <c r="T212" i="26" s="1"/>
  <c r="S201" i="26"/>
  <c r="R201" i="26"/>
  <c r="R202" i="26" s="1"/>
  <c r="R203" i="26" s="1"/>
  <c r="R204" i="26" s="1"/>
  <c r="R205" i="26" s="1"/>
  <c r="R206" i="26" s="1"/>
  <c r="R207" i="26" s="1"/>
  <c r="R208" i="26" s="1"/>
  <c r="R209" i="26" s="1"/>
  <c r="R210" i="26" s="1"/>
  <c r="R211" i="26" s="1"/>
  <c r="R212" i="26" s="1"/>
  <c r="T198" i="26"/>
  <c r="T199" i="26" s="1"/>
  <c r="S198" i="26"/>
  <c r="S199" i="26" s="1"/>
  <c r="R198" i="26"/>
  <c r="R199" i="26" s="1"/>
  <c r="T197" i="26"/>
  <c r="S197" i="26"/>
  <c r="R197" i="26"/>
  <c r="R188" i="26"/>
  <c r="R189" i="26" s="1"/>
  <c r="R190" i="26" s="1"/>
  <c r="R191" i="26" s="1"/>
  <c r="R192" i="26" s="1"/>
  <c r="R193" i="26" s="1"/>
  <c r="R194" i="26" s="1"/>
  <c r="R195" i="26" s="1"/>
  <c r="T187" i="26"/>
  <c r="T188" i="26" s="1"/>
  <c r="T189" i="26" s="1"/>
  <c r="T190" i="26" s="1"/>
  <c r="T191" i="26" s="1"/>
  <c r="T192" i="26" s="1"/>
  <c r="T193" i="26" s="1"/>
  <c r="T194" i="26" s="1"/>
  <c r="T195" i="26" s="1"/>
  <c r="S187" i="26"/>
  <c r="S188" i="26" s="1"/>
  <c r="S189" i="26" s="1"/>
  <c r="S190" i="26" s="1"/>
  <c r="S191" i="26" s="1"/>
  <c r="S192" i="26" s="1"/>
  <c r="S193" i="26" s="1"/>
  <c r="S194" i="26" s="1"/>
  <c r="S195" i="26" s="1"/>
  <c r="R187" i="26"/>
  <c r="T178" i="26"/>
  <c r="T179" i="26" s="1"/>
  <c r="T180" i="26" s="1"/>
  <c r="T181" i="26" s="1"/>
  <c r="T182" i="26" s="1"/>
  <c r="T183" i="26" s="1"/>
  <c r="T184" i="26" s="1"/>
  <c r="T185" i="26" s="1"/>
  <c r="S178" i="26"/>
  <c r="S179" i="26" s="1"/>
  <c r="S180" i="26" s="1"/>
  <c r="S181" i="26" s="1"/>
  <c r="S182" i="26" s="1"/>
  <c r="S183" i="26" s="1"/>
  <c r="S184" i="26" s="1"/>
  <c r="S185" i="26" s="1"/>
  <c r="R178" i="26"/>
  <c r="R179" i="26" s="1"/>
  <c r="R180" i="26" s="1"/>
  <c r="R181" i="26" s="1"/>
  <c r="R182" i="26" s="1"/>
  <c r="R183" i="26" s="1"/>
  <c r="R184" i="26" s="1"/>
  <c r="R185" i="26" s="1"/>
  <c r="T161" i="26"/>
  <c r="T162" i="26" s="1"/>
  <c r="T163" i="26" s="1"/>
  <c r="T164" i="26" s="1"/>
  <c r="T165" i="26" s="1"/>
  <c r="T166" i="26" s="1"/>
  <c r="T167" i="26" s="1"/>
  <c r="S161" i="26"/>
  <c r="S162" i="26" s="1"/>
  <c r="S163" i="26" s="1"/>
  <c r="S164" i="26" s="1"/>
  <c r="S165" i="26" s="1"/>
  <c r="S166" i="26" s="1"/>
  <c r="S167" i="26" s="1"/>
  <c r="R161" i="26"/>
  <c r="R162" i="26" s="1"/>
  <c r="R163" i="26" s="1"/>
  <c r="R164" i="26" s="1"/>
  <c r="R165" i="26" s="1"/>
  <c r="R166" i="26" s="1"/>
  <c r="R167" i="26" s="1"/>
  <c r="R155" i="26"/>
  <c r="R156" i="26" s="1"/>
  <c r="R157" i="26" s="1"/>
  <c r="R158" i="26" s="1"/>
  <c r="R159" i="26" s="1"/>
  <c r="T154" i="26"/>
  <c r="T155" i="26" s="1"/>
  <c r="T156" i="26" s="1"/>
  <c r="T157" i="26" s="1"/>
  <c r="T158" i="26" s="1"/>
  <c r="T159" i="26" s="1"/>
  <c r="S154" i="26"/>
  <c r="S155" i="26" s="1"/>
  <c r="S156" i="26" s="1"/>
  <c r="S157" i="26" s="1"/>
  <c r="S158" i="26" s="1"/>
  <c r="S159" i="26" s="1"/>
  <c r="R154" i="26"/>
  <c r="T146" i="26"/>
  <c r="T147" i="26" s="1"/>
  <c r="T148" i="26" s="1"/>
  <c r="T149" i="26" s="1"/>
  <c r="T150" i="26" s="1"/>
  <c r="T151" i="26" s="1"/>
  <c r="T152" i="26" s="1"/>
  <c r="S146" i="26"/>
  <c r="S147" i="26" s="1"/>
  <c r="S148" i="26" s="1"/>
  <c r="S149" i="26" s="1"/>
  <c r="S150" i="26" s="1"/>
  <c r="S151" i="26" s="1"/>
  <c r="S152" i="26" s="1"/>
  <c r="R146" i="26"/>
  <c r="R147" i="26" s="1"/>
  <c r="R148" i="26" s="1"/>
  <c r="R149" i="26" s="1"/>
  <c r="R150" i="26" s="1"/>
  <c r="R151" i="26" s="1"/>
  <c r="R152" i="26" s="1"/>
  <c r="T135" i="26"/>
  <c r="T136" i="26" s="1"/>
  <c r="T137" i="26" s="1"/>
  <c r="T138" i="26" s="1"/>
  <c r="T139" i="26" s="1"/>
  <c r="T140" i="26" s="1"/>
  <c r="T141" i="26" s="1"/>
  <c r="T142" i="26" s="1"/>
  <c r="T143" i="26" s="1"/>
  <c r="T144" i="26" s="1"/>
  <c r="S135" i="26"/>
  <c r="S136" i="26" s="1"/>
  <c r="S137" i="26" s="1"/>
  <c r="S138" i="26" s="1"/>
  <c r="S139" i="26" s="1"/>
  <c r="S140" i="26" s="1"/>
  <c r="S141" i="26" s="1"/>
  <c r="S142" i="26" s="1"/>
  <c r="S143" i="26" s="1"/>
  <c r="S144" i="26" s="1"/>
  <c r="R135" i="26"/>
  <c r="R136" i="26" s="1"/>
  <c r="R137" i="26" s="1"/>
  <c r="R138" i="26" s="1"/>
  <c r="R139" i="26" s="1"/>
  <c r="R140" i="26" s="1"/>
  <c r="R141" i="26" s="1"/>
  <c r="R142" i="26" s="1"/>
  <c r="R143" i="26" s="1"/>
  <c r="R144" i="26" s="1"/>
  <c r="T128" i="26"/>
  <c r="T129" i="26" s="1"/>
  <c r="T130" i="26" s="1"/>
  <c r="T131" i="26" s="1"/>
  <c r="T132" i="26" s="1"/>
  <c r="T133" i="26" s="1"/>
  <c r="S128" i="26"/>
  <c r="S129" i="26" s="1"/>
  <c r="S130" i="26" s="1"/>
  <c r="S131" i="26" s="1"/>
  <c r="S132" i="26" s="1"/>
  <c r="S133" i="26" s="1"/>
  <c r="R128" i="26"/>
  <c r="R129" i="26" s="1"/>
  <c r="R130" i="26" s="1"/>
  <c r="R131" i="26" s="1"/>
  <c r="R132" i="26" s="1"/>
  <c r="R133" i="26" s="1"/>
  <c r="T120" i="26"/>
  <c r="T121" i="26" s="1"/>
  <c r="T122" i="26" s="1"/>
  <c r="T123" i="26" s="1"/>
  <c r="T124" i="26" s="1"/>
  <c r="T125" i="26" s="1"/>
  <c r="T126" i="26" s="1"/>
  <c r="S120" i="26"/>
  <c r="S121" i="26" s="1"/>
  <c r="S122" i="26" s="1"/>
  <c r="S123" i="26" s="1"/>
  <c r="S124" i="26" s="1"/>
  <c r="S125" i="26" s="1"/>
  <c r="S126" i="26" s="1"/>
  <c r="R120" i="26"/>
  <c r="R121" i="26" s="1"/>
  <c r="R122" i="26" s="1"/>
  <c r="R123" i="26" s="1"/>
  <c r="R124" i="26" s="1"/>
  <c r="R125" i="26" s="1"/>
  <c r="R126" i="26" s="1"/>
  <c r="T117" i="26"/>
  <c r="T118" i="26" s="1"/>
  <c r="T112" i="26"/>
  <c r="T113" i="26" s="1"/>
  <c r="T114" i="26" s="1"/>
  <c r="T115" i="26" s="1"/>
  <c r="T116" i="26" s="1"/>
  <c r="S112" i="26"/>
  <c r="S113" i="26" s="1"/>
  <c r="S114" i="26" s="1"/>
  <c r="S115" i="26" s="1"/>
  <c r="S116" i="26" s="1"/>
  <c r="S117" i="26" s="1"/>
  <c r="S118" i="26" s="1"/>
  <c r="R112" i="26"/>
  <c r="R113" i="26" s="1"/>
  <c r="R114" i="26" s="1"/>
  <c r="R115" i="26" s="1"/>
  <c r="R116" i="26" s="1"/>
  <c r="R117" i="26" s="1"/>
  <c r="R118" i="26" s="1"/>
  <c r="T96" i="26"/>
  <c r="T97" i="26" s="1"/>
  <c r="T98" i="26" s="1"/>
  <c r="T99" i="26" s="1"/>
  <c r="T100" i="26" s="1"/>
  <c r="T101" i="26" s="1"/>
  <c r="T102" i="26" s="1"/>
  <c r="T103" i="26" s="1"/>
  <c r="T104" i="26" s="1"/>
  <c r="S96" i="26"/>
  <c r="S97" i="26" s="1"/>
  <c r="S98" i="26" s="1"/>
  <c r="S99" i="26" s="1"/>
  <c r="S100" i="26" s="1"/>
  <c r="S101" i="26" s="1"/>
  <c r="S102" i="26" s="1"/>
  <c r="S103" i="26" s="1"/>
  <c r="S104" i="26" s="1"/>
  <c r="R96" i="26"/>
  <c r="R97" i="26" s="1"/>
  <c r="R98" i="26" s="1"/>
  <c r="R99" i="26" s="1"/>
  <c r="R100" i="26" s="1"/>
  <c r="R101" i="26" s="1"/>
  <c r="R102" i="26" s="1"/>
  <c r="R103" i="26" s="1"/>
  <c r="R104" i="26" s="1"/>
  <c r="T93" i="26"/>
  <c r="T94" i="26" s="1"/>
  <c r="S93" i="26"/>
  <c r="S94" i="26" s="1"/>
  <c r="R93" i="26"/>
  <c r="R94" i="26" s="1"/>
  <c r="T89" i="26"/>
  <c r="T90" i="26" s="1"/>
  <c r="T91" i="26" s="1"/>
  <c r="S89" i="26"/>
  <c r="S90" i="26" s="1"/>
  <c r="S91" i="26" s="1"/>
  <c r="R89" i="26"/>
  <c r="R90" i="26" s="1"/>
  <c r="R91" i="26" s="1"/>
  <c r="T66" i="26"/>
  <c r="T67" i="26" s="1"/>
  <c r="T68" i="26" s="1"/>
  <c r="T69" i="26" s="1"/>
  <c r="T70" i="26" s="1"/>
  <c r="T71" i="26" s="1"/>
  <c r="T72" i="26" s="1"/>
  <c r="T73" i="26" s="1"/>
  <c r="T74" i="26" s="1"/>
  <c r="T75" i="26" s="1"/>
  <c r="T76" i="26" s="1"/>
  <c r="T77" i="26" s="1"/>
  <c r="T78" i="26" s="1"/>
  <c r="T79" i="26" s="1"/>
  <c r="T80" i="26" s="1"/>
  <c r="T81" i="26" s="1"/>
  <c r="T82" i="26" s="1"/>
  <c r="T83" i="26" s="1"/>
  <c r="T84" i="26" s="1"/>
  <c r="T85" i="26" s="1"/>
  <c r="T86" i="26" s="1"/>
  <c r="T87" i="26" s="1"/>
  <c r="S66" i="26"/>
  <c r="S67" i="26" s="1"/>
  <c r="S68" i="26" s="1"/>
  <c r="S69" i="26" s="1"/>
  <c r="S70" i="26" s="1"/>
  <c r="S71" i="26" s="1"/>
  <c r="S72" i="26" s="1"/>
  <c r="S73" i="26" s="1"/>
  <c r="S74" i="26" s="1"/>
  <c r="S75" i="26" s="1"/>
  <c r="S76" i="26" s="1"/>
  <c r="S77" i="26" s="1"/>
  <c r="S78" i="26" s="1"/>
  <c r="S79" i="26" s="1"/>
  <c r="S80" i="26" s="1"/>
  <c r="S81" i="26" s="1"/>
  <c r="S82" i="26" s="1"/>
  <c r="S83" i="26" s="1"/>
  <c r="S84" i="26" s="1"/>
  <c r="S85" i="26" s="1"/>
  <c r="S86" i="26" s="1"/>
  <c r="S87" i="26" s="1"/>
  <c r="R66" i="26"/>
  <c r="R67" i="26" s="1"/>
  <c r="R68" i="26" s="1"/>
  <c r="R69" i="26" s="1"/>
  <c r="R70" i="26" s="1"/>
  <c r="R71" i="26" s="1"/>
  <c r="R72" i="26" s="1"/>
  <c r="R73" i="26" s="1"/>
  <c r="R74" i="26" s="1"/>
  <c r="R75" i="26" s="1"/>
  <c r="R76" i="26" s="1"/>
  <c r="R77" i="26" s="1"/>
  <c r="R78" i="26" s="1"/>
  <c r="R79" i="26" s="1"/>
  <c r="R80" i="26" s="1"/>
  <c r="R81" i="26" s="1"/>
  <c r="R82" i="26" s="1"/>
  <c r="R83" i="26" s="1"/>
  <c r="R84" i="26" s="1"/>
  <c r="R85" i="26" s="1"/>
  <c r="R86" i="26" s="1"/>
  <c r="R87" i="26" s="1"/>
  <c r="T52" i="26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S52" i="26"/>
  <c r="S53" i="26" s="1"/>
  <c r="S54" i="26" s="1"/>
  <c r="S55" i="26" s="1"/>
  <c r="S56" i="26" s="1"/>
  <c r="S57" i="26" s="1"/>
  <c r="S58" i="26" s="1"/>
  <c r="S59" i="26" s="1"/>
  <c r="S60" i="26" s="1"/>
  <c r="S61" i="26" s="1"/>
  <c r="S62" i="26" s="1"/>
  <c r="S63" i="26" s="1"/>
  <c r="S64" i="26" s="1"/>
  <c r="R52" i="26"/>
  <c r="R53" i="26" s="1"/>
  <c r="R54" i="26" s="1"/>
  <c r="R55" i="26" s="1"/>
  <c r="R56" i="26" s="1"/>
  <c r="R57" i="26" s="1"/>
  <c r="R58" i="26" s="1"/>
  <c r="R59" i="26" s="1"/>
  <c r="R60" i="26" s="1"/>
  <c r="R61" i="26" s="1"/>
  <c r="R62" i="26" s="1"/>
  <c r="R63" i="26" s="1"/>
  <c r="R64" i="26" s="1"/>
  <c r="T26" i="26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S26" i="26"/>
  <c r="S27" i="26" s="1"/>
  <c r="S28" i="26" s="1"/>
  <c r="S29" i="26" s="1"/>
  <c r="S30" i="26" s="1"/>
  <c r="S31" i="26" s="1"/>
  <c r="S32" i="26" s="1"/>
  <c r="S33" i="26" s="1"/>
  <c r="S34" i="26" s="1"/>
  <c r="S35" i="26" s="1"/>
  <c r="S36" i="26" s="1"/>
  <c r="S37" i="26" s="1"/>
  <c r="S38" i="26" s="1"/>
  <c r="S39" i="26" s="1"/>
  <c r="S40" i="26" s="1"/>
  <c r="S41" i="26" s="1"/>
  <c r="S42" i="26" s="1"/>
  <c r="S43" i="26" s="1"/>
  <c r="S44" i="26" s="1"/>
  <c r="S45" i="26" s="1"/>
  <c r="S46" i="26" s="1"/>
  <c r="S47" i="26" s="1"/>
  <c r="S48" i="26" s="1"/>
  <c r="S49" i="26" s="1"/>
  <c r="S50" i="26" s="1"/>
  <c r="R26" i="26"/>
  <c r="R27" i="26" s="1"/>
  <c r="R28" i="26" s="1"/>
  <c r="R29" i="26" s="1"/>
  <c r="R30" i="26" s="1"/>
  <c r="R31" i="26" s="1"/>
  <c r="R32" i="26" s="1"/>
  <c r="R33" i="26" s="1"/>
  <c r="R34" i="26" s="1"/>
  <c r="R35" i="26" s="1"/>
  <c r="R36" i="26" s="1"/>
  <c r="R37" i="26" s="1"/>
  <c r="R38" i="26" s="1"/>
  <c r="R39" i="26" s="1"/>
  <c r="R40" i="26" s="1"/>
  <c r="R41" i="26" s="1"/>
  <c r="R42" i="26" s="1"/>
  <c r="R43" i="26" s="1"/>
  <c r="R44" i="26" s="1"/>
  <c r="R45" i="26" s="1"/>
  <c r="R46" i="26" s="1"/>
  <c r="R47" i="26" s="1"/>
  <c r="R48" i="26" s="1"/>
  <c r="R49" i="26" s="1"/>
  <c r="R50" i="26" s="1"/>
  <c r="T18" i="26"/>
  <c r="T19" i="26" s="1"/>
  <c r="T20" i="26" s="1"/>
  <c r="T21" i="26" s="1"/>
  <c r="T22" i="26" s="1"/>
  <c r="T23" i="26" s="1"/>
  <c r="T24" i="26" s="1"/>
  <c r="S18" i="26"/>
  <c r="S19" i="26" s="1"/>
  <c r="S20" i="26" s="1"/>
  <c r="S21" i="26" s="1"/>
  <c r="S22" i="26" s="1"/>
  <c r="S23" i="26" s="1"/>
  <c r="S24" i="26" s="1"/>
  <c r="R18" i="26"/>
  <c r="R19" i="26" s="1"/>
  <c r="R20" i="26" s="1"/>
  <c r="R21" i="26" s="1"/>
  <c r="R22" i="26" s="1"/>
  <c r="R23" i="26" s="1"/>
  <c r="R24" i="26" s="1"/>
  <c r="AI3" i="26"/>
  <c r="AI4" i="26" s="1"/>
  <c r="AI5" i="26" s="1"/>
  <c r="AI6" i="26" s="1"/>
  <c r="AI7" i="26" s="1"/>
  <c r="AI8" i="26" s="1"/>
  <c r="AI9" i="26" s="1"/>
  <c r="AI10" i="26" s="1"/>
  <c r="AI11" i="26" s="1"/>
  <c r="AI12" i="26" s="1"/>
  <c r="AI13" i="26" s="1"/>
  <c r="AI14" i="26" s="1"/>
  <c r="AI15" i="26" s="1"/>
  <c r="AI16" i="26" s="1"/>
  <c r="AI17" i="26" s="1"/>
  <c r="AI18" i="26" s="1"/>
  <c r="AI19" i="26" s="1"/>
  <c r="AI20" i="26" s="1"/>
  <c r="AI21" i="26" s="1"/>
  <c r="AI22" i="26" s="1"/>
  <c r="AI23" i="26" s="1"/>
  <c r="AI24" i="26" s="1"/>
  <c r="AI25" i="26" s="1"/>
  <c r="AI26" i="26" s="1"/>
  <c r="AI27" i="26" s="1"/>
  <c r="AI28" i="26" s="1"/>
  <c r="AI29" i="26" s="1"/>
  <c r="AI30" i="26" s="1"/>
  <c r="AI31" i="26" s="1"/>
  <c r="AI32" i="26" s="1"/>
  <c r="AI33" i="26" s="1"/>
  <c r="AI34" i="26" s="1"/>
  <c r="AI35" i="26" s="1"/>
  <c r="AI36" i="26" s="1"/>
  <c r="AI37" i="26" s="1"/>
  <c r="AI38" i="26" s="1"/>
  <c r="AI39" i="26" s="1"/>
  <c r="AI40" i="26" s="1"/>
  <c r="AI41" i="26" s="1"/>
  <c r="AI42" i="26" s="1"/>
  <c r="AI43" i="26" s="1"/>
  <c r="AI44" i="26" s="1"/>
  <c r="AI45" i="26" s="1"/>
  <c r="AI46" i="26" s="1"/>
  <c r="AI47" i="26" s="1"/>
  <c r="AI48" i="26" s="1"/>
  <c r="AI49" i="26" s="1"/>
  <c r="AI50" i="26" s="1"/>
  <c r="AI51" i="26" s="1"/>
  <c r="AI52" i="26" s="1"/>
  <c r="AI53" i="26" s="1"/>
  <c r="AI54" i="26" s="1"/>
  <c r="AI55" i="26" s="1"/>
  <c r="AI56" i="26" s="1"/>
  <c r="AI57" i="26" s="1"/>
  <c r="AI58" i="26" s="1"/>
  <c r="AI59" i="26" s="1"/>
  <c r="AI60" i="26" s="1"/>
  <c r="AI61" i="26" s="1"/>
  <c r="AI62" i="26" s="1"/>
  <c r="AI63" i="26" s="1"/>
  <c r="AI64" i="26" s="1"/>
  <c r="AI65" i="26" s="1"/>
  <c r="AI66" i="26" s="1"/>
  <c r="AI67" i="26" s="1"/>
  <c r="AI68" i="26" s="1"/>
  <c r="AI69" i="26" s="1"/>
  <c r="AI70" i="26" s="1"/>
  <c r="AI71" i="26" s="1"/>
  <c r="AI72" i="26" s="1"/>
  <c r="AI73" i="26" s="1"/>
  <c r="AI74" i="26" s="1"/>
  <c r="AI75" i="26" s="1"/>
  <c r="AI76" i="26" s="1"/>
  <c r="AI77" i="26" s="1"/>
  <c r="AI78" i="26" s="1"/>
  <c r="AI79" i="26" s="1"/>
  <c r="AI80" i="26" s="1"/>
  <c r="AI81" i="26" s="1"/>
  <c r="AI82" i="26" s="1"/>
  <c r="AI83" i="26" s="1"/>
  <c r="AI84" i="26" s="1"/>
  <c r="AI85" i="26" s="1"/>
  <c r="AI86" i="26" s="1"/>
  <c r="AI87" i="26" s="1"/>
  <c r="AI88" i="26" s="1"/>
  <c r="AI89" i="26" s="1"/>
  <c r="AI90" i="26" s="1"/>
  <c r="AI91" i="26" s="1"/>
  <c r="AI92" i="26" s="1"/>
  <c r="AI93" i="26" s="1"/>
  <c r="AI94" i="26" s="1"/>
  <c r="AI95" i="26" s="1"/>
  <c r="AI96" i="26" s="1"/>
  <c r="AI97" i="26" s="1"/>
  <c r="AI98" i="26" s="1"/>
  <c r="AI99" i="26" s="1"/>
  <c r="AI100" i="26" s="1"/>
  <c r="AI101" i="26" s="1"/>
  <c r="AI102" i="26" s="1"/>
  <c r="AI103" i="26" s="1"/>
  <c r="AI104" i="26" s="1"/>
  <c r="AG3" i="26"/>
  <c r="AG4" i="26" s="1"/>
  <c r="AG5" i="26" s="1"/>
  <c r="AG6" i="26" s="1"/>
  <c r="AG7" i="26" s="1"/>
  <c r="AG8" i="26" s="1"/>
  <c r="AG9" i="26" s="1"/>
  <c r="AG10" i="26" s="1"/>
  <c r="AG11" i="26" s="1"/>
  <c r="AG12" i="26" s="1"/>
  <c r="AG13" i="26" s="1"/>
  <c r="AG14" i="26" s="1"/>
  <c r="AG15" i="26" s="1"/>
  <c r="AG16" i="26" s="1"/>
  <c r="AG17" i="26" s="1"/>
  <c r="AG18" i="26" s="1"/>
  <c r="AG19" i="26" s="1"/>
  <c r="AG20" i="26" s="1"/>
  <c r="AG21" i="26" s="1"/>
  <c r="AG22" i="26" s="1"/>
  <c r="AG23" i="26" s="1"/>
  <c r="AG24" i="26" s="1"/>
  <c r="AG25" i="26" s="1"/>
  <c r="AG26" i="26" s="1"/>
  <c r="AG27" i="26" s="1"/>
  <c r="AG28" i="26" s="1"/>
  <c r="AG29" i="26" s="1"/>
  <c r="AG30" i="26" s="1"/>
  <c r="AG31" i="26" s="1"/>
  <c r="AG32" i="26" s="1"/>
  <c r="AG33" i="26" s="1"/>
  <c r="AG34" i="26" s="1"/>
  <c r="AG35" i="26" s="1"/>
  <c r="AG36" i="26" s="1"/>
  <c r="AG37" i="26" s="1"/>
  <c r="AG38" i="26" s="1"/>
  <c r="AG39" i="26" s="1"/>
  <c r="AG40" i="26" s="1"/>
  <c r="AG41" i="26" s="1"/>
  <c r="AG42" i="26" s="1"/>
  <c r="AG43" i="26" s="1"/>
  <c r="AG44" i="26" s="1"/>
  <c r="AG45" i="26" s="1"/>
  <c r="AG46" i="26" s="1"/>
  <c r="AG47" i="26" s="1"/>
  <c r="AG48" i="26" s="1"/>
  <c r="AG49" i="26" s="1"/>
  <c r="AG50" i="26" s="1"/>
  <c r="AG51" i="26" s="1"/>
  <c r="AG52" i="26" s="1"/>
  <c r="AG53" i="26" s="1"/>
  <c r="AG54" i="26" s="1"/>
  <c r="AG55" i="26" s="1"/>
  <c r="AG56" i="26" s="1"/>
  <c r="AG57" i="26" s="1"/>
  <c r="AG58" i="26" s="1"/>
  <c r="AG59" i="26" s="1"/>
  <c r="AG60" i="26" s="1"/>
  <c r="AG61" i="26" s="1"/>
  <c r="AG62" i="26" s="1"/>
  <c r="AG63" i="26" s="1"/>
  <c r="AG64" i="26" s="1"/>
  <c r="AG65" i="26" s="1"/>
  <c r="AG66" i="26" s="1"/>
  <c r="AG67" i="26" s="1"/>
  <c r="AG68" i="26" s="1"/>
  <c r="AG69" i="26" s="1"/>
  <c r="AG70" i="26" s="1"/>
  <c r="AG71" i="26" s="1"/>
  <c r="AG72" i="26" s="1"/>
  <c r="AG73" i="26" s="1"/>
  <c r="AG74" i="26" s="1"/>
  <c r="AG75" i="26" s="1"/>
  <c r="AG76" i="26" s="1"/>
  <c r="AG77" i="26" s="1"/>
  <c r="AG78" i="26" s="1"/>
  <c r="AG79" i="26" s="1"/>
  <c r="AG80" i="26" s="1"/>
  <c r="AG81" i="26" s="1"/>
  <c r="AG82" i="26" s="1"/>
  <c r="AG83" i="26" s="1"/>
  <c r="AG84" i="26" s="1"/>
  <c r="AG85" i="26" s="1"/>
  <c r="AG86" i="26" s="1"/>
  <c r="AG87" i="26" s="1"/>
  <c r="AG88" i="26" s="1"/>
  <c r="AG89" i="26" s="1"/>
  <c r="AG90" i="26" s="1"/>
  <c r="AG91" i="26" s="1"/>
  <c r="AG92" i="26" s="1"/>
  <c r="AG93" i="26" s="1"/>
  <c r="AG94" i="26" s="1"/>
  <c r="AG95" i="26" s="1"/>
  <c r="AG96" i="26" s="1"/>
  <c r="AG97" i="26" s="1"/>
  <c r="AG98" i="26" s="1"/>
  <c r="AG99" i="26" s="1"/>
  <c r="AG100" i="26" s="1"/>
  <c r="AG101" i="26" s="1"/>
  <c r="AG102" i="26" s="1"/>
  <c r="AG103" i="26" s="1"/>
  <c r="AG104" i="26" s="1"/>
  <c r="AF3" i="26"/>
  <c r="AF4" i="26" s="1"/>
  <c r="AF5" i="26" s="1"/>
  <c r="AF6" i="26" s="1"/>
  <c r="AF7" i="26" s="1"/>
  <c r="AF8" i="26" s="1"/>
  <c r="AF9" i="26" s="1"/>
  <c r="AF10" i="26" s="1"/>
  <c r="AF11" i="26" s="1"/>
  <c r="AF12" i="26" s="1"/>
  <c r="AF13" i="26" s="1"/>
  <c r="AF14" i="26" s="1"/>
  <c r="AF15" i="26" s="1"/>
  <c r="AF16" i="26" s="1"/>
  <c r="AF17" i="26" s="1"/>
  <c r="AF18" i="26" s="1"/>
  <c r="AF19" i="26" s="1"/>
  <c r="AF20" i="26" s="1"/>
  <c r="AF21" i="26" s="1"/>
  <c r="AF22" i="26" s="1"/>
  <c r="AF23" i="26" s="1"/>
  <c r="AF24" i="26" s="1"/>
  <c r="AF25" i="26" s="1"/>
  <c r="AF26" i="26" s="1"/>
  <c r="AF27" i="26" s="1"/>
  <c r="AF28" i="26" s="1"/>
  <c r="AF29" i="26" s="1"/>
  <c r="AF30" i="26" s="1"/>
  <c r="AF31" i="26" s="1"/>
  <c r="AF32" i="26" s="1"/>
  <c r="AF33" i="26" s="1"/>
  <c r="AF34" i="26" s="1"/>
  <c r="AF35" i="26" s="1"/>
  <c r="AF36" i="26" s="1"/>
  <c r="AF37" i="26" s="1"/>
  <c r="AF38" i="26" s="1"/>
  <c r="AF39" i="26" s="1"/>
  <c r="AF40" i="26" s="1"/>
  <c r="AF41" i="26" s="1"/>
  <c r="AF42" i="26" s="1"/>
  <c r="AF43" i="26" s="1"/>
  <c r="AF44" i="26" s="1"/>
  <c r="AF45" i="26" s="1"/>
  <c r="AF46" i="26" s="1"/>
  <c r="AF47" i="26" s="1"/>
  <c r="AF48" i="26" s="1"/>
  <c r="AF49" i="26" s="1"/>
  <c r="AF50" i="26" s="1"/>
  <c r="AF51" i="26" s="1"/>
  <c r="AF52" i="26" s="1"/>
  <c r="AF53" i="26" s="1"/>
  <c r="AF54" i="26" s="1"/>
  <c r="AF55" i="26" s="1"/>
  <c r="AF56" i="26" s="1"/>
  <c r="AF57" i="26" s="1"/>
  <c r="AF58" i="26" s="1"/>
  <c r="AF59" i="26" s="1"/>
  <c r="AF60" i="26" s="1"/>
  <c r="AF61" i="26" s="1"/>
  <c r="AF62" i="26" s="1"/>
  <c r="AF63" i="26" s="1"/>
  <c r="AF64" i="26" s="1"/>
  <c r="AF65" i="26" s="1"/>
  <c r="AF66" i="26" s="1"/>
  <c r="AF67" i="26" s="1"/>
  <c r="AF68" i="26" s="1"/>
  <c r="AF69" i="26" s="1"/>
  <c r="AF70" i="26" s="1"/>
  <c r="AF71" i="26" s="1"/>
  <c r="AF72" i="26" s="1"/>
  <c r="AF73" i="26" s="1"/>
  <c r="AF74" i="26" s="1"/>
  <c r="AF75" i="26" s="1"/>
  <c r="AF76" i="26" s="1"/>
  <c r="AF77" i="26" s="1"/>
  <c r="AF78" i="26" s="1"/>
  <c r="AF79" i="26" s="1"/>
  <c r="AF80" i="26" s="1"/>
  <c r="AF81" i="26" s="1"/>
  <c r="AF82" i="26" s="1"/>
  <c r="AF83" i="26" s="1"/>
  <c r="AF84" i="26" s="1"/>
  <c r="AF85" i="26" s="1"/>
  <c r="AF86" i="26" s="1"/>
  <c r="AF87" i="26" s="1"/>
  <c r="AF88" i="26" s="1"/>
  <c r="AF89" i="26" s="1"/>
  <c r="AF90" i="26" s="1"/>
  <c r="AF91" i="26" s="1"/>
  <c r="AF92" i="26" s="1"/>
  <c r="AF93" i="26" s="1"/>
  <c r="AF94" i="26" s="1"/>
  <c r="AF95" i="26" s="1"/>
  <c r="AF96" i="26" s="1"/>
  <c r="AF97" i="26" s="1"/>
  <c r="AF98" i="26" s="1"/>
  <c r="AF99" i="26" s="1"/>
  <c r="AF100" i="26" s="1"/>
  <c r="AF101" i="26" s="1"/>
  <c r="AF102" i="26" s="1"/>
  <c r="AF103" i="26" s="1"/>
  <c r="AF104" i="26" s="1"/>
  <c r="AE3" i="26"/>
  <c r="AE4" i="26" s="1"/>
  <c r="AE5" i="26" s="1"/>
  <c r="AE6" i="26" s="1"/>
  <c r="AE7" i="26" s="1"/>
  <c r="AE8" i="26" s="1"/>
  <c r="AE9" i="26" s="1"/>
  <c r="AE10" i="26" s="1"/>
  <c r="AE11" i="26" s="1"/>
  <c r="AE12" i="26" s="1"/>
  <c r="AE13" i="26" s="1"/>
  <c r="AE14" i="26" s="1"/>
  <c r="AE15" i="26" s="1"/>
  <c r="AE16" i="26" s="1"/>
  <c r="AE17" i="26" s="1"/>
  <c r="AE18" i="26" s="1"/>
  <c r="AE19" i="26" s="1"/>
  <c r="AE20" i="26" s="1"/>
  <c r="AE21" i="26" s="1"/>
  <c r="AE22" i="26" s="1"/>
  <c r="AE23" i="26" s="1"/>
  <c r="AE24" i="26" s="1"/>
  <c r="AE25" i="26" s="1"/>
  <c r="AE26" i="26" s="1"/>
  <c r="AE27" i="26" s="1"/>
  <c r="AE28" i="26" s="1"/>
  <c r="AE29" i="26" s="1"/>
  <c r="AE30" i="26" s="1"/>
  <c r="AE31" i="26" s="1"/>
  <c r="AE32" i="26" s="1"/>
  <c r="AE33" i="26" s="1"/>
  <c r="AE34" i="26" s="1"/>
  <c r="AE35" i="26" s="1"/>
  <c r="AE36" i="26" s="1"/>
  <c r="AE37" i="26" s="1"/>
  <c r="AE38" i="26" s="1"/>
  <c r="AE39" i="26" s="1"/>
  <c r="AE40" i="26" s="1"/>
  <c r="AE41" i="26" s="1"/>
  <c r="AE42" i="26" s="1"/>
  <c r="AE43" i="26" s="1"/>
  <c r="AE44" i="26" s="1"/>
  <c r="AE45" i="26" s="1"/>
  <c r="AE46" i="26" s="1"/>
  <c r="AE47" i="26" s="1"/>
  <c r="AE48" i="26" s="1"/>
  <c r="AE49" i="26" s="1"/>
  <c r="AE50" i="26" s="1"/>
  <c r="AE51" i="26" s="1"/>
  <c r="AE52" i="26" s="1"/>
  <c r="AE53" i="26" s="1"/>
  <c r="AE54" i="26" s="1"/>
  <c r="AE55" i="26" s="1"/>
  <c r="AE56" i="26" s="1"/>
  <c r="AE57" i="26" s="1"/>
  <c r="AE58" i="26" s="1"/>
  <c r="AE59" i="26" s="1"/>
  <c r="AE60" i="26" s="1"/>
  <c r="AE61" i="26" s="1"/>
  <c r="AE62" i="26" s="1"/>
  <c r="AE63" i="26" s="1"/>
  <c r="AE64" i="26" s="1"/>
  <c r="AE65" i="26" s="1"/>
  <c r="AE66" i="26" s="1"/>
  <c r="AE67" i="26" s="1"/>
  <c r="AE68" i="26" s="1"/>
  <c r="AE69" i="26" s="1"/>
  <c r="AE70" i="26" s="1"/>
  <c r="AE71" i="26" s="1"/>
  <c r="AE72" i="26" s="1"/>
  <c r="AE73" i="26" s="1"/>
  <c r="AE74" i="26" s="1"/>
  <c r="AE75" i="26" s="1"/>
  <c r="AE76" i="26" s="1"/>
  <c r="AE77" i="26" s="1"/>
  <c r="AE78" i="26" s="1"/>
  <c r="AE79" i="26" s="1"/>
  <c r="AE80" i="26" s="1"/>
  <c r="AE81" i="26" s="1"/>
  <c r="AE82" i="26" s="1"/>
  <c r="AE83" i="26" s="1"/>
  <c r="AE84" i="26" s="1"/>
  <c r="AE85" i="26" s="1"/>
  <c r="AE86" i="26" s="1"/>
  <c r="AE87" i="26" s="1"/>
  <c r="AE88" i="26" s="1"/>
  <c r="AE89" i="26" s="1"/>
  <c r="AE90" i="26" s="1"/>
  <c r="AE91" i="26" s="1"/>
  <c r="AE92" i="26" s="1"/>
  <c r="AE93" i="26" s="1"/>
  <c r="AE94" i="26" s="1"/>
  <c r="AE95" i="26" s="1"/>
  <c r="AE96" i="26" s="1"/>
  <c r="AE97" i="26" s="1"/>
  <c r="AE98" i="26" s="1"/>
  <c r="AE99" i="26" s="1"/>
  <c r="AE100" i="26" s="1"/>
  <c r="AE101" i="26" s="1"/>
  <c r="AE102" i="26" s="1"/>
  <c r="AE103" i="26" s="1"/>
  <c r="AE104" i="26" s="1"/>
  <c r="AD3" i="26"/>
  <c r="AD4" i="26" s="1"/>
  <c r="AD5" i="26" s="1"/>
  <c r="AD6" i="26" s="1"/>
  <c r="AD7" i="26" s="1"/>
  <c r="AD8" i="26" s="1"/>
  <c r="AD9" i="26" s="1"/>
  <c r="AD10" i="26" s="1"/>
  <c r="AD11" i="26" s="1"/>
  <c r="AD12" i="26" s="1"/>
  <c r="AD13" i="26" s="1"/>
  <c r="AD14" i="26" s="1"/>
  <c r="AD15" i="26" s="1"/>
  <c r="AD16" i="26" s="1"/>
  <c r="AD17" i="26" s="1"/>
  <c r="AD18" i="26" s="1"/>
  <c r="AD19" i="26" s="1"/>
  <c r="AD20" i="26" s="1"/>
  <c r="AD21" i="26" s="1"/>
  <c r="AD22" i="26" s="1"/>
  <c r="AD23" i="26" s="1"/>
  <c r="AD24" i="26" s="1"/>
  <c r="AD25" i="26" s="1"/>
  <c r="AD26" i="26" s="1"/>
  <c r="AD27" i="26" s="1"/>
  <c r="AD28" i="26" s="1"/>
  <c r="AD29" i="26" s="1"/>
  <c r="AD30" i="26" s="1"/>
  <c r="AD31" i="26" s="1"/>
  <c r="AD32" i="26" s="1"/>
  <c r="AD33" i="26" s="1"/>
  <c r="AD34" i="26" s="1"/>
  <c r="AD35" i="26" s="1"/>
  <c r="AD36" i="26" s="1"/>
  <c r="AD37" i="26" s="1"/>
  <c r="AD38" i="26" s="1"/>
  <c r="AD39" i="26" s="1"/>
  <c r="AD40" i="26" s="1"/>
  <c r="AD41" i="26" s="1"/>
  <c r="AD42" i="26" s="1"/>
  <c r="AD43" i="26" s="1"/>
  <c r="AD44" i="26" s="1"/>
  <c r="AD45" i="26" s="1"/>
  <c r="AD46" i="26" s="1"/>
  <c r="AD47" i="26" s="1"/>
  <c r="AD48" i="26" s="1"/>
  <c r="AD49" i="26" s="1"/>
  <c r="AD50" i="26" s="1"/>
  <c r="AD51" i="26" s="1"/>
  <c r="AD52" i="26" s="1"/>
  <c r="AD53" i="26" s="1"/>
  <c r="AD54" i="26" s="1"/>
  <c r="AD55" i="26" s="1"/>
  <c r="AD56" i="26" s="1"/>
  <c r="AD57" i="26" s="1"/>
  <c r="AD58" i="26" s="1"/>
  <c r="AD59" i="26" s="1"/>
  <c r="AD60" i="26" s="1"/>
  <c r="AD61" i="26" s="1"/>
  <c r="AD62" i="26" s="1"/>
  <c r="AD63" i="26" s="1"/>
  <c r="AD64" i="26" s="1"/>
  <c r="AD65" i="26" s="1"/>
  <c r="AD66" i="26" s="1"/>
  <c r="AD67" i="26" s="1"/>
  <c r="AD68" i="26" s="1"/>
  <c r="AD69" i="26" s="1"/>
  <c r="AD70" i="26" s="1"/>
  <c r="AD71" i="26" s="1"/>
  <c r="AD72" i="26" s="1"/>
  <c r="AD73" i="26" s="1"/>
  <c r="AD74" i="26" s="1"/>
  <c r="AD75" i="26" s="1"/>
  <c r="AD76" i="26" s="1"/>
  <c r="AD77" i="26" s="1"/>
  <c r="AD78" i="26" s="1"/>
  <c r="AD79" i="26" s="1"/>
  <c r="AD80" i="26" s="1"/>
  <c r="AD81" i="26" s="1"/>
  <c r="AD82" i="26" s="1"/>
  <c r="AD83" i="26" s="1"/>
  <c r="AD84" i="26" s="1"/>
  <c r="AD85" i="26" s="1"/>
  <c r="AD86" i="26" s="1"/>
  <c r="AD87" i="26" s="1"/>
  <c r="AD88" i="26" s="1"/>
  <c r="AD89" i="26" s="1"/>
  <c r="AD90" i="26" s="1"/>
  <c r="AD91" i="26" s="1"/>
  <c r="AD92" i="26" s="1"/>
  <c r="AD93" i="26" s="1"/>
  <c r="AD94" i="26" s="1"/>
  <c r="AD95" i="26" s="1"/>
  <c r="AD96" i="26" s="1"/>
  <c r="AD97" i="26" s="1"/>
  <c r="AD98" i="26" s="1"/>
  <c r="AD99" i="26" s="1"/>
  <c r="AD100" i="26" s="1"/>
  <c r="AD101" i="26" s="1"/>
  <c r="AD102" i="26" s="1"/>
  <c r="AD103" i="26" s="1"/>
  <c r="AD104" i="26" s="1"/>
  <c r="AC3" i="26"/>
  <c r="AC4" i="26" s="1"/>
  <c r="AC5" i="26" s="1"/>
  <c r="AC6" i="26" s="1"/>
  <c r="AC7" i="26" s="1"/>
  <c r="AC8" i="26" s="1"/>
  <c r="AC9" i="26" s="1"/>
  <c r="AC10" i="26" s="1"/>
  <c r="AC11" i="26" s="1"/>
  <c r="AC12" i="26" s="1"/>
  <c r="AC13" i="26" s="1"/>
  <c r="AC14" i="26" s="1"/>
  <c r="AC15" i="26" s="1"/>
  <c r="AC16" i="26" s="1"/>
  <c r="AC17" i="26" s="1"/>
  <c r="AC18" i="26" s="1"/>
  <c r="AC19" i="26" s="1"/>
  <c r="AC20" i="26" s="1"/>
  <c r="AC21" i="26" s="1"/>
  <c r="AC22" i="26" s="1"/>
  <c r="AC23" i="26" s="1"/>
  <c r="AC24" i="26" s="1"/>
  <c r="AC25" i="26" s="1"/>
  <c r="AC26" i="26" s="1"/>
  <c r="AC27" i="26" s="1"/>
  <c r="AC28" i="26" s="1"/>
  <c r="AC29" i="26" s="1"/>
  <c r="AC30" i="26" s="1"/>
  <c r="AC31" i="26" s="1"/>
  <c r="AC32" i="26" s="1"/>
  <c r="AC33" i="26" s="1"/>
  <c r="AC34" i="26" s="1"/>
  <c r="AC35" i="26" s="1"/>
  <c r="AC36" i="26" s="1"/>
  <c r="AC37" i="26" s="1"/>
  <c r="AC38" i="26" s="1"/>
  <c r="AC39" i="26" s="1"/>
  <c r="AC40" i="26" s="1"/>
  <c r="AC41" i="26" s="1"/>
  <c r="AC42" i="26" s="1"/>
  <c r="AC43" i="26" s="1"/>
  <c r="AC44" i="26" s="1"/>
  <c r="AC45" i="26" s="1"/>
  <c r="AC46" i="26" s="1"/>
  <c r="AC47" i="26" s="1"/>
  <c r="AC48" i="26" s="1"/>
  <c r="AC49" i="26" s="1"/>
  <c r="AC50" i="26" s="1"/>
  <c r="AC51" i="26" s="1"/>
  <c r="AC52" i="26" s="1"/>
  <c r="AC53" i="26" s="1"/>
  <c r="AC54" i="26" s="1"/>
  <c r="AC55" i="26" s="1"/>
  <c r="AC56" i="26" s="1"/>
  <c r="AC57" i="26" s="1"/>
  <c r="AC58" i="26" s="1"/>
  <c r="AC59" i="26" s="1"/>
  <c r="AC60" i="26" s="1"/>
  <c r="AC61" i="26" s="1"/>
  <c r="AC62" i="26" s="1"/>
  <c r="AC63" i="26" s="1"/>
  <c r="AC64" i="26" s="1"/>
  <c r="AC65" i="26" s="1"/>
  <c r="AC66" i="26" s="1"/>
  <c r="AC67" i="26" s="1"/>
  <c r="AC68" i="26" s="1"/>
  <c r="AC69" i="26" s="1"/>
  <c r="AC70" i="26" s="1"/>
  <c r="AC71" i="26" s="1"/>
  <c r="AC72" i="26" s="1"/>
  <c r="AC73" i="26" s="1"/>
  <c r="AC74" i="26" s="1"/>
  <c r="AC75" i="26" s="1"/>
  <c r="AC76" i="26" s="1"/>
  <c r="AC77" i="26" s="1"/>
  <c r="AC78" i="26" s="1"/>
  <c r="AC79" i="26" s="1"/>
  <c r="AC80" i="26" s="1"/>
  <c r="AC81" i="26" s="1"/>
  <c r="AC82" i="26" s="1"/>
  <c r="AC83" i="26" s="1"/>
  <c r="AC84" i="26" s="1"/>
  <c r="AC85" i="26" s="1"/>
  <c r="AC86" i="26" s="1"/>
  <c r="AC87" i="26" s="1"/>
  <c r="AC88" i="26" s="1"/>
  <c r="AC89" i="26" s="1"/>
  <c r="AC90" i="26" s="1"/>
  <c r="AC91" i="26" s="1"/>
  <c r="AC92" i="26" s="1"/>
  <c r="AC93" i="26" s="1"/>
  <c r="AC94" i="26" s="1"/>
  <c r="AC95" i="26" s="1"/>
  <c r="AC96" i="26" s="1"/>
  <c r="AC97" i="26" s="1"/>
  <c r="AC98" i="26" s="1"/>
  <c r="AC99" i="26" s="1"/>
  <c r="AC100" i="26" s="1"/>
  <c r="AC101" i="26" s="1"/>
  <c r="AC102" i="26" s="1"/>
  <c r="AC103" i="26" s="1"/>
  <c r="AC104" i="26" s="1"/>
  <c r="AB3" i="26"/>
  <c r="AB4" i="26" s="1"/>
  <c r="AB5" i="26" s="1"/>
  <c r="AB6" i="26" s="1"/>
  <c r="AB7" i="26" s="1"/>
  <c r="AB8" i="26" s="1"/>
  <c r="AB9" i="26" s="1"/>
  <c r="AB10" i="26" s="1"/>
  <c r="AB11" i="26" s="1"/>
  <c r="AB12" i="26" s="1"/>
  <c r="AB13" i="26" s="1"/>
  <c r="AB14" i="26" s="1"/>
  <c r="AB15" i="26" s="1"/>
  <c r="AB16" i="26" s="1"/>
  <c r="AB17" i="26" s="1"/>
  <c r="AB18" i="26" s="1"/>
  <c r="AB19" i="26" s="1"/>
  <c r="AB20" i="26" s="1"/>
  <c r="AB21" i="26" s="1"/>
  <c r="AB22" i="26" s="1"/>
  <c r="AB23" i="26" s="1"/>
  <c r="AB24" i="26" s="1"/>
  <c r="AB25" i="26" s="1"/>
  <c r="AB26" i="26" s="1"/>
  <c r="AB27" i="26" s="1"/>
  <c r="AB28" i="26" s="1"/>
  <c r="AB29" i="26" s="1"/>
  <c r="AB30" i="26" s="1"/>
  <c r="AB31" i="26" s="1"/>
  <c r="AB32" i="26" s="1"/>
  <c r="AB33" i="26" s="1"/>
  <c r="AB34" i="26" s="1"/>
  <c r="AB35" i="26" s="1"/>
  <c r="AB36" i="26" s="1"/>
  <c r="AB37" i="26" s="1"/>
  <c r="AB38" i="26" s="1"/>
  <c r="AB39" i="26" s="1"/>
  <c r="AB40" i="26" s="1"/>
  <c r="AB41" i="26" s="1"/>
  <c r="AB42" i="26" s="1"/>
  <c r="AB43" i="26" s="1"/>
  <c r="AB44" i="26" s="1"/>
  <c r="AB45" i="26" s="1"/>
  <c r="AB46" i="26" s="1"/>
  <c r="AB47" i="26" s="1"/>
  <c r="AB48" i="26" s="1"/>
  <c r="AB49" i="26" s="1"/>
  <c r="AB50" i="26" s="1"/>
  <c r="AB51" i="26" s="1"/>
  <c r="AB52" i="26" s="1"/>
  <c r="AB53" i="26" s="1"/>
  <c r="AB54" i="26" s="1"/>
  <c r="AB55" i="26" s="1"/>
  <c r="AB56" i="26" s="1"/>
  <c r="AB57" i="26" s="1"/>
  <c r="AB58" i="26" s="1"/>
  <c r="AB59" i="26" s="1"/>
  <c r="AB60" i="26" s="1"/>
  <c r="AB61" i="26" s="1"/>
  <c r="AB62" i="26" s="1"/>
  <c r="AB63" i="26" s="1"/>
  <c r="AB64" i="26" s="1"/>
  <c r="AB65" i="26" s="1"/>
  <c r="AB66" i="26" s="1"/>
  <c r="AB67" i="26" s="1"/>
  <c r="AB68" i="26" s="1"/>
  <c r="AB69" i="26" s="1"/>
  <c r="AB70" i="26" s="1"/>
  <c r="AB71" i="26" s="1"/>
  <c r="AB72" i="26" s="1"/>
  <c r="AB73" i="26" s="1"/>
  <c r="AB74" i="26" s="1"/>
  <c r="AB75" i="26" s="1"/>
  <c r="AB76" i="26" s="1"/>
  <c r="AB77" i="26" s="1"/>
  <c r="AB78" i="26" s="1"/>
  <c r="AB79" i="26" s="1"/>
  <c r="AB80" i="26" s="1"/>
  <c r="AB81" i="26" s="1"/>
  <c r="AB82" i="26" s="1"/>
  <c r="AB83" i="26" s="1"/>
  <c r="AB84" i="26" s="1"/>
  <c r="AB85" i="26" s="1"/>
  <c r="AB86" i="26" s="1"/>
  <c r="AB87" i="26" s="1"/>
  <c r="AB88" i="26" s="1"/>
  <c r="AB89" i="26" s="1"/>
  <c r="AB90" i="26" s="1"/>
  <c r="AB91" i="26" s="1"/>
  <c r="AB92" i="26" s="1"/>
  <c r="AB93" i="26" s="1"/>
  <c r="AB94" i="26" s="1"/>
  <c r="AB95" i="26" s="1"/>
  <c r="AB96" i="26" s="1"/>
  <c r="AB97" i="26" s="1"/>
  <c r="AB98" i="26" s="1"/>
  <c r="AB99" i="26" s="1"/>
  <c r="AB100" i="26" s="1"/>
  <c r="AB101" i="26" s="1"/>
  <c r="AB102" i="26" s="1"/>
  <c r="AB103" i="26" s="1"/>
  <c r="AB104" i="26" s="1"/>
  <c r="AA3" i="26"/>
  <c r="AA4" i="26" s="1"/>
  <c r="AA5" i="26" s="1"/>
  <c r="AA6" i="26" s="1"/>
  <c r="AA7" i="26" s="1"/>
  <c r="AA8" i="26" s="1"/>
  <c r="AA9" i="26" s="1"/>
  <c r="AA10" i="26" s="1"/>
  <c r="AA11" i="26" s="1"/>
  <c r="AA12" i="26" s="1"/>
  <c r="AA13" i="26" s="1"/>
  <c r="AA14" i="26" s="1"/>
  <c r="AA15" i="26" s="1"/>
  <c r="AA16" i="26" s="1"/>
  <c r="AA17" i="26" s="1"/>
  <c r="AA18" i="26" s="1"/>
  <c r="AA19" i="26" s="1"/>
  <c r="AA20" i="26" s="1"/>
  <c r="AA21" i="26" s="1"/>
  <c r="AA22" i="26" s="1"/>
  <c r="AA23" i="26" s="1"/>
  <c r="AA24" i="26" s="1"/>
  <c r="AA25" i="26" s="1"/>
  <c r="AA26" i="26" s="1"/>
  <c r="AA27" i="26" s="1"/>
  <c r="AA28" i="26" s="1"/>
  <c r="AA29" i="26" s="1"/>
  <c r="AA30" i="26" s="1"/>
  <c r="AA31" i="26" s="1"/>
  <c r="AA32" i="26" s="1"/>
  <c r="AA33" i="26" s="1"/>
  <c r="AA34" i="26" s="1"/>
  <c r="AA35" i="26" s="1"/>
  <c r="AA36" i="26" s="1"/>
  <c r="AA37" i="26" s="1"/>
  <c r="AA38" i="26" s="1"/>
  <c r="AA39" i="26" s="1"/>
  <c r="AA40" i="26" s="1"/>
  <c r="AA41" i="26" s="1"/>
  <c r="AA42" i="26" s="1"/>
  <c r="AA43" i="26" s="1"/>
  <c r="AA44" i="26" s="1"/>
  <c r="AA45" i="26" s="1"/>
  <c r="AA46" i="26" s="1"/>
  <c r="AA47" i="26" s="1"/>
  <c r="AA48" i="26" s="1"/>
  <c r="AA49" i="26" s="1"/>
  <c r="AA50" i="26" s="1"/>
  <c r="AA51" i="26" s="1"/>
  <c r="AA52" i="26" s="1"/>
  <c r="AA53" i="26" s="1"/>
  <c r="AA54" i="26" s="1"/>
  <c r="AA55" i="26" s="1"/>
  <c r="AA56" i="26" s="1"/>
  <c r="AA57" i="26" s="1"/>
  <c r="AA58" i="26" s="1"/>
  <c r="AA59" i="26" s="1"/>
  <c r="AA60" i="26" s="1"/>
  <c r="AA61" i="26" s="1"/>
  <c r="AA62" i="26" s="1"/>
  <c r="AA63" i="26" s="1"/>
  <c r="AA64" i="26" s="1"/>
  <c r="AA65" i="26" s="1"/>
  <c r="AA66" i="26" s="1"/>
  <c r="AA67" i="26" s="1"/>
  <c r="AA68" i="26" s="1"/>
  <c r="AA69" i="26" s="1"/>
  <c r="AA70" i="26" s="1"/>
  <c r="AA71" i="26" s="1"/>
  <c r="AA72" i="26" s="1"/>
  <c r="AA73" i="26" s="1"/>
  <c r="AA74" i="26" s="1"/>
  <c r="AA75" i="26" s="1"/>
  <c r="AA76" i="26" s="1"/>
  <c r="AA77" i="26" s="1"/>
  <c r="AA78" i="26" s="1"/>
  <c r="AA79" i="26" s="1"/>
  <c r="AA80" i="26" s="1"/>
  <c r="AA81" i="26" s="1"/>
  <c r="AA82" i="26" s="1"/>
  <c r="AA83" i="26" s="1"/>
  <c r="AA84" i="26" s="1"/>
  <c r="AA85" i="26" s="1"/>
  <c r="AA86" i="26" s="1"/>
  <c r="AA87" i="26" s="1"/>
  <c r="AA88" i="26" s="1"/>
  <c r="AA89" i="26" s="1"/>
  <c r="AA90" i="26" s="1"/>
  <c r="AA91" i="26" s="1"/>
  <c r="AA92" i="26" s="1"/>
  <c r="AA93" i="26" s="1"/>
  <c r="AA94" i="26" s="1"/>
  <c r="AA95" i="26" s="1"/>
  <c r="AA96" i="26" s="1"/>
  <c r="AA97" i="26" s="1"/>
  <c r="AA98" i="26" s="1"/>
  <c r="AA99" i="26" s="1"/>
  <c r="AA100" i="26" s="1"/>
  <c r="AA101" i="26" s="1"/>
  <c r="AA102" i="26" s="1"/>
  <c r="AA103" i="26" s="1"/>
  <c r="AA104" i="26" s="1"/>
  <c r="Z3" i="26"/>
  <c r="Z4" i="26" s="1"/>
  <c r="Z5" i="26" s="1"/>
  <c r="Z6" i="26" s="1"/>
  <c r="Z7" i="26" s="1"/>
  <c r="Z8" i="26" s="1"/>
  <c r="Z9" i="26" s="1"/>
  <c r="Z10" i="26" s="1"/>
  <c r="Z11" i="26" s="1"/>
  <c r="Z12" i="26" s="1"/>
  <c r="Z13" i="26" s="1"/>
  <c r="Z14" i="26" s="1"/>
  <c r="Y3" i="26"/>
  <c r="Y4" i="26" s="1"/>
  <c r="Y5" i="26" s="1"/>
  <c r="Y6" i="26" s="1"/>
  <c r="Y7" i="26" s="1"/>
  <c r="Y8" i="26" s="1"/>
  <c r="Y9" i="26" s="1"/>
  <c r="Y10" i="26" s="1"/>
  <c r="Y11" i="26" s="1"/>
  <c r="Y12" i="26" s="1"/>
  <c r="Y13" i="26" s="1"/>
  <c r="Y14" i="26" s="1"/>
  <c r="Y15" i="26" s="1"/>
  <c r="Y16" i="26" s="1"/>
  <c r="Y17" i="26" s="1"/>
  <c r="Y18" i="26" s="1"/>
  <c r="Y19" i="26" s="1"/>
  <c r="Y20" i="26" s="1"/>
  <c r="Y21" i="26" s="1"/>
  <c r="Y22" i="26" s="1"/>
  <c r="Y23" i="26" s="1"/>
  <c r="Y24" i="26" s="1"/>
  <c r="Y25" i="26" s="1"/>
  <c r="Y26" i="26" s="1"/>
  <c r="Y27" i="26" s="1"/>
  <c r="Y28" i="26" s="1"/>
  <c r="Y29" i="26" s="1"/>
  <c r="Y30" i="26" s="1"/>
  <c r="Y31" i="26" s="1"/>
  <c r="Y32" i="26" s="1"/>
  <c r="Y33" i="26" s="1"/>
  <c r="Y34" i="26" s="1"/>
  <c r="Y35" i="26" s="1"/>
  <c r="Y36" i="26" s="1"/>
  <c r="Y37" i="26" s="1"/>
  <c r="Y38" i="26" s="1"/>
  <c r="Y39" i="26" s="1"/>
  <c r="Y40" i="26" s="1"/>
  <c r="Y41" i="26" s="1"/>
  <c r="Y42" i="26" s="1"/>
  <c r="Y43" i="26" s="1"/>
  <c r="Y44" i="26" s="1"/>
  <c r="Y45" i="26" s="1"/>
  <c r="Y46" i="26" s="1"/>
  <c r="Y47" i="26" s="1"/>
  <c r="Y48" i="26" s="1"/>
  <c r="Y49" i="26" s="1"/>
  <c r="Y50" i="26" s="1"/>
  <c r="Y51" i="26" s="1"/>
  <c r="Y52" i="26" s="1"/>
  <c r="Y53" i="26" s="1"/>
  <c r="Y54" i="26" s="1"/>
  <c r="Y55" i="26" s="1"/>
  <c r="Y56" i="26" s="1"/>
  <c r="Y57" i="26" s="1"/>
  <c r="Y58" i="26" s="1"/>
  <c r="Y59" i="26" s="1"/>
  <c r="Y60" i="26" s="1"/>
  <c r="Y61" i="26" s="1"/>
  <c r="Y62" i="26" s="1"/>
  <c r="Y63" i="26" s="1"/>
  <c r="Y64" i="26" s="1"/>
  <c r="Y65" i="26" s="1"/>
  <c r="Y66" i="26" s="1"/>
  <c r="Y67" i="26" s="1"/>
  <c r="Y68" i="26" s="1"/>
  <c r="Y69" i="26" s="1"/>
  <c r="Y70" i="26" s="1"/>
  <c r="Y71" i="26" s="1"/>
  <c r="Y72" i="26" s="1"/>
  <c r="Y73" i="26" s="1"/>
  <c r="Y74" i="26" s="1"/>
  <c r="Y75" i="26" s="1"/>
  <c r="Y76" i="26" s="1"/>
  <c r="Y77" i="26" s="1"/>
  <c r="Y78" i="26" s="1"/>
  <c r="Y79" i="26" s="1"/>
  <c r="Y80" i="26" s="1"/>
  <c r="Y81" i="26" s="1"/>
  <c r="Y82" i="26" s="1"/>
  <c r="Y83" i="26" s="1"/>
  <c r="Y84" i="26" s="1"/>
  <c r="Y85" i="26" s="1"/>
  <c r="Y86" i="26" s="1"/>
  <c r="Y87" i="26" s="1"/>
  <c r="Y88" i="26" s="1"/>
  <c r="Y89" i="26" s="1"/>
  <c r="Y90" i="26" s="1"/>
  <c r="Y91" i="26" s="1"/>
  <c r="Y92" i="26" s="1"/>
  <c r="Y93" i="26" s="1"/>
  <c r="Y94" i="26" s="1"/>
  <c r="Y95" i="26" s="1"/>
  <c r="Y96" i="26" s="1"/>
  <c r="Y97" i="26" s="1"/>
  <c r="Y98" i="26" s="1"/>
  <c r="Y99" i="26" s="1"/>
  <c r="Y100" i="26" s="1"/>
  <c r="Y101" i="26" s="1"/>
  <c r="Y102" i="26" s="1"/>
  <c r="Y103" i="26" s="1"/>
  <c r="Y104" i="26" s="1"/>
  <c r="X3" i="26"/>
  <c r="X4" i="26" s="1"/>
  <c r="X5" i="26" s="1"/>
  <c r="X6" i="26" s="1"/>
  <c r="X7" i="26" s="1"/>
  <c r="X8" i="26" s="1"/>
  <c r="X9" i="26" s="1"/>
  <c r="X10" i="26" s="1"/>
  <c r="X11" i="26" s="1"/>
  <c r="X12" i="26" s="1"/>
  <c r="X13" i="26" s="1"/>
  <c r="X14" i="26" s="1"/>
  <c r="X15" i="26" s="1"/>
  <c r="X16" i="26" s="1"/>
  <c r="X17" i="26" s="1"/>
  <c r="X18" i="26" s="1"/>
  <c r="X19" i="26" s="1"/>
  <c r="X20" i="26" s="1"/>
  <c r="X21" i="26" s="1"/>
  <c r="X22" i="26" s="1"/>
  <c r="X23" i="26" s="1"/>
  <c r="X24" i="26" s="1"/>
  <c r="X25" i="26" s="1"/>
  <c r="X26" i="26" s="1"/>
  <c r="X27" i="26" s="1"/>
  <c r="X28" i="26" s="1"/>
  <c r="X29" i="26" s="1"/>
  <c r="X30" i="26" s="1"/>
  <c r="X31" i="26" s="1"/>
  <c r="X32" i="26" s="1"/>
  <c r="X33" i="26" s="1"/>
  <c r="X34" i="26" s="1"/>
  <c r="X35" i="26" s="1"/>
  <c r="X36" i="26" s="1"/>
  <c r="X37" i="26" s="1"/>
  <c r="X38" i="26" s="1"/>
  <c r="X39" i="26" s="1"/>
  <c r="X40" i="26" s="1"/>
  <c r="X41" i="26" s="1"/>
  <c r="X42" i="26" s="1"/>
  <c r="X43" i="26" s="1"/>
  <c r="X44" i="26" s="1"/>
  <c r="X45" i="26" s="1"/>
  <c r="X46" i="26" s="1"/>
  <c r="X47" i="26" s="1"/>
  <c r="X48" i="26" s="1"/>
  <c r="X49" i="26" s="1"/>
  <c r="X50" i="26" s="1"/>
  <c r="X51" i="26" s="1"/>
  <c r="X52" i="26" s="1"/>
  <c r="X53" i="26" s="1"/>
  <c r="X54" i="26" s="1"/>
  <c r="X55" i="26" s="1"/>
  <c r="X56" i="26" s="1"/>
  <c r="X57" i="26" s="1"/>
  <c r="X58" i="26" s="1"/>
  <c r="X59" i="26" s="1"/>
  <c r="X60" i="26" s="1"/>
  <c r="X61" i="26" s="1"/>
  <c r="X62" i="26" s="1"/>
  <c r="X63" i="26" s="1"/>
  <c r="X64" i="26" s="1"/>
  <c r="X65" i="26" s="1"/>
  <c r="X66" i="26" s="1"/>
  <c r="X67" i="26" s="1"/>
  <c r="X68" i="26" s="1"/>
  <c r="X69" i="26" s="1"/>
  <c r="X70" i="26" s="1"/>
  <c r="X71" i="26" s="1"/>
  <c r="X72" i="26" s="1"/>
  <c r="X73" i="26" s="1"/>
  <c r="X74" i="26" s="1"/>
  <c r="X75" i="26" s="1"/>
  <c r="X76" i="26" s="1"/>
  <c r="X77" i="26" s="1"/>
  <c r="X78" i="26" s="1"/>
  <c r="X79" i="26" s="1"/>
  <c r="X80" i="26" s="1"/>
  <c r="X81" i="26" s="1"/>
  <c r="X82" i="26" s="1"/>
  <c r="X83" i="26" s="1"/>
  <c r="X84" i="26" s="1"/>
  <c r="X85" i="26" s="1"/>
  <c r="X86" i="26" s="1"/>
  <c r="X87" i="26" s="1"/>
  <c r="X88" i="26" s="1"/>
  <c r="X89" i="26" s="1"/>
  <c r="X90" i="26" s="1"/>
  <c r="X91" i="26" s="1"/>
  <c r="X92" i="26" s="1"/>
  <c r="X93" i="26" s="1"/>
  <c r="X94" i="26" s="1"/>
  <c r="X95" i="26" s="1"/>
  <c r="X96" i="26" s="1"/>
  <c r="X97" i="26" s="1"/>
  <c r="X98" i="26" s="1"/>
  <c r="X99" i="26" s="1"/>
  <c r="X100" i="26" s="1"/>
  <c r="X101" i="26" s="1"/>
  <c r="X102" i="26" s="1"/>
  <c r="X103" i="26" s="1"/>
  <c r="X104" i="26" s="1"/>
  <c r="W3" i="26"/>
  <c r="W4" i="26" s="1"/>
  <c r="W5" i="26" s="1"/>
  <c r="W6" i="26" s="1"/>
  <c r="W7" i="26" s="1"/>
  <c r="W8" i="26" s="1"/>
  <c r="W9" i="26" s="1"/>
  <c r="W10" i="26" s="1"/>
  <c r="W11" i="26" s="1"/>
  <c r="W12" i="26" s="1"/>
  <c r="W13" i="26" s="1"/>
  <c r="W14" i="26" s="1"/>
  <c r="V3" i="26"/>
  <c r="V4" i="26" s="1"/>
  <c r="V5" i="26" s="1"/>
  <c r="V6" i="26" s="1"/>
  <c r="V7" i="26" s="1"/>
  <c r="V8" i="26" s="1"/>
  <c r="V9" i="26" s="1"/>
  <c r="V10" i="26" s="1"/>
  <c r="V11" i="26" s="1"/>
  <c r="V12" i="26" s="1"/>
  <c r="V13" i="26" s="1"/>
  <c r="V14" i="26" s="1"/>
  <c r="U3" i="26"/>
  <c r="U4" i="26" s="1"/>
  <c r="U5" i="26" s="1"/>
  <c r="U6" i="26" s="1"/>
  <c r="U7" i="26" s="1"/>
  <c r="U8" i="26" s="1"/>
  <c r="U9" i="26" s="1"/>
  <c r="U10" i="26" s="1"/>
  <c r="U11" i="26" s="1"/>
  <c r="U12" i="26" s="1"/>
  <c r="U13" i="26" s="1"/>
  <c r="U14" i="26" s="1"/>
  <c r="T3" i="26"/>
  <c r="T4" i="26" s="1"/>
  <c r="T5" i="26" s="1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S3" i="26"/>
  <c r="S4" i="26" s="1"/>
  <c r="S5" i="26" s="1"/>
  <c r="S6" i="26" s="1"/>
  <c r="S7" i="26" s="1"/>
  <c r="S8" i="26" s="1"/>
  <c r="S9" i="26" s="1"/>
  <c r="S10" i="26" s="1"/>
  <c r="S11" i="26" s="1"/>
  <c r="S12" i="26" s="1"/>
  <c r="S13" i="26" s="1"/>
  <c r="S14" i="26" s="1"/>
  <c r="S15" i="26" s="1"/>
  <c r="S16" i="26" s="1"/>
  <c r="M3" i="26"/>
  <c r="M4" i="26" s="1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L3" i="26"/>
  <c r="L4" i="26" s="1"/>
  <c r="L5" i="26" s="1"/>
  <c r="L6" i="26" s="1"/>
  <c r="L7" i="26" s="1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L84" i="26" s="1"/>
  <c r="L85" i="26" s="1"/>
  <c r="L86" i="26" s="1"/>
  <c r="L87" i="26" s="1"/>
  <c r="L88" i="26" s="1"/>
  <c r="L89" i="26" s="1"/>
  <c r="L90" i="26" s="1"/>
  <c r="L91" i="26" s="1"/>
  <c r="L92" i="26" s="1"/>
  <c r="L93" i="26" s="1"/>
  <c r="L94" i="26" s="1"/>
  <c r="L95" i="26" s="1"/>
  <c r="L96" i="26" s="1"/>
  <c r="L97" i="26" s="1"/>
  <c r="L98" i="26" s="1"/>
  <c r="L99" i="26" s="1"/>
  <c r="L100" i="26" s="1"/>
  <c r="L101" i="26" s="1"/>
  <c r="L102" i="26" s="1"/>
  <c r="L103" i="26" s="1"/>
  <c r="L104" i="26" s="1"/>
  <c r="K3" i="26"/>
  <c r="K4" i="26" s="1"/>
  <c r="K5" i="26" s="1"/>
  <c r="K6" i="26" s="1"/>
  <c r="K7" i="26" s="1"/>
  <c r="K8" i="26" s="1"/>
  <c r="K9" i="26" s="1"/>
  <c r="K10" i="26" s="1"/>
  <c r="K11" i="26" s="1"/>
  <c r="K12" i="26" s="1"/>
  <c r="K13" i="26" s="1"/>
  <c r="K14" i="26" s="1"/>
  <c r="K15" i="26" s="1"/>
  <c r="K16" i="26" s="1"/>
  <c r="K17" i="26" s="1"/>
  <c r="K18" i="26" s="1"/>
  <c r="K19" i="26" s="1"/>
  <c r="K20" i="26" s="1"/>
  <c r="K21" i="26" s="1"/>
  <c r="K22" i="26" s="1"/>
  <c r="K23" i="26" s="1"/>
  <c r="K24" i="26" s="1"/>
  <c r="K25" i="26" s="1"/>
  <c r="K26" i="26" s="1"/>
  <c r="K27" i="26" s="1"/>
  <c r="K28" i="26" s="1"/>
  <c r="K29" i="26" s="1"/>
  <c r="K30" i="26" s="1"/>
  <c r="K31" i="26" s="1"/>
  <c r="K32" i="26" s="1"/>
  <c r="K33" i="26" s="1"/>
  <c r="K34" i="26" s="1"/>
  <c r="K35" i="26" s="1"/>
  <c r="K36" i="26" s="1"/>
  <c r="K37" i="26" s="1"/>
  <c r="K38" i="26" s="1"/>
  <c r="K39" i="26" s="1"/>
  <c r="K40" i="26" s="1"/>
  <c r="K41" i="26" s="1"/>
  <c r="K42" i="26" s="1"/>
  <c r="K43" i="26" s="1"/>
  <c r="K44" i="26" s="1"/>
  <c r="K45" i="26" s="1"/>
  <c r="K46" i="26" s="1"/>
  <c r="K47" i="26" s="1"/>
  <c r="K48" i="26" s="1"/>
  <c r="K49" i="26" s="1"/>
  <c r="K50" i="26" s="1"/>
  <c r="K51" i="26" s="1"/>
  <c r="K52" i="26" s="1"/>
  <c r="K53" i="26" s="1"/>
  <c r="K54" i="26" s="1"/>
  <c r="K55" i="26" s="1"/>
  <c r="K56" i="26" s="1"/>
  <c r="K57" i="26" s="1"/>
  <c r="K58" i="26" s="1"/>
  <c r="K59" i="26" s="1"/>
  <c r="K60" i="26" s="1"/>
  <c r="K61" i="26" s="1"/>
  <c r="K62" i="26" s="1"/>
  <c r="K63" i="26" s="1"/>
  <c r="K64" i="26" s="1"/>
  <c r="K65" i="26" s="1"/>
  <c r="K66" i="26" s="1"/>
  <c r="K67" i="26" s="1"/>
  <c r="K68" i="26" s="1"/>
  <c r="K69" i="26" s="1"/>
  <c r="K70" i="26" s="1"/>
  <c r="K71" i="26" s="1"/>
  <c r="K72" i="26" s="1"/>
  <c r="K73" i="26" s="1"/>
  <c r="K74" i="26" s="1"/>
  <c r="K75" i="26" s="1"/>
  <c r="K76" i="26" s="1"/>
  <c r="K77" i="26" s="1"/>
  <c r="K78" i="26" s="1"/>
  <c r="K79" i="26" s="1"/>
  <c r="K80" i="26" s="1"/>
  <c r="K81" i="26" s="1"/>
  <c r="K82" i="26" s="1"/>
  <c r="K83" i="26" s="1"/>
  <c r="K84" i="26" s="1"/>
  <c r="K85" i="26" s="1"/>
  <c r="K86" i="26" s="1"/>
  <c r="K87" i="26" s="1"/>
  <c r="K88" i="26" s="1"/>
  <c r="K89" i="26" s="1"/>
  <c r="K90" i="26" s="1"/>
  <c r="K91" i="26" s="1"/>
  <c r="K92" i="26" s="1"/>
  <c r="K93" i="26" s="1"/>
  <c r="K94" i="26" s="1"/>
  <c r="K95" i="26" s="1"/>
  <c r="K96" i="26" s="1"/>
  <c r="K97" i="26" s="1"/>
  <c r="K98" i="26" s="1"/>
  <c r="K99" i="26" s="1"/>
  <c r="K100" i="26" s="1"/>
  <c r="K101" i="26" s="1"/>
  <c r="K102" i="26" s="1"/>
  <c r="K103" i="26" s="1"/>
  <c r="K104" i="26" s="1"/>
  <c r="J3" i="26"/>
  <c r="J4" i="26" s="1"/>
  <c r="J5" i="26" s="1"/>
  <c r="J6" i="26" s="1"/>
  <c r="J7" i="26" s="1"/>
  <c r="J8" i="26" s="1"/>
  <c r="J9" i="26" s="1"/>
  <c r="J10" i="26" s="1"/>
  <c r="J11" i="26" s="1"/>
  <c r="J12" i="26" s="1"/>
  <c r="J13" i="26" s="1"/>
  <c r="J14" i="26" s="1"/>
  <c r="J15" i="26" s="1"/>
  <c r="J16" i="26" s="1"/>
  <c r="J17" i="26" s="1"/>
  <c r="J18" i="26" s="1"/>
  <c r="J19" i="26" s="1"/>
  <c r="J20" i="26" s="1"/>
  <c r="J21" i="26" s="1"/>
  <c r="J22" i="26" s="1"/>
  <c r="J23" i="26" s="1"/>
  <c r="J24" i="26" s="1"/>
  <c r="J25" i="26" s="1"/>
  <c r="J26" i="26" s="1"/>
  <c r="J27" i="26" s="1"/>
  <c r="J28" i="26" s="1"/>
  <c r="J29" i="26" s="1"/>
  <c r="J30" i="26" s="1"/>
  <c r="J31" i="26" s="1"/>
  <c r="J32" i="26" s="1"/>
  <c r="J33" i="26" s="1"/>
  <c r="J34" i="26" s="1"/>
  <c r="J35" i="26" s="1"/>
  <c r="J36" i="26" s="1"/>
  <c r="J37" i="26" s="1"/>
  <c r="J38" i="26" s="1"/>
  <c r="J39" i="26" s="1"/>
  <c r="J40" i="26" s="1"/>
  <c r="J41" i="26" s="1"/>
  <c r="J42" i="26" s="1"/>
  <c r="J43" i="26" s="1"/>
  <c r="J44" i="26" s="1"/>
  <c r="J45" i="26" s="1"/>
  <c r="J46" i="26" s="1"/>
  <c r="J47" i="26" s="1"/>
  <c r="J48" i="26" s="1"/>
  <c r="J49" i="26" s="1"/>
  <c r="J50" i="26" s="1"/>
  <c r="J51" i="26" s="1"/>
  <c r="J52" i="26" s="1"/>
  <c r="J53" i="26" s="1"/>
  <c r="J54" i="26" s="1"/>
  <c r="J55" i="26" s="1"/>
  <c r="J56" i="26" s="1"/>
  <c r="J57" i="26" s="1"/>
  <c r="J58" i="26" s="1"/>
  <c r="J59" i="26" s="1"/>
  <c r="J60" i="26" s="1"/>
  <c r="J61" i="26" s="1"/>
  <c r="J62" i="26" s="1"/>
  <c r="J63" i="26" s="1"/>
  <c r="J64" i="26" s="1"/>
  <c r="J65" i="26" s="1"/>
  <c r="J66" i="26" s="1"/>
  <c r="J67" i="26" s="1"/>
  <c r="J68" i="26" s="1"/>
  <c r="J69" i="26" s="1"/>
  <c r="J70" i="26" s="1"/>
  <c r="J71" i="26" s="1"/>
  <c r="J72" i="26" s="1"/>
  <c r="J73" i="26" s="1"/>
  <c r="J74" i="26" s="1"/>
  <c r="J75" i="26" s="1"/>
  <c r="J76" i="26" s="1"/>
  <c r="J77" i="26" s="1"/>
  <c r="J78" i="26" s="1"/>
  <c r="J79" i="26" s="1"/>
  <c r="J80" i="26" s="1"/>
  <c r="J81" i="26" s="1"/>
  <c r="J82" i="26" s="1"/>
  <c r="J83" i="26" s="1"/>
  <c r="J84" i="26" s="1"/>
  <c r="J85" i="26" s="1"/>
  <c r="J86" i="26" s="1"/>
  <c r="J87" i="26" s="1"/>
  <c r="J88" i="26" s="1"/>
  <c r="J89" i="26" s="1"/>
  <c r="J90" i="26" s="1"/>
  <c r="J91" i="26" s="1"/>
  <c r="J92" i="26" s="1"/>
  <c r="J93" i="26" s="1"/>
  <c r="J94" i="26" s="1"/>
  <c r="J95" i="26" s="1"/>
  <c r="J96" i="26" s="1"/>
  <c r="J97" i="26" s="1"/>
  <c r="J98" i="26" s="1"/>
  <c r="J99" i="26" s="1"/>
  <c r="J100" i="26" s="1"/>
  <c r="J101" i="26" s="1"/>
  <c r="J102" i="26" s="1"/>
  <c r="J103" i="26" s="1"/>
  <c r="J104" i="26" s="1"/>
  <c r="I3" i="26"/>
  <c r="I4" i="26" s="1"/>
  <c r="I5" i="26" s="1"/>
  <c r="I6" i="26" s="1"/>
  <c r="I7" i="26" s="1"/>
  <c r="I8" i="26" s="1"/>
  <c r="I9" i="26" s="1"/>
  <c r="I10" i="26" s="1"/>
  <c r="I11" i="26" s="1"/>
  <c r="I12" i="26" s="1"/>
  <c r="I13" i="26" s="1"/>
  <c r="I14" i="26" s="1"/>
  <c r="H3" i="26"/>
  <c r="H4" i="26" s="1"/>
  <c r="H5" i="26" s="1"/>
  <c r="H6" i="26" s="1"/>
  <c r="H7" i="26" s="1"/>
  <c r="H8" i="26" s="1"/>
  <c r="H9" i="26" s="1"/>
  <c r="H10" i="26" s="1"/>
  <c r="H11" i="26" s="1"/>
  <c r="H12" i="26" s="1"/>
  <c r="H13" i="26" s="1"/>
  <c r="H14" i="26" s="1"/>
  <c r="G3" i="26"/>
  <c r="G4" i="26" s="1"/>
  <c r="G5" i="26" s="1"/>
  <c r="G6" i="26" s="1"/>
  <c r="G7" i="26" s="1"/>
  <c r="G8" i="26" s="1"/>
  <c r="G9" i="26" s="1"/>
  <c r="G10" i="26" s="1"/>
  <c r="G11" i="26" s="1"/>
  <c r="G12" i="26" s="1"/>
  <c r="G13" i="26" s="1"/>
  <c r="G14" i="26" s="1"/>
  <c r="F3" i="26"/>
  <c r="F4" i="26" s="1"/>
  <c r="F5" i="26" s="1"/>
  <c r="F6" i="26" s="1"/>
  <c r="F7" i="26" s="1"/>
  <c r="F8" i="26" s="1"/>
  <c r="F9" i="26" s="1"/>
  <c r="F10" i="26" s="1"/>
  <c r="F11" i="26" s="1"/>
  <c r="F12" i="26" s="1"/>
  <c r="F13" i="26" s="1"/>
  <c r="F14" i="26" s="1"/>
  <c r="D3" i="26"/>
  <c r="D4" i="26" s="1"/>
  <c r="D5" i="26" s="1"/>
  <c r="D6" i="26" s="1"/>
  <c r="D7" i="26" s="1"/>
  <c r="D8" i="26" s="1"/>
  <c r="D9" i="26" s="1"/>
  <c r="D10" i="26" s="1"/>
  <c r="D11" i="26" s="1"/>
  <c r="D12" i="26" s="1"/>
  <c r="D13" i="26" s="1"/>
  <c r="D14" i="26" s="1"/>
  <c r="C3" i="26"/>
  <c r="C4" i="26" s="1"/>
  <c r="C5" i="26" s="1"/>
  <c r="C6" i="26" s="1"/>
  <c r="C7" i="26" s="1"/>
  <c r="C8" i="26" s="1"/>
  <c r="C9" i="26" s="1"/>
  <c r="C10" i="26" s="1"/>
  <c r="C11" i="26" s="1"/>
  <c r="C12" i="26" s="1"/>
  <c r="C13" i="26" s="1"/>
  <c r="C14" i="26" s="1"/>
  <c r="B3" i="26"/>
  <c r="B4" i="26" s="1"/>
  <c r="B5" i="26" s="1"/>
  <c r="B6" i="26" s="1"/>
  <c r="B7" i="26" s="1"/>
  <c r="B8" i="26" s="1"/>
  <c r="B9" i="26" s="1"/>
  <c r="B10" i="26" s="1"/>
  <c r="B11" i="26" s="1"/>
  <c r="B12" i="26" s="1"/>
  <c r="B13" i="26" s="1"/>
  <c r="B14" i="26" s="1"/>
  <c r="A3" i="26"/>
  <c r="A4" i="26" s="1"/>
  <c r="A5" i="26" s="1"/>
  <c r="A6" i="26" s="1"/>
  <c r="A7" i="26" s="1"/>
  <c r="A8" i="26" s="1"/>
  <c r="A9" i="26" s="1"/>
  <c r="A10" i="26" s="1"/>
  <c r="A11" i="26" s="1"/>
  <c r="A12" i="26" s="1"/>
  <c r="A13" i="26" s="1"/>
  <c r="A14" i="26" s="1"/>
  <c r="S238" i="2"/>
  <c r="T238" i="2"/>
  <c r="R238" i="2"/>
  <c r="R105" i="2"/>
  <c r="S105" i="2"/>
  <c r="T105" i="2"/>
  <c r="A168" i="2"/>
  <c r="B168" i="2"/>
  <c r="C168" i="2"/>
  <c r="D168" i="2"/>
  <c r="F168" i="2"/>
  <c r="G168" i="2"/>
  <c r="H168" i="2"/>
  <c r="I168" i="2"/>
  <c r="J168" i="2"/>
  <c r="K168" i="2"/>
  <c r="L168" i="2"/>
  <c r="M168" i="2"/>
  <c r="W168" i="2"/>
  <c r="AI168" i="2"/>
  <c r="W173" i="2"/>
  <c r="AI173" i="2"/>
  <c r="W174" i="2"/>
  <c r="AI174" i="2"/>
  <c r="A173" i="2"/>
  <c r="B173" i="2"/>
  <c r="C173" i="2"/>
  <c r="D173" i="2"/>
  <c r="D174" i="2" s="1"/>
  <c r="F173" i="2"/>
  <c r="G173" i="2"/>
  <c r="G174" i="2" s="1"/>
  <c r="H173" i="2"/>
  <c r="H174" i="2" s="1"/>
  <c r="I173" i="2"/>
  <c r="J173" i="2"/>
  <c r="K173" i="2"/>
  <c r="L173" i="2"/>
  <c r="M173" i="2"/>
  <c r="A174" i="2"/>
  <c r="B174" i="2"/>
  <c r="C174" i="2"/>
  <c r="F174" i="2"/>
  <c r="I174" i="2"/>
  <c r="J174" i="2"/>
  <c r="K174" i="2"/>
  <c r="L174" i="2"/>
  <c r="M174" i="2"/>
  <c r="A238" i="2"/>
  <c r="B238" i="2"/>
  <c r="C238" i="2"/>
  <c r="D238" i="2"/>
  <c r="F238" i="2"/>
  <c r="G238" i="2"/>
  <c r="H238" i="2"/>
  <c r="I238" i="2"/>
  <c r="J238" i="2"/>
  <c r="K238" i="2"/>
  <c r="L238" i="2"/>
  <c r="M238" i="2"/>
  <c r="W238" i="2"/>
  <c r="AI238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3" i="2"/>
  <c r="J106" i="31" l="1"/>
  <c r="J107" i="31" s="1"/>
  <c r="J108" i="31" s="1"/>
  <c r="J109" i="31" s="1"/>
  <c r="J110" i="31" s="1"/>
  <c r="J111" i="31" s="1"/>
  <c r="J112" i="31" s="1"/>
  <c r="J113" i="31" s="1"/>
  <c r="J114" i="31" s="1"/>
  <c r="J115" i="31" s="1"/>
  <c r="J116" i="31" s="1"/>
  <c r="J117" i="31" s="1"/>
  <c r="J118" i="31" s="1"/>
  <c r="J119" i="31" s="1"/>
  <c r="J120" i="31" s="1"/>
  <c r="J121" i="31" s="1"/>
  <c r="J122" i="31" s="1"/>
  <c r="J123" i="31" s="1"/>
  <c r="J124" i="31" s="1"/>
  <c r="J125" i="31" s="1"/>
  <c r="J126" i="31" s="1"/>
  <c r="J127" i="31" s="1"/>
  <c r="J128" i="31" s="1"/>
  <c r="J129" i="31" s="1"/>
  <c r="J130" i="31" s="1"/>
  <c r="J131" i="31" s="1"/>
  <c r="J132" i="31" s="1"/>
  <c r="J133" i="31" s="1"/>
  <c r="J134" i="31" s="1"/>
  <c r="J135" i="31" s="1"/>
  <c r="J136" i="31" s="1"/>
  <c r="J137" i="31" s="1"/>
  <c r="J138" i="31" s="1"/>
  <c r="J139" i="31" s="1"/>
  <c r="J140" i="31" s="1"/>
  <c r="J141" i="31" s="1"/>
  <c r="J142" i="31" s="1"/>
  <c r="J143" i="31" s="1"/>
  <c r="J144" i="31" s="1"/>
  <c r="J145" i="31" s="1"/>
  <c r="J146" i="31" s="1"/>
  <c r="J147" i="31" s="1"/>
  <c r="J148" i="31" s="1"/>
  <c r="J149" i="31" s="1"/>
  <c r="J150" i="31" s="1"/>
  <c r="J151" i="31" s="1"/>
  <c r="J152" i="31" s="1"/>
  <c r="J153" i="31" s="1"/>
  <c r="J154" i="31" s="1"/>
  <c r="J155" i="31" s="1"/>
  <c r="J156" i="31" s="1"/>
  <c r="J157" i="31" s="1"/>
  <c r="J158" i="31" s="1"/>
  <c r="J159" i="31" s="1"/>
  <c r="J160" i="31" s="1"/>
  <c r="J161" i="31" s="1"/>
  <c r="J162" i="31" s="1"/>
  <c r="J163" i="31" s="1"/>
  <c r="J164" i="31" s="1"/>
  <c r="J165" i="31" s="1"/>
  <c r="J166" i="31" s="1"/>
  <c r="J167" i="31" s="1"/>
  <c r="J105" i="31"/>
  <c r="V15" i="31"/>
  <c r="V16" i="31" s="1"/>
  <c r="V17" i="31"/>
  <c r="V18" i="31" s="1"/>
  <c r="V19" i="31" s="1"/>
  <c r="V20" i="31" s="1"/>
  <c r="V21" i="31" s="1"/>
  <c r="V22" i="31" s="1"/>
  <c r="V23" i="31" s="1"/>
  <c r="V24" i="31" s="1"/>
  <c r="V25" i="31" s="1"/>
  <c r="V26" i="31" s="1"/>
  <c r="V27" i="31" s="1"/>
  <c r="V28" i="31" s="1"/>
  <c r="V29" i="31" s="1"/>
  <c r="V30" i="31" s="1"/>
  <c r="V31" i="31" s="1"/>
  <c r="V32" i="31" s="1"/>
  <c r="V33" i="31" s="1"/>
  <c r="V34" i="31" s="1"/>
  <c r="V35" i="31" s="1"/>
  <c r="V36" i="31" s="1"/>
  <c r="V37" i="31" s="1"/>
  <c r="V38" i="31" s="1"/>
  <c r="V39" i="31" s="1"/>
  <c r="V40" i="31" s="1"/>
  <c r="V41" i="31" s="1"/>
  <c r="V42" i="31" s="1"/>
  <c r="V43" i="31" s="1"/>
  <c r="V44" i="31" s="1"/>
  <c r="V45" i="31" s="1"/>
  <c r="V46" i="31" s="1"/>
  <c r="V47" i="31" s="1"/>
  <c r="V48" i="31" s="1"/>
  <c r="V49" i="31" s="1"/>
  <c r="V50" i="31" s="1"/>
  <c r="V51" i="31" s="1"/>
  <c r="V52" i="31" s="1"/>
  <c r="V53" i="31" s="1"/>
  <c r="V54" i="31" s="1"/>
  <c r="V55" i="31" s="1"/>
  <c r="V56" i="31" s="1"/>
  <c r="V57" i="31" s="1"/>
  <c r="V58" i="31" s="1"/>
  <c r="V59" i="31" s="1"/>
  <c r="V60" i="31" s="1"/>
  <c r="V61" i="31" s="1"/>
  <c r="V62" i="31" s="1"/>
  <c r="V63" i="31" s="1"/>
  <c r="V64" i="31" s="1"/>
  <c r="V65" i="31" s="1"/>
  <c r="V66" i="31" s="1"/>
  <c r="V67" i="31" s="1"/>
  <c r="V68" i="31" s="1"/>
  <c r="V69" i="31" s="1"/>
  <c r="V70" i="31" s="1"/>
  <c r="V71" i="31" s="1"/>
  <c r="V72" i="31" s="1"/>
  <c r="V73" i="31" s="1"/>
  <c r="V74" i="31" s="1"/>
  <c r="V75" i="31" s="1"/>
  <c r="V76" i="31" s="1"/>
  <c r="V77" i="31" s="1"/>
  <c r="V78" i="31" s="1"/>
  <c r="V79" i="31" s="1"/>
  <c r="V80" i="31" s="1"/>
  <c r="V81" i="31" s="1"/>
  <c r="V82" i="31" s="1"/>
  <c r="V83" i="31" s="1"/>
  <c r="V84" i="31" s="1"/>
  <c r="V85" i="31" s="1"/>
  <c r="V86" i="31" s="1"/>
  <c r="V87" i="31" s="1"/>
  <c r="V88" i="31" s="1"/>
  <c r="V89" i="31" s="1"/>
  <c r="V90" i="31" s="1"/>
  <c r="V91" i="31" s="1"/>
  <c r="V92" i="31" s="1"/>
  <c r="V93" i="31" s="1"/>
  <c r="V94" i="31" s="1"/>
  <c r="V95" i="31" s="1"/>
  <c r="V96" i="31" s="1"/>
  <c r="V97" i="31" s="1"/>
  <c r="V98" i="31" s="1"/>
  <c r="V99" i="31" s="1"/>
  <c r="V100" i="31" s="1"/>
  <c r="V101" i="31" s="1"/>
  <c r="V102" i="31" s="1"/>
  <c r="V103" i="31" s="1"/>
  <c r="V104" i="31" s="1"/>
  <c r="AD106" i="31"/>
  <c r="AD107" i="31" s="1"/>
  <c r="AD108" i="31" s="1"/>
  <c r="AD109" i="31" s="1"/>
  <c r="AD110" i="31" s="1"/>
  <c r="AD111" i="31" s="1"/>
  <c r="AD112" i="31" s="1"/>
  <c r="AD113" i="31" s="1"/>
  <c r="AD114" i="31" s="1"/>
  <c r="AD115" i="31" s="1"/>
  <c r="AD116" i="31" s="1"/>
  <c r="AD117" i="31" s="1"/>
  <c r="AD118" i="31" s="1"/>
  <c r="AD119" i="31" s="1"/>
  <c r="AD120" i="31" s="1"/>
  <c r="AD121" i="31" s="1"/>
  <c r="AD122" i="31" s="1"/>
  <c r="AD123" i="31" s="1"/>
  <c r="AD124" i="31" s="1"/>
  <c r="AD125" i="31" s="1"/>
  <c r="AD126" i="31" s="1"/>
  <c r="AD127" i="31" s="1"/>
  <c r="AD128" i="31" s="1"/>
  <c r="AD129" i="31" s="1"/>
  <c r="AD130" i="31" s="1"/>
  <c r="AD131" i="31" s="1"/>
  <c r="AD132" i="31" s="1"/>
  <c r="AD133" i="31" s="1"/>
  <c r="AD134" i="31" s="1"/>
  <c r="AD135" i="31" s="1"/>
  <c r="AD136" i="31" s="1"/>
  <c r="AD137" i="31" s="1"/>
  <c r="AD138" i="31" s="1"/>
  <c r="AD139" i="31" s="1"/>
  <c r="AD140" i="31" s="1"/>
  <c r="AD141" i="31" s="1"/>
  <c r="AD142" i="31" s="1"/>
  <c r="AD143" i="31" s="1"/>
  <c r="AD144" i="31" s="1"/>
  <c r="AD145" i="31" s="1"/>
  <c r="AD146" i="31" s="1"/>
  <c r="AD147" i="31" s="1"/>
  <c r="AD148" i="31" s="1"/>
  <c r="AD149" i="31" s="1"/>
  <c r="AD150" i="31" s="1"/>
  <c r="AD151" i="31" s="1"/>
  <c r="AD152" i="31" s="1"/>
  <c r="AD153" i="31" s="1"/>
  <c r="AD154" i="31" s="1"/>
  <c r="AD155" i="31" s="1"/>
  <c r="AD156" i="31" s="1"/>
  <c r="AD157" i="31" s="1"/>
  <c r="AD158" i="31" s="1"/>
  <c r="AD159" i="31" s="1"/>
  <c r="AD160" i="31" s="1"/>
  <c r="AD161" i="31" s="1"/>
  <c r="AD162" i="31" s="1"/>
  <c r="AD163" i="31" s="1"/>
  <c r="AD164" i="31" s="1"/>
  <c r="AD165" i="31" s="1"/>
  <c r="AD166" i="31" s="1"/>
  <c r="AD167" i="31" s="1"/>
  <c r="AD105" i="31"/>
  <c r="U15" i="31"/>
  <c r="U16" i="31" s="1"/>
  <c r="U17" i="31"/>
  <c r="U18" i="31" s="1"/>
  <c r="U19" i="31" s="1"/>
  <c r="U20" i="31" s="1"/>
  <c r="U21" i="31" s="1"/>
  <c r="U22" i="31" s="1"/>
  <c r="U23" i="31" s="1"/>
  <c r="U24" i="31" s="1"/>
  <c r="U25" i="31" s="1"/>
  <c r="U26" i="31" s="1"/>
  <c r="U27" i="31" s="1"/>
  <c r="U28" i="31" s="1"/>
  <c r="U29" i="31" s="1"/>
  <c r="U30" i="31" s="1"/>
  <c r="U31" i="31" s="1"/>
  <c r="U32" i="31" s="1"/>
  <c r="U33" i="31" s="1"/>
  <c r="U34" i="31" s="1"/>
  <c r="U35" i="31" s="1"/>
  <c r="U36" i="31" s="1"/>
  <c r="U37" i="31" s="1"/>
  <c r="U38" i="31" s="1"/>
  <c r="U39" i="31" s="1"/>
  <c r="U40" i="31" s="1"/>
  <c r="U41" i="31" s="1"/>
  <c r="U42" i="31" s="1"/>
  <c r="U43" i="31" s="1"/>
  <c r="U44" i="31" s="1"/>
  <c r="U45" i="31" s="1"/>
  <c r="U46" i="31" s="1"/>
  <c r="U47" i="31" s="1"/>
  <c r="U48" i="31" s="1"/>
  <c r="U49" i="31" s="1"/>
  <c r="U50" i="31" s="1"/>
  <c r="U51" i="31" s="1"/>
  <c r="U52" i="31" s="1"/>
  <c r="U53" i="31" s="1"/>
  <c r="U54" i="31" s="1"/>
  <c r="U55" i="31" s="1"/>
  <c r="U56" i="31" s="1"/>
  <c r="U57" i="31" s="1"/>
  <c r="U58" i="31" s="1"/>
  <c r="U59" i="31" s="1"/>
  <c r="U60" i="31" s="1"/>
  <c r="U61" i="31" s="1"/>
  <c r="U62" i="31" s="1"/>
  <c r="U63" i="31" s="1"/>
  <c r="U64" i="31" s="1"/>
  <c r="U65" i="31" s="1"/>
  <c r="U66" i="31" s="1"/>
  <c r="U67" i="31" s="1"/>
  <c r="U68" i="31" s="1"/>
  <c r="U69" i="31" s="1"/>
  <c r="U70" i="31" s="1"/>
  <c r="U71" i="31" s="1"/>
  <c r="U72" i="31" s="1"/>
  <c r="U73" i="31" s="1"/>
  <c r="U74" i="31" s="1"/>
  <c r="U75" i="31" s="1"/>
  <c r="U76" i="31" s="1"/>
  <c r="U77" i="31" s="1"/>
  <c r="U78" i="31" s="1"/>
  <c r="U79" i="31" s="1"/>
  <c r="U80" i="31" s="1"/>
  <c r="U81" i="31" s="1"/>
  <c r="U82" i="31" s="1"/>
  <c r="U83" i="31" s="1"/>
  <c r="U84" i="31" s="1"/>
  <c r="U85" i="31" s="1"/>
  <c r="U86" i="31" s="1"/>
  <c r="U87" i="31" s="1"/>
  <c r="U88" i="31" s="1"/>
  <c r="U89" i="31" s="1"/>
  <c r="U90" i="31" s="1"/>
  <c r="U91" i="31" s="1"/>
  <c r="U92" i="31" s="1"/>
  <c r="U93" i="31" s="1"/>
  <c r="U94" i="31" s="1"/>
  <c r="U95" i="31" s="1"/>
  <c r="U96" i="31" s="1"/>
  <c r="U97" i="31" s="1"/>
  <c r="U98" i="31" s="1"/>
  <c r="U99" i="31" s="1"/>
  <c r="U100" i="31" s="1"/>
  <c r="U101" i="31" s="1"/>
  <c r="U102" i="31" s="1"/>
  <c r="U103" i="31" s="1"/>
  <c r="U104" i="31" s="1"/>
  <c r="AF105" i="31"/>
  <c r="AF106" i="31"/>
  <c r="AF107" i="31" s="1"/>
  <c r="AF108" i="31" s="1"/>
  <c r="AF109" i="31" s="1"/>
  <c r="AF110" i="31" s="1"/>
  <c r="AF111" i="31" s="1"/>
  <c r="AF112" i="31" s="1"/>
  <c r="AF113" i="31" s="1"/>
  <c r="AF114" i="31" s="1"/>
  <c r="AF115" i="31" s="1"/>
  <c r="AF116" i="31" s="1"/>
  <c r="AF117" i="31" s="1"/>
  <c r="AF118" i="31" s="1"/>
  <c r="AF119" i="31" s="1"/>
  <c r="AF120" i="31" s="1"/>
  <c r="AF121" i="31" s="1"/>
  <c r="AF122" i="31" s="1"/>
  <c r="AF123" i="31" s="1"/>
  <c r="AF124" i="31" s="1"/>
  <c r="AF125" i="31" s="1"/>
  <c r="AF126" i="31" s="1"/>
  <c r="AF127" i="31" s="1"/>
  <c r="AF128" i="31" s="1"/>
  <c r="AF129" i="31" s="1"/>
  <c r="AF130" i="31" s="1"/>
  <c r="AF131" i="31" s="1"/>
  <c r="AF132" i="31" s="1"/>
  <c r="AF133" i="31" s="1"/>
  <c r="AF134" i="31" s="1"/>
  <c r="AF135" i="31" s="1"/>
  <c r="AF136" i="31" s="1"/>
  <c r="AF137" i="31" s="1"/>
  <c r="AF138" i="31" s="1"/>
  <c r="AF139" i="31" s="1"/>
  <c r="AF140" i="31" s="1"/>
  <c r="AF141" i="31" s="1"/>
  <c r="AF142" i="31" s="1"/>
  <c r="AF143" i="31" s="1"/>
  <c r="AF144" i="31" s="1"/>
  <c r="AF145" i="31" s="1"/>
  <c r="AF146" i="31" s="1"/>
  <c r="AF147" i="31" s="1"/>
  <c r="AF148" i="31" s="1"/>
  <c r="AF149" i="31" s="1"/>
  <c r="AF150" i="31" s="1"/>
  <c r="AF151" i="31" s="1"/>
  <c r="AF152" i="31" s="1"/>
  <c r="AF153" i="31" s="1"/>
  <c r="AF154" i="31" s="1"/>
  <c r="AF155" i="31" s="1"/>
  <c r="AF156" i="31" s="1"/>
  <c r="AF157" i="31" s="1"/>
  <c r="AF158" i="31" s="1"/>
  <c r="AF159" i="31" s="1"/>
  <c r="AF160" i="31" s="1"/>
  <c r="AF161" i="31" s="1"/>
  <c r="AF162" i="31" s="1"/>
  <c r="AF163" i="31" s="1"/>
  <c r="AF164" i="31" s="1"/>
  <c r="AF165" i="31" s="1"/>
  <c r="AF166" i="31" s="1"/>
  <c r="AF167" i="31" s="1"/>
  <c r="AC106" i="31"/>
  <c r="AC107" i="31" s="1"/>
  <c r="AC108" i="31" s="1"/>
  <c r="AC109" i="31" s="1"/>
  <c r="AC110" i="31" s="1"/>
  <c r="AC111" i="31" s="1"/>
  <c r="AC112" i="31" s="1"/>
  <c r="AC113" i="31" s="1"/>
  <c r="AC114" i="31" s="1"/>
  <c r="AC115" i="31" s="1"/>
  <c r="AC116" i="31" s="1"/>
  <c r="AC117" i="31" s="1"/>
  <c r="AC118" i="31" s="1"/>
  <c r="AC119" i="31" s="1"/>
  <c r="AC120" i="31" s="1"/>
  <c r="AC121" i="31" s="1"/>
  <c r="AC122" i="31" s="1"/>
  <c r="AC123" i="31" s="1"/>
  <c r="AC124" i="31" s="1"/>
  <c r="AC125" i="31" s="1"/>
  <c r="AC126" i="31" s="1"/>
  <c r="AC127" i="31" s="1"/>
  <c r="AC128" i="31" s="1"/>
  <c r="AC129" i="31" s="1"/>
  <c r="AC130" i="31" s="1"/>
  <c r="AC131" i="31" s="1"/>
  <c r="AC132" i="31" s="1"/>
  <c r="AC133" i="31" s="1"/>
  <c r="AC134" i="31" s="1"/>
  <c r="AC135" i="31" s="1"/>
  <c r="AC136" i="31" s="1"/>
  <c r="AC137" i="31" s="1"/>
  <c r="AC138" i="31" s="1"/>
  <c r="AC139" i="31" s="1"/>
  <c r="AC140" i="31" s="1"/>
  <c r="AC141" i="31" s="1"/>
  <c r="AC142" i="31" s="1"/>
  <c r="AC143" i="31" s="1"/>
  <c r="AC144" i="31" s="1"/>
  <c r="AC145" i="31" s="1"/>
  <c r="AC146" i="31" s="1"/>
  <c r="AC147" i="31" s="1"/>
  <c r="AC148" i="31" s="1"/>
  <c r="AC149" i="31" s="1"/>
  <c r="AC150" i="31" s="1"/>
  <c r="AC151" i="31" s="1"/>
  <c r="AC152" i="31" s="1"/>
  <c r="AC153" i="31" s="1"/>
  <c r="AC154" i="31" s="1"/>
  <c r="AC155" i="31" s="1"/>
  <c r="AC156" i="31" s="1"/>
  <c r="AC157" i="31" s="1"/>
  <c r="AC158" i="31" s="1"/>
  <c r="AC159" i="31" s="1"/>
  <c r="AC160" i="31" s="1"/>
  <c r="AC161" i="31" s="1"/>
  <c r="AC162" i="31" s="1"/>
  <c r="AC163" i="31" s="1"/>
  <c r="AC164" i="31" s="1"/>
  <c r="AC165" i="31" s="1"/>
  <c r="AC166" i="31" s="1"/>
  <c r="AC167" i="31" s="1"/>
  <c r="AC105" i="31"/>
  <c r="K106" i="31"/>
  <c r="K107" i="31" s="1"/>
  <c r="K108" i="31" s="1"/>
  <c r="K109" i="31" s="1"/>
  <c r="K110" i="31" s="1"/>
  <c r="K111" i="31" s="1"/>
  <c r="K112" i="31" s="1"/>
  <c r="K113" i="31" s="1"/>
  <c r="K114" i="31" s="1"/>
  <c r="K115" i="31" s="1"/>
  <c r="K116" i="31" s="1"/>
  <c r="K117" i="31" s="1"/>
  <c r="K118" i="31" s="1"/>
  <c r="K119" i="31" s="1"/>
  <c r="K120" i="31" s="1"/>
  <c r="K121" i="31" s="1"/>
  <c r="K122" i="31" s="1"/>
  <c r="K123" i="31" s="1"/>
  <c r="K124" i="31" s="1"/>
  <c r="K125" i="31" s="1"/>
  <c r="K126" i="31" s="1"/>
  <c r="K127" i="31" s="1"/>
  <c r="K128" i="31" s="1"/>
  <c r="K129" i="31" s="1"/>
  <c r="K130" i="31" s="1"/>
  <c r="K131" i="31" s="1"/>
  <c r="K132" i="31" s="1"/>
  <c r="K133" i="31" s="1"/>
  <c r="K134" i="31" s="1"/>
  <c r="K135" i="31" s="1"/>
  <c r="K136" i="31" s="1"/>
  <c r="K137" i="31" s="1"/>
  <c r="K138" i="31" s="1"/>
  <c r="K139" i="31" s="1"/>
  <c r="K140" i="31" s="1"/>
  <c r="K141" i="31" s="1"/>
  <c r="K142" i="31" s="1"/>
  <c r="K143" i="31" s="1"/>
  <c r="K144" i="31" s="1"/>
  <c r="K145" i="31" s="1"/>
  <c r="K146" i="31" s="1"/>
  <c r="K147" i="31" s="1"/>
  <c r="K148" i="31" s="1"/>
  <c r="K149" i="31" s="1"/>
  <c r="K150" i="31" s="1"/>
  <c r="K151" i="31" s="1"/>
  <c r="K152" i="31" s="1"/>
  <c r="K153" i="31" s="1"/>
  <c r="K154" i="31" s="1"/>
  <c r="K155" i="31" s="1"/>
  <c r="K156" i="31" s="1"/>
  <c r="K157" i="31" s="1"/>
  <c r="K158" i="31" s="1"/>
  <c r="K159" i="31" s="1"/>
  <c r="K160" i="31" s="1"/>
  <c r="K161" i="31" s="1"/>
  <c r="K162" i="31" s="1"/>
  <c r="K163" i="31" s="1"/>
  <c r="K164" i="31" s="1"/>
  <c r="K165" i="31" s="1"/>
  <c r="K166" i="31" s="1"/>
  <c r="K167" i="31" s="1"/>
  <c r="K105" i="31"/>
  <c r="C17" i="31"/>
  <c r="C18" i="31" s="1"/>
  <c r="C19" i="31" s="1"/>
  <c r="C20" i="31" s="1"/>
  <c r="C21" i="31" s="1"/>
  <c r="C22" i="31" s="1"/>
  <c r="C23" i="31" s="1"/>
  <c r="C24" i="31" s="1"/>
  <c r="C25" i="31" s="1"/>
  <c r="C26" i="31" s="1"/>
  <c r="C27" i="31" s="1"/>
  <c r="C28" i="31" s="1"/>
  <c r="C29" i="31" s="1"/>
  <c r="C30" i="31" s="1"/>
  <c r="C31" i="31" s="1"/>
  <c r="C32" i="31" s="1"/>
  <c r="C33" i="31" s="1"/>
  <c r="C34" i="31" s="1"/>
  <c r="C35" i="31" s="1"/>
  <c r="C36" i="31" s="1"/>
  <c r="C37" i="31" s="1"/>
  <c r="C38" i="31" s="1"/>
  <c r="C39" i="31" s="1"/>
  <c r="C40" i="31" s="1"/>
  <c r="C41" i="31" s="1"/>
  <c r="C42" i="31" s="1"/>
  <c r="C43" i="31" s="1"/>
  <c r="C44" i="31" s="1"/>
  <c r="C45" i="31" s="1"/>
  <c r="C46" i="31" s="1"/>
  <c r="C47" i="31" s="1"/>
  <c r="C48" i="31" s="1"/>
  <c r="C49" i="31" s="1"/>
  <c r="C50" i="31" s="1"/>
  <c r="C51" i="31" s="1"/>
  <c r="C52" i="31" s="1"/>
  <c r="C53" i="31" s="1"/>
  <c r="C54" i="31" s="1"/>
  <c r="C55" i="31" s="1"/>
  <c r="C56" i="31" s="1"/>
  <c r="C57" i="31" s="1"/>
  <c r="C58" i="31" s="1"/>
  <c r="C59" i="31" s="1"/>
  <c r="C60" i="31" s="1"/>
  <c r="C61" i="31" s="1"/>
  <c r="C62" i="31" s="1"/>
  <c r="C63" i="31" s="1"/>
  <c r="C64" i="31" s="1"/>
  <c r="C65" i="31" s="1"/>
  <c r="C66" i="31" s="1"/>
  <c r="C67" i="31" s="1"/>
  <c r="C68" i="31" s="1"/>
  <c r="C69" i="31" s="1"/>
  <c r="C70" i="31" s="1"/>
  <c r="C71" i="31" s="1"/>
  <c r="C72" i="31" s="1"/>
  <c r="C73" i="31" s="1"/>
  <c r="C74" i="31" s="1"/>
  <c r="C75" i="31" s="1"/>
  <c r="C76" i="31" s="1"/>
  <c r="C77" i="31" s="1"/>
  <c r="C78" i="31" s="1"/>
  <c r="C79" i="31" s="1"/>
  <c r="C80" i="31" s="1"/>
  <c r="C81" i="31" s="1"/>
  <c r="C82" i="31" s="1"/>
  <c r="C83" i="31" s="1"/>
  <c r="C84" i="31" s="1"/>
  <c r="C85" i="31" s="1"/>
  <c r="C86" i="31" s="1"/>
  <c r="C87" i="31" s="1"/>
  <c r="C88" i="31" s="1"/>
  <c r="C89" i="31" s="1"/>
  <c r="C90" i="31" s="1"/>
  <c r="C91" i="31" s="1"/>
  <c r="C92" i="31" s="1"/>
  <c r="C93" i="31" s="1"/>
  <c r="C94" i="31" s="1"/>
  <c r="C95" i="31" s="1"/>
  <c r="C96" i="31" s="1"/>
  <c r="C97" i="31" s="1"/>
  <c r="C98" i="31" s="1"/>
  <c r="C99" i="31" s="1"/>
  <c r="C100" i="31" s="1"/>
  <c r="C101" i="31" s="1"/>
  <c r="C102" i="31" s="1"/>
  <c r="C103" i="31" s="1"/>
  <c r="C104" i="31" s="1"/>
  <c r="C16" i="31"/>
  <c r="C15" i="31"/>
  <c r="Y105" i="31"/>
  <c r="Y106" i="31"/>
  <c r="Y107" i="31" s="1"/>
  <c r="Y108" i="31" s="1"/>
  <c r="Y109" i="31" s="1"/>
  <c r="Y110" i="31" s="1"/>
  <c r="Y111" i="31" s="1"/>
  <c r="Y112" i="31" s="1"/>
  <c r="Y113" i="31" s="1"/>
  <c r="Y114" i="31" s="1"/>
  <c r="Y115" i="31" s="1"/>
  <c r="Y116" i="31" s="1"/>
  <c r="Y117" i="31" s="1"/>
  <c r="Y118" i="31" s="1"/>
  <c r="Y119" i="31" s="1"/>
  <c r="Y120" i="31" s="1"/>
  <c r="Y121" i="31" s="1"/>
  <c r="Y122" i="31" s="1"/>
  <c r="Y123" i="31" s="1"/>
  <c r="Y124" i="31" s="1"/>
  <c r="Y125" i="31" s="1"/>
  <c r="Y126" i="31" s="1"/>
  <c r="Y127" i="31" s="1"/>
  <c r="Y128" i="31" s="1"/>
  <c r="Y129" i="31" s="1"/>
  <c r="Y130" i="31" s="1"/>
  <c r="Y131" i="31" s="1"/>
  <c r="Y132" i="31" s="1"/>
  <c r="Y133" i="31" s="1"/>
  <c r="Y134" i="31" s="1"/>
  <c r="Y135" i="31" s="1"/>
  <c r="Y136" i="31" s="1"/>
  <c r="Y137" i="31" s="1"/>
  <c r="Y138" i="31" s="1"/>
  <c r="Y139" i="31" s="1"/>
  <c r="Y140" i="31" s="1"/>
  <c r="Y141" i="31" s="1"/>
  <c r="Y142" i="31" s="1"/>
  <c r="Y143" i="31" s="1"/>
  <c r="Y144" i="31" s="1"/>
  <c r="Y145" i="31" s="1"/>
  <c r="Y146" i="31" s="1"/>
  <c r="Y147" i="31" s="1"/>
  <c r="Y148" i="31" s="1"/>
  <c r="Y149" i="31" s="1"/>
  <c r="Y150" i="31" s="1"/>
  <c r="Y151" i="31" s="1"/>
  <c r="Y152" i="31" s="1"/>
  <c r="Y153" i="31" s="1"/>
  <c r="Y154" i="31" s="1"/>
  <c r="Y155" i="31" s="1"/>
  <c r="Y156" i="31" s="1"/>
  <c r="Y157" i="31" s="1"/>
  <c r="Y158" i="31" s="1"/>
  <c r="Y159" i="31" s="1"/>
  <c r="Y160" i="31" s="1"/>
  <c r="Y161" i="31" s="1"/>
  <c r="Y162" i="31" s="1"/>
  <c r="Y163" i="31" s="1"/>
  <c r="Y164" i="31" s="1"/>
  <c r="Y165" i="31" s="1"/>
  <c r="Y166" i="31" s="1"/>
  <c r="Y167" i="31" s="1"/>
  <c r="X105" i="31"/>
  <c r="X106" i="31"/>
  <c r="X107" i="31" s="1"/>
  <c r="X108" i="31" s="1"/>
  <c r="X109" i="31" s="1"/>
  <c r="X110" i="31" s="1"/>
  <c r="X111" i="31" s="1"/>
  <c r="X112" i="31" s="1"/>
  <c r="X113" i="31" s="1"/>
  <c r="X114" i="31" s="1"/>
  <c r="X115" i="31" s="1"/>
  <c r="X116" i="31" s="1"/>
  <c r="X117" i="31" s="1"/>
  <c r="X118" i="31" s="1"/>
  <c r="X119" i="31" s="1"/>
  <c r="X120" i="31" s="1"/>
  <c r="X121" i="31" s="1"/>
  <c r="X122" i="31" s="1"/>
  <c r="X123" i="31" s="1"/>
  <c r="X124" i="31" s="1"/>
  <c r="X125" i="31" s="1"/>
  <c r="X126" i="31" s="1"/>
  <c r="X127" i="31" s="1"/>
  <c r="X128" i="31" s="1"/>
  <c r="X129" i="31" s="1"/>
  <c r="X130" i="31" s="1"/>
  <c r="X131" i="31" s="1"/>
  <c r="X132" i="31" s="1"/>
  <c r="X133" i="31" s="1"/>
  <c r="X134" i="31" s="1"/>
  <c r="X135" i="31" s="1"/>
  <c r="X136" i="31" s="1"/>
  <c r="X137" i="31" s="1"/>
  <c r="X138" i="31" s="1"/>
  <c r="X139" i="31" s="1"/>
  <c r="X140" i="31" s="1"/>
  <c r="X141" i="31" s="1"/>
  <c r="X142" i="31" s="1"/>
  <c r="X143" i="31" s="1"/>
  <c r="X144" i="31" s="1"/>
  <c r="X145" i="31" s="1"/>
  <c r="X146" i="31" s="1"/>
  <c r="X147" i="31" s="1"/>
  <c r="X148" i="31" s="1"/>
  <c r="X149" i="31" s="1"/>
  <c r="X150" i="31" s="1"/>
  <c r="X151" i="31" s="1"/>
  <c r="X152" i="31" s="1"/>
  <c r="X153" i="31" s="1"/>
  <c r="X154" i="31" s="1"/>
  <c r="X155" i="31" s="1"/>
  <c r="X156" i="31" s="1"/>
  <c r="X157" i="31" s="1"/>
  <c r="X158" i="31" s="1"/>
  <c r="X159" i="31" s="1"/>
  <c r="X160" i="31" s="1"/>
  <c r="X161" i="31" s="1"/>
  <c r="X162" i="31" s="1"/>
  <c r="X163" i="31" s="1"/>
  <c r="X164" i="31" s="1"/>
  <c r="X165" i="31" s="1"/>
  <c r="X166" i="31" s="1"/>
  <c r="X167" i="31" s="1"/>
  <c r="D15" i="31"/>
  <c r="D16" i="31"/>
  <c r="D17" i="31"/>
  <c r="D18" i="31" s="1"/>
  <c r="D19" i="31" s="1"/>
  <c r="D20" i="31" s="1"/>
  <c r="D21" i="31" s="1"/>
  <c r="D22" i="31" s="1"/>
  <c r="D23" i="31" s="1"/>
  <c r="D24" i="31" s="1"/>
  <c r="D25" i="31" s="1"/>
  <c r="D26" i="31" s="1"/>
  <c r="D27" i="31" s="1"/>
  <c r="D28" i="31" s="1"/>
  <c r="D29" i="31" s="1"/>
  <c r="D30" i="31" s="1"/>
  <c r="D31" i="31" s="1"/>
  <c r="D32" i="31" s="1"/>
  <c r="D33" i="31" s="1"/>
  <c r="D34" i="31" s="1"/>
  <c r="D35" i="31" s="1"/>
  <c r="D36" i="31" s="1"/>
  <c r="D37" i="31" s="1"/>
  <c r="D38" i="31" s="1"/>
  <c r="D39" i="31" s="1"/>
  <c r="D40" i="31" s="1"/>
  <c r="D41" i="31" s="1"/>
  <c r="D42" i="31" s="1"/>
  <c r="D43" i="31" s="1"/>
  <c r="D44" i="31" s="1"/>
  <c r="D45" i="31" s="1"/>
  <c r="D46" i="31" s="1"/>
  <c r="D47" i="31" s="1"/>
  <c r="D48" i="31" s="1"/>
  <c r="D49" i="31" s="1"/>
  <c r="D50" i="31" s="1"/>
  <c r="D51" i="31" s="1"/>
  <c r="D52" i="31" s="1"/>
  <c r="D53" i="31" s="1"/>
  <c r="D54" i="31" s="1"/>
  <c r="D55" i="31" s="1"/>
  <c r="D56" i="31" s="1"/>
  <c r="D57" i="31" s="1"/>
  <c r="D58" i="31" s="1"/>
  <c r="D59" i="31" s="1"/>
  <c r="D60" i="31" s="1"/>
  <c r="D61" i="31" s="1"/>
  <c r="D62" i="31" s="1"/>
  <c r="D63" i="31" s="1"/>
  <c r="D64" i="31" s="1"/>
  <c r="D65" i="31" s="1"/>
  <c r="D66" i="31" s="1"/>
  <c r="D67" i="31" s="1"/>
  <c r="D68" i="31" s="1"/>
  <c r="D69" i="31" s="1"/>
  <c r="D70" i="31" s="1"/>
  <c r="D71" i="31" s="1"/>
  <c r="D72" i="31" s="1"/>
  <c r="D73" i="31" s="1"/>
  <c r="D74" i="31" s="1"/>
  <c r="D75" i="31" s="1"/>
  <c r="D76" i="31" s="1"/>
  <c r="D77" i="31" s="1"/>
  <c r="D78" i="31" s="1"/>
  <c r="D79" i="31" s="1"/>
  <c r="D80" i="31" s="1"/>
  <c r="D81" i="31" s="1"/>
  <c r="D82" i="31" s="1"/>
  <c r="D83" i="31" s="1"/>
  <c r="D84" i="31" s="1"/>
  <c r="D85" i="31" s="1"/>
  <c r="D86" i="31" s="1"/>
  <c r="D87" i="31" s="1"/>
  <c r="D88" i="31" s="1"/>
  <c r="D89" i="31" s="1"/>
  <c r="D90" i="31" s="1"/>
  <c r="D91" i="31" s="1"/>
  <c r="D92" i="31" s="1"/>
  <c r="D93" i="31" s="1"/>
  <c r="D94" i="31" s="1"/>
  <c r="D95" i="31" s="1"/>
  <c r="D96" i="31" s="1"/>
  <c r="D97" i="31" s="1"/>
  <c r="D98" i="31" s="1"/>
  <c r="D99" i="31" s="1"/>
  <c r="D100" i="31" s="1"/>
  <c r="D101" i="31" s="1"/>
  <c r="D102" i="31" s="1"/>
  <c r="D103" i="31" s="1"/>
  <c r="D104" i="31" s="1"/>
  <c r="F15" i="31"/>
  <c r="F16" i="31" s="1"/>
  <c r="F17" i="31"/>
  <c r="F18" i="31" s="1"/>
  <c r="F19" i="31" s="1"/>
  <c r="F20" i="31" s="1"/>
  <c r="F21" i="31" s="1"/>
  <c r="F22" i="31" s="1"/>
  <c r="F23" i="31" s="1"/>
  <c r="F24" i="31" s="1"/>
  <c r="F25" i="31" s="1"/>
  <c r="F26" i="31" s="1"/>
  <c r="F27" i="31" s="1"/>
  <c r="F28" i="31" s="1"/>
  <c r="F29" i="31" s="1"/>
  <c r="F30" i="31" s="1"/>
  <c r="F31" i="31" s="1"/>
  <c r="F32" i="31" s="1"/>
  <c r="F33" i="31" s="1"/>
  <c r="F34" i="31" s="1"/>
  <c r="F35" i="31" s="1"/>
  <c r="F36" i="31" s="1"/>
  <c r="F37" i="31" s="1"/>
  <c r="F38" i="31" s="1"/>
  <c r="F39" i="31" s="1"/>
  <c r="F40" i="31" s="1"/>
  <c r="F41" i="31" s="1"/>
  <c r="F42" i="31" s="1"/>
  <c r="F43" i="31" s="1"/>
  <c r="F44" i="31" s="1"/>
  <c r="F45" i="31" s="1"/>
  <c r="F46" i="31" s="1"/>
  <c r="F47" i="31" s="1"/>
  <c r="F48" i="31" s="1"/>
  <c r="F49" i="31" s="1"/>
  <c r="F50" i="31" s="1"/>
  <c r="F51" i="31" s="1"/>
  <c r="F52" i="31" s="1"/>
  <c r="F53" i="31" s="1"/>
  <c r="F54" i="31" s="1"/>
  <c r="F55" i="31" s="1"/>
  <c r="F56" i="31" s="1"/>
  <c r="F57" i="31" s="1"/>
  <c r="F58" i="31" s="1"/>
  <c r="F59" i="31" s="1"/>
  <c r="F60" i="31" s="1"/>
  <c r="F61" i="31" s="1"/>
  <c r="F62" i="31" s="1"/>
  <c r="F63" i="31" s="1"/>
  <c r="F64" i="31" s="1"/>
  <c r="F65" i="31" s="1"/>
  <c r="F66" i="31" s="1"/>
  <c r="F67" i="31" s="1"/>
  <c r="F68" i="31" s="1"/>
  <c r="F69" i="31" s="1"/>
  <c r="F70" i="31" s="1"/>
  <c r="F71" i="31" s="1"/>
  <c r="F72" i="31" s="1"/>
  <c r="F73" i="31" s="1"/>
  <c r="F74" i="31" s="1"/>
  <c r="F75" i="31" s="1"/>
  <c r="F76" i="31" s="1"/>
  <c r="F77" i="31" s="1"/>
  <c r="F78" i="31" s="1"/>
  <c r="F79" i="31" s="1"/>
  <c r="F80" i="31" s="1"/>
  <c r="F81" i="31" s="1"/>
  <c r="F82" i="31" s="1"/>
  <c r="F83" i="31" s="1"/>
  <c r="F84" i="31" s="1"/>
  <c r="F85" i="31" s="1"/>
  <c r="F86" i="31" s="1"/>
  <c r="F87" i="31" s="1"/>
  <c r="F88" i="31" s="1"/>
  <c r="F89" i="31" s="1"/>
  <c r="F90" i="31" s="1"/>
  <c r="F91" i="31" s="1"/>
  <c r="F92" i="31" s="1"/>
  <c r="F93" i="31" s="1"/>
  <c r="F94" i="31" s="1"/>
  <c r="F95" i="31" s="1"/>
  <c r="F96" i="31" s="1"/>
  <c r="F97" i="31" s="1"/>
  <c r="F98" i="31" s="1"/>
  <c r="F99" i="31" s="1"/>
  <c r="F100" i="31" s="1"/>
  <c r="F101" i="31" s="1"/>
  <c r="F102" i="31" s="1"/>
  <c r="F103" i="31" s="1"/>
  <c r="F104" i="31" s="1"/>
  <c r="Z15" i="31"/>
  <c r="Z16" i="31" s="1"/>
  <c r="Z17" i="31"/>
  <c r="Z18" i="31" s="1"/>
  <c r="Z19" i="31" s="1"/>
  <c r="Z20" i="31" s="1"/>
  <c r="Z21" i="31" s="1"/>
  <c r="Z22" i="31" s="1"/>
  <c r="Z23" i="31" s="1"/>
  <c r="Z24" i="31" s="1"/>
  <c r="Z25" i="31" s="1"/>
  <c r="Z26" i="31" s="1"/>
  <c r="Z27" i="31" s="1"/>
  <c r="Z28" i="31" s="1"/>
  <c r="Z29" i="31" s="1"/>
  <c r="Z30" i="31" s="1"/>
  <c r="Z31" i="31" s="1"/>
  <c r="Z32" i="31" s="1"/>
  <c r="Z33" i="31" s="1"/>
  <c r="Z34" i="31" s="1"/>
  <c r="Z35" i="31" s="1"/>
  <c r="Z36" i="31" s="1"/>
  <c r="Z37" i="31" s="1"/>
  <c r="Z38" i="31" s="1"/>
  <c r="Z39" i="31" s="1"/>
  <c r="Z40" i="31" s="1"/>
  <c r="Z41" i="31" s="1"/>
  <c r="Z42" i="31" s="1"/>
  <c r="Z43" i="31" s="1"/>
  <c r="Z44" i="31" s="1"/>
  <c r="Z45" i="31" s="1"/>
  <c r="Z46" i="31" s="1"/>
  <c r="Z47" i="31" s="1"/>
  <c r="Z48" i="31" s="1"/>
  <c r="Z49" i="31" s="1"/>
  <c r="Z50" i="31" s="1"/>
  <c r="Z51" i="31" s="1"/>
  <c r="Z52" i="31" s="1"/>
  <c r="Z53" i="31" s="1"/>
  <c r="Z54" i="31" s="1"/>
  <c r="Z55" i="31" s="1"/>
  <c r="Z56" i="31" s="1"/>
  <c r="Z57" i="31" s="1"/>
  <c r="Z58" i="31" s="1"/>
  <c r="Z59" i="31" s="1"/>
  <c r="Z60" i="31" s="1"/>
  <c r="Z61" i="31" s="1"/>
  <c r="Z62" i="31" s="1"/>
  <c r="Z63" i="31" s="1"/>
  <c r="Z64" i="31" s="1"/>
  <c r="Z65" i="31" s="1"/>
  <c r="Z66" i="31" s="1"/>
  <c r="Z67" i="31" s="1"/>
  <c r="Z68" i="31" s="1"/>
  <c r="Z69" i="31" s="1"/>
  <c r="Z70" i="31" s="1"/>
  <c r="Z71" i="31" s="1"/>
  <c r="Z72" i="31" s="1"/>
  <c r="Z73" i="31" s="1"/>
  <c r="Z74" i="31" s="1"/>
  <c r="Z75" i="31" s="1"/>
  <c r="Z76" i="31" s="1"/>
  <c r="Z77" i="31" s="1"/>
  <c r="Z78" i="31" s="1"/>
  <c r="Z79" i="31" s="1"/>
  <c r="Z80" i="31" s="1"/>
  <c r="Z81" i="31" s="1"/>
  <c r="Z82" i="31" s="1"/>
  <c r="Z83" i="31" s="1"/>
  <c r="Z84" i="31" s="1"/>
  <c r="Z85" i="31" s="1"/>
  <c r="Z86" i="31" s="1"/>
  <c r="Z87" i="31" s="1"/>
  <c r="Z88" i="31" s="1"/>
  <c r="Z89" i="31" s="1"/>
  <c r="Z90" i="31" s="1"/>
  <c r="Z91" i="31" s="1"/>
  <c r="Z92" i="31" s="1"/>
  <c r="Z93" i="31" s="1"/>
  <c r="Z94" i="31" s="1"/>
  <c r="Z95" i="31" s="1"/>
  <c r="Z96" i="31" s="1"/>
  <c r="Z97" i="31" s="1"/>
  <c r="Z98" i="31" s="1"/>
  <c r="Z99" i="31" s="1"/>
  <c r="Z100" i="31" s="1"/>
  <c r="Z101" i="31" s="1"/>
  <c r="Z102" i="31" s="1"/>
  <c r="Z103" i="31" s="1"/>
  <c r="Z104" i="31" s="1"/>
  <c r="AI106" i="31"/>
  <c r="AI107" i="31" s="1"/>
  <c r="AI108" i="31" s="1"/>
  <c r="AI109" i="31" s="1"/>
  <c r="AI110" i="31" s="1"/>
  <c r="AI111" i="31" s="1"/>
  <c r="AI112" i="31" s="1"/>
  <c r="AI113" i="31" s="1"/>
  <c r="AI114" i="31" s="1"/>
  <c r="AI115" i="31" s="1"/>
  <c r="AI116" i="31" s="1"/>
  <c r="AI117" i="31" s="1"/>
  <c r="AI118" i="31" s="1"/>
  <c r="AI119" i="31" s="1"/>
  <c r="AI120" i="31" s="1"/>
  <c r="AI121" i="31" s="1"/>
  <c r="AI122" i="31" s="1"/>
  <c r="AI123" i="31" s="1"/>
  <c r="AI124" i="31" s="1"/>
  <c r="AI125" i="31" s="1"/>
  <c r="AI126" i="31" s="1"/>
  <c r="AI127" i="31" s="1"/>
  <c r="AI128" i="31" s="1"/>
  <c r="AI129" i="31" s="1"/>
  <c r="AI130" i="31" s="1"/>
  <c r="AI131" i="31" s="1"/>
  <c r="AI132" i="31" s="1"/>
  <c r="AI133" i="31" s="1"/>
  <c r="AI134" i="31" s="1"/>
  <c r="AI135" i="31" s="1"/>
  <c r="AI136" i="31" s="1"/>
  <c r="AI137" i="31" s="1"/>
  <c r="AI138" i="31" s="1"/>
  <c r="AI139" i="31" s="1"/>
  <c r="AI140" i="31" s="1"/>
  <c r="AI141" i="31" s="1"/>
  <c r="AI142" i="31" s="1"/>
  <c r="AI143" i="31" s="1"/>
  <c r="AI144" i="31" s="1"/>
  <c r="AI145" i="31" s="1"/>
  <c r="AI146" i="31" s="1"/>
  <c r="AI147" i="31" s="1"/>
  <c r="AI148" i="31" s="1"/>
  <c r="AI149" i="31" s="1"/>
  <c r="AI150" i="31" s="1"/>
  <c r="AI151" i="31" s="1"/>
  <c r="AI152" i="31" s="1"/>
  <c r="AI153" i="31" s="1"/>
  <c r="AI154" i="31" s="1"/>
  <c r="AI155" i="31" s="1"/>
  <c r="AI156" i="31" s="1"/>
  <c r="AI157" i="31" s="1"/>
  <c r="AI158" i="31" s="1"/>
  <c r="AI159" i="31" s="1"/>
  <c r="AI160" i="31" s="1"/>
  <c r="AI161" i="31" s="1"/>
  <c r="AI162" i="31" s="1"/>
  <c r="AI163" i="31" s="1"/>
  <c r="AI164" i="31" s="1"/>
  <c r="AI165" i="31" s="1"/>
  <c r="AI166" i="31" s="1"/>
  <c r="AI167" i="31" s="1"/>
  <c r="AI105" i="31"/>
  <c r="AA105" i="31"/>
  <c r="AA106" i="31"/>
  <c r="AA107" i="31" s="1"/>
  <c r="AA108" i="31" s="1"/>
  <c r="AA109" i="31" s="1"/>
  <c r="AA110" i="31" s="1"/>
  <c r="AA111" i="31" s="1"/>
  <c r="AA112" i="31" s="1"/>
  <c r="AA113" i="31" s="1"/>
  <c r="AA114" i="31" s="1"/>
  <c r="AA115" i="31" s="1"/>
  <c r="AA116" i="31" s="1"/>
  <c r="AA117" i="31" s="1"/>
  <c r="AA118" i="31" s="1"/>
  <c r="AA119" i="31" s="1"/>
  <c r="AA120" i="31" s="1"/>
  <c r="AA121" i="31" s="1"/>
  <c r="AA122" i="31" s="1"/>
  <c r="AA123" i="31" s="1"/>
  <c r="AA124" i="31" s="1"/>
  <c r="AA125" i="31" s="1"/>
  <c r="AA126" i="31" s="1"/>
  <c r="AA127" i="31" s="1"/>
  <c r="AA128" i="31" s="1"/>
  <c r="AA129" i="31" s="1"/>
  <c r="AA130" i="31" s="1"/>
  <c r="AA131" i="31" s="1"/>
  <c r="AA132" i="31" s="1"/>
  <c r="AA133" i="31" s="1"/>
  <c r="AA134" i="31" s="1"/>
  <c r="AA135" i="31" s="1"/>
  <c r="AA136" i="31" s="1"/>
  <c r="AA137" i="31" s="1"/>
  <c r="AA138" i="31" s="1"/>
  <c r="AA139" i="31" s="1"/>
  <c r="AA140" i="31" s="1"/>
  <c r="AA141" i="31" s="1"/>
  <c r="AA142" i="31" s="1"/>
  <c r="AA143" i="31" s="1"/>
  <c r="AA144" i="31" s="1"/>
  <c r="AA145" i="31" s="1"/>
  <c r="AA146" i="31" s="1"/>
  <c r="AA147" i="31" s="1"/>
  <c r="AA148" i="31" s="1"/>
  <c r="AA149" i="31" s="1"/>
  <c r="AA150" i="31" s="1"/>
  <c r="AA151" i="31" s="1"/>
  <c r="AA152" i="31" s="1"/>
  <c r="AA153" i="31" s="1"/>
  <c r="AA154" i="31" s="1"/>
  <c r="AA155" i="31" s="1"/>
  <c r="AA156" i="31" s="1"/>
  <c r="AA157" i="31" s="1"/>
  <c r="AA158" i="31" s="1"/>
  <c r="AA159" i="31" s="1"/>
  <c r="AA160" i="31" s="1"/>
  <c r="AA161" i="31" s="1"/>
  <c r="AA162" i="31" s="1"/>
  <c r="AA163" i="31" s="1"/>
  <c r="AA164" i="31" s="1"/>
  <c r="AA165" i="31" s="1"/>
  <c r="AA166" i="31" s="1"/>
  <c r="AA167" i="31" s="1"/>
  <c r="L105" i="31"/>
  <c r="L106" i="31"/>
  <c r="L107" i="31" s="1"/>
  <c r="L108" i="31" s="1"/>
  <c r="L109" i="31" s="1"/>
  <c r="L110" i="31" s="1"/>
  <c r="L111" i="31" s="1"/>
  <c r="L112" i="31" s="1"/>
  <c r="L113" i="31" s="1"/>
  <c r="L114" i="31" s="1"/>
  <c r="L115" i="31" s="1"/>
  <c r="L116" i="31" s="1"/>
  <c r="L117" i="31" s="1"/>
  <c r="L118" i="31" s="1"/>
  <c r="L119" i="31" s="1"/>
  <c r="L120" i="31" s="1"/>
  <c r="L121" i="31" s="1"/>
  <c r="L122" i="31" s="1"/>
  <c r="L123" i="31" s="1"/>
  <c r="L124" i="31" s="1"/>
  <c r="L125" i="31" s="1"/>
  <c r="L126" i="31" s="1"/>
  <c r="L127" i="31" s="1"/>
  <c r="L128" i="31" s="1"/>
  <c r="L129" i="31" s="1"/>
  <c r="L130" i="31" s="1"/>
  <c r="L131" i="31" s="1"/>
  <c r="L132" i="31" s="1"/>
  <c r="L133" i="31" s="1"/>
  <c r="L134" i="31" s="1"/>
  <c r="L135" i="31" s="1"/>
  <c r="L136" i="31" s="1"/>
  <c r="L137" i="31" s="1"/>
  <c r="L138" i="31" s="1"/>
  <c r="L139" i="31" s="1"/>
  <c r="L140" i="31" s="1"/>
  <c r="L141" i="31" s="1"/>
  <c r="L142" i="31" s="1"/>
  <c r="L143" i="31" s="1"/>
  <c r="L144" i="31" s="1"/>
  <c r="L145" i="31" s="1"/>
  <c r="L146" i="31" s="1"/>
  <c r="L147" i="31" s="1"/>
  <c r="L148" i="31" s="1"/>
  <c r="L149" i="31" s="1"/>
  <c r="L150" i="31" s="1"/>
  <c r="L151" i="31" s="1"/>
  <c r="L152" i="31" s="1"/>
  <c r="L153" i="31" s="1"/>
  <c r="L154" i="31" s="1"/>
  <c r="L155" i="31" s="1"/>
  <c r="L156" i="31" s="1"/>
  <c r="L157" i="31" s="1"/>
  <c r="L158" i="31" s="1"/>
  <c r="L159" i="31" s="1"/>
  <c r="L160" i="31" s="1"/>
  <c r="L161" i="31" s="1"/>
  <c r="L162" i="31" s="1"/>
  <c r="L163" i="31" s="1"/>
  <c r="L164" i="31" s="1"/>
  <c r="L165" i="31" s="1"/>
  <c r="L166" i="31" s="1"/>
  <c r="L167" i="31" s="1"/>
  <c r="G17" i="31"/>
  <c r="G18" i="31" s="1"/>
  <c r="G19" i="31" s="1"/>
  <c r="G20" i="31" s="1"/>
  <c r="G21" i="31" s="1"/>
  <c r="G22" i="31" s="1"/>
  <c r="G23" i="31" s="1"/>
  <c r="G24" i="31" s="1"/>
  <c r="G25" i="31" s="1"/>
  <c r="G26" i="31" s="1"/>
  <c r="G27" i="31" s="1"/>
  <c r="G28" i="31" s="1"/>
  <c r="G29" i="31" s="1"/>
  <c r="G30" i="31" s="1"/>
  <c r="G31" i="31" s="1"/>
  <c r="G32" i="31" s="1"/>
  <c r="G33" i="31" s="1"/>
  <c r="G34" i="31" s="1"/>
  <c r="G35" i="31" s="1"/>
  <c r="G36" i="31" s="1"/>
  <c r="G37" i="31" s="1"/>
  <c r="G38" i="31" s="1"/>
  <c r="G39" i="31" s="1"/>
  <c r="G40" i="31" s="1"/>
  <c r="G41" i="31" s="1"/>
  <c r="G42" i="31" s="1"/>
  <c r="G43" i="31" s="1"/>
  <c r="G44" i="31" s="1"/>
  <c r="G45" i="31" s="1"/>
  <c r="G46" i="31" s="1"/>
  <c r="G47" i="31" s="1"/>
  <c r="G48" i="31" s="1"/>
  <c r="G49" i="31" s="1"/>
  <c r="G50" i="31" s="1"/>
  <c r="G51" i="31" s="1"/>
  <c r="G52" i="31" s="1"/>
  <c r="G53" i="31" s="1"/>
  <c r="G54" i="31" s="1"/>
  <c r="G55" i="31" s="1"/>
  <c r="G56" i="31" s="1"/>
  <c r="G57" i="31" s="1"/>
  <c r="G58" i="31" s="1"/>
  <c r="G59" i="31" s="1"/>
  <c r="G60" i="31" s="1"/>
  <c r="G61" i="31" s="1"/>
  <c r="G62" i="31" s="1"/>
  <c r="G63" i="31" s="1"/>
  <c r="G64" i="31" s="1"/>
  <c r="G65" i="31" s="1"/>
  <c r="G66" i="31" s="1"/>
  <c r="G67" i="31" s="1"/>
  <c r="G68" i="31" s="1"/>
  <c r="G69" i="31" s="1"/>
  <c r="G70" i="31" s="1"/>
  <c r="G71" i="31" s="1"/>
  <c r="G72" i="31" s="1"/>
  <c r="G73" i="31" s="1"/>
  <c r="G74" i="31" s="1"/>
  <c r="G75" i="31" s="1"/>
  <c r="G76" i="31" s="1"/>
  <c r="G77" i="31" s="1"/>
  <c r="G78" i="31" s="1"/>
  <c r="G79" i="31" s="1"/>
  <c r="G80" i="31" s="1"/>
  <c r="G81" i="31" s="1"/>
  <c r="G82" i="31" s="1"/>
  <c r="G83" i="31" s="1"/>
  <c r="G84" i="31" s="1"/>
  <c r="G85" i="31" s="1"/>
  <c r="G86" i="31" s="1"/>
  <c r="G87" i="31" s="1"/>
  <c r="G88" i="31" s="1"/>
  <c r="G89" i="31" s="1"/>
  <c r="G90" i="31" s="1"/>
  <c r="G91" i="31" s="1"/>
  <c r="G92" i="31" s="1"/>
  <c r="G93" i="31" s="1"/>
  <c r="G94" i="31" s="1"/>
  <c r="G95" i="31" s="1"/>
  <c r="G96" i="31" s="1"/>
  <c r="G97" i="31" s="1"/>
  <c r="G98" i="31" s="1"/>
  <c r="G99" i="31" s="1"/>
  <c r="G100" i="31" s="1"/>
  <c r="G101" i="31" s="1"/>
  <c r="G102" i="31" s="1"/>
  <c r="G103" i="31" s="1"/>
  <c r="G104" i="31" s="1"/>
  <c r="G15" i="31"/>
  <c r="G16" i="31" s="1"/>
  <c r="A15" i="31"/>
  <c r="A16" i="31"/>
  <c r="A17" i="3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B17" i="3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B99" i="31" s="1"/>
  <c r="B100" i="31" s="1"/>
  <c r="B101" i="31" s="1"/>
  <c r="B102" i="31" s="1"/>
  <c r="B103" i="31" s="1"/>
  <c r="B104" i="31" s="1"/>
  <c r="B16" i="31"/>
  <c r="B15" i="31"/>
  <c r="W17" i="31"/>
  <c r="W18" i="31" s="1"/>
  <c r="W19" i="31" s="1"/>
  <c r="W20" i="31" s="1"/>
  <c r="W21" i="31" s="1"/>
  <c r="W22" i="31" s="1"/>
  <c r="W23" i="31" s="1"/>
  <c r="W24" i="31" s="1"/>
  <c r="W25" i="31" s="1"/>
  <c r="W26" i="31" s="1"/>
  <c r="W27" i="31" s="1"/>
  <c r="W28" i="31" s="1"/>
  <c r="W29" i="31" s="1"/>
  <c r="W30" i="31" s="1"/>
  <c r="W31" i="31" s="1"/>
  <c r="W32" i="31" s="1"/>
  <c r="W33" i="31" s="1"/>
  <c r="W34" i="31" s="1"/>
  <c r="W35" i="31" s="1"/>
  <c r="W36" i="31" s="1"/>
  <c r="W37" i="31" s="1"/>
  <c r="W38" i="31" s="1"/>
  <c r="W39" i="31" s="1"/>
  <c r="W40" i="31" s="1"/>
  <c r="W41" i="31" s="1"/>
  <c r="W42" i="31" s="1"/>
  <c r="W43" i="31" s="1"/>
  <c r="W44" i="31" s="1"/>
  <c r="W45" i="31" s="1"/>
  <c r="W46" i="31" s="1"/>
  <c r="W47" i="31" s="1"/>
  <c r="W48" i="31" s="1"/>
  <c r="W49" i="31" s="1"/>
  <c r="W50" i="31" s="1"/>
  <c r="W51" i="31" s="1"/>
  <c r="W52" i="31" s="1"/>
  <c r="W53" i="31" s="1"/>
  <c r="W54" i="31" s="1"/>
  <c r="W55" i="31" s="1"/>
  <c r="W56" i="31" s="1"/>
  <c r="W57" i="31" s="1"/>
  <c r="W58" i="31" s="1"/>
  <c r="W59" i="31" s="1"/>
  <c r="W60" i="31" s="1"/>
  <c r="W61" i="31" s="1"/>
  <c r="W62" i="31" s="1"/>
  <c r="W63" i="31" s="1"/>
  <c r="W64" i="31" s="1"/>
  <c r="W65" i="31" s="1"/>
  <c r="W66" i="31" s="1"/>
  <c r="W67" i="31" s="1"/>
  <c r="W68" i="31" s="1"/>
  <c r="W69" i="31" s="1"/>
  <c r="W70" i="31" s="1"/>
  <c r="W71" i="31" s="1"/>
  <c r="W72" i="31" s="1"/>
  <c r="W73" i="31" s="1"/>
  <c r="W74" i="31" s="1"/>
  <c r="W75" i="31" s="1"/>
  <c r="W76" i="31" s="1"/>
  <c r="W77" i="31" s="1"/>
  <c r="W78" i="31" s="1"/>
  <c r="W79" i="31" s="1"/>
  <c r="W80" i="31" s="1"/>
  <c r="W81" i="31" s="1"/>
  <c r="W82" i="31" s="1"/>
  <c r="W83" i="31" s="1"/>
  <c r="W84" i="31" s="1"/>
  <c r="W85" i="31" s="1"/>
  <c r="W86" i="31" s="1"/>
  <c r="W87" i="31" s="1"/>
  <c r="W88" i="31" s="1"/>
  <c r="W89" i="31" s="1"/>
  <c r="W90" i="31" s="1"/>
  <c r="W91" i="31" s="1"/>
  <c r="W92" i="31" s="1"/>
  <c r="W93" i="31" s="1"/>
  <c r="W94" i="31" s="1"/>
  <c r="W95" i="31" s="1"/>
  <c r="W96" i="31" s="1"/>
  <c r="W97" i="31" s="1"/>
  <c r="W98" i="31" s="1"/>
  <c r="W99" i="31" s="1"/>
  <c r="W100" i="31" s="1"/>
  <c r="W101" i="31" s="1"/>
  <c r="W102" i="31" s="1"/>
  <c r="W103" i="31" s="1"/>
  <c r="W104" i="31" s="1"/>
  <c r="W15" i="31"/>
  <c r="W16" i="31" s="1"/>
  <c r="AB105" i="31"/>
  <c r="AB106" i="31"/>
  <c r="AB107" i="31" s="1"/>
  <c r="AB108" i="31" s="1"/>
  <c r="AB109" i="31" s="1"/>
  <c r="AB110" i="31" s="1"/>
  <c r="AB111" i="31" s="1"/>
  <c r="AB112" i="31" s="1"/>
  <c r="AB113" i="31" s="1"/>
  <c r="AB114" i="31" s="1"/>
  <c r="AB115" i="31" s="1"/>
  <c r="AB116" i="31" s="1"/>
  <c r="AB117" i="31" s="1"/>
  <c r="AB118" i="31" s="1"/>
  <c r="AB119" i="31" s="1"/>
  <c r="AB120" i="31" s="1"/>
  <c r="AB121" i="31" s="1"/>
  <c r="AB122" i="31" s="1"/>
  <c r="AB123" i="31" s="1"/>
  <c r="AB124" i="31" s="1"/>
  <c r="AB125" i="31" s="1"/>
  <c r="AB126" i="31" s="1"/>
  <c r="AB127" i="31" s="1"/>
  <c r="AB128" i="31" s="1"/>
  <c r="AB129" i="31" s="1"/>
  <c r="AB130" i="31" s="1"/>
  <c r="AB131" i="31" s="1"/>
  <c r="AB132" i="31" s="1"/>
  <c r="AB133" i="31" s="1"/>
  <c r="AB134" i="31" s="1"/>
  <c r="AB135" i="31" s="1"/>
  <c r="AB136" i="31" s="1"/>
  <c r="AB137" i="31" s="1"/>
  <c r="AB138" i="31" s="1"/>
  <c r="AB139" i="31" s="1"/>
  <c r="AB140" i="31" s="1"/>
  <c r="AB141" i="31" s="1"/>
  <c r="AB142" i="31" s="1"/>
  <c r="AB143" i="31" s="1"/>
  <c r="AB144" i="31" s="1"/>
  <c r="AB145" i="31" s="1"/>
  <c r="AB146" i="31" s="1"/>
  <c r="AB147" i="31" s="1"/>
  <c r="AB148" i="31" s="1"/>
  <c r="AB149" i="31" s="1"/>
  <c r="AB150" i="31" s="1"/>
  <c r="AB151" i="31" s="1"/>
  <c r="AB152" i="31" s="1"/>
  <c r="AB153" i="31" s="1"/>
  <c r="AB154" i="31" s="1"/>
  <c r="AB155" i="31" s="1"/>
  <c r="AB156" i="31" s="1"/>
  <c r="AB157" i="31" s="1"/>
  <c r="AB158" i="31" s="1"/>
  <c r="AB159" i="31" s="1"/>
  <c r="AB160" i="31" s="1"/>
  <c r="AB161" i="31" s="1"/>
  <c r="AB162" i="31" s="1"/>
  <c r="AB163" i="31" s="1"/>
  <c r="AB164" i="31" s="1"/>
  <c r="AB165" i="31" s="1"/>
  <c r="AB166" i="31" s="1"/>
  <c r="AB167" i="31" s="1"/>
  <c r="I15" i="31"/>
  <c r="I16" i="31" s="1"/>
  <c r="I17" i="31"/>
  <c r="I18" i="31" s="1"/>
  <c r="I19" i="31" s="1"/>
  <c r="I20" i="31" s="1"/>
  <c r="I21" i="31" s="1"/>
  <c r="I22" i="31" s="1"/>
  <c r="I23" i="31" s="1"/>
  <c r="I24" i="31" s="1"/>
  <c r="I25" i="31" s="1"/>
  <c r="I26" i="31" s="1"/>
  <c r="I27" i="31" s="1"/>
  <c r="I28" i="31" s="1"/>
  <c r="I29" i="31" s="1"/>
  <c r="I30" i="31" s="1"/>
  <c r="I31" i="31" s="1"/>
  <c r="I32" i="31" s="1"/>
  <c r="I33" i="31" s="1"/>
  <c r="I34" i="31" s="1"/>
  <c r="I35" i="31" s="1"/>
  <c r="I36" i="31" s="1"/>
  <c r="I37" i="31" s="1"/>
  <c r="I38" i="31" s="1"/>
  <c r="I39" i="31" s="1"/>
  <c r="I40" i="31" s="1"/>
  <c r="I41" i="31" s="1"/>
  <c r="I42" i="31" s="1"/>
  <c r="I43" i="31" s="1"/>
  <c r="I44" i="31" s="1"/>
  <c r="I45" i="31" s="1"/>
  <c r="I46" i="31" s="1"/>
  <c r="I47" i="31" s="1"/>
  <c r="I48" i="31" s="1"/>
  <c r="I49" i="31" s="1"/>
  <c r="I50" i="31" s="1"/>
  <c r="I51" i="31" s="1"/>
  <c r="I52" i="31" s="1"/>
  <c r="I53" i="31" s="1"/>
  <c r="I54" i="31" s="1"/>
  <c r="I55" i="31" s="1"/>
  <c r="I56" i="31" s="1"/>
  <c r="I57" i="31" s="1"/>
  <c r="I58" i="31" s="1"/>
  <c r="I59" i="31" s="1"/>
  <c r="I60" i="31" s="1"/>
  <c r="I61" i="31" s="1"/>
  <c r="I62" i="31" s="1"/>
  <c r="I63" i="31" s="1"/>
  <c r="I64" i="31" s="1"/>
  <c r="I65" i="31" s="1"/>
  <c r="I66" i="31" s="1"/>
  <c r="I67" i="31" s="1"/>
  <c r="I68" i="31" s="1"/>
  <c r="I69" i="31" s="1"/>
  <c r="I70" i="31" s="1"/>
  <c r="I71" i="31" s="1"/>
  <c r="I72" i="31" s="1"/>
  <c r="I73" i="31" s="1"/>
  <c r="I74" i="31" s="1"/>
  <c r="I75" i="31" s="1"/>
  <c r="I76" i="31" s="1"/>
  <c r="I77" i="31" s="1"/>
  <c r="I78" i="31" s="1"/>
  <c r="I79" i="31" s="1"/>
  <c r="I80" i="31" s="1"/>
  <c r="I81" i="31" s="1"/>
  <c r="I82" i="31" s="1"/>
  <c r="I83" i="31" s="1"/>
  <c r="I84" i="31" s="1"/>
  <c r="I85" i="31" s="1"/>
  <c r="I86" i="31" s="1"/>
  <c r="I87" i="31" s="1"/>
  <c r="I88" i="31" s="1"/>
  <c r="I89" i="31" s="1"/>
  <c r="I90" i="31" s="1"/>
  <c r="I91" i="31" s="1"/>
  <c r="I92" i="31" s="1"/>
  <c r="I93" i="31" s="1"/>
  <c r="I94" i="31" s="1"/>
  <c r="I95" i="31" s="1"/>
  <c r="I96" i="31" s="1"/>
  <c r="I97" i="31" s="1"/>
  <c r="I98" i="31" s="1"/>
  <c r="I99" i="31" s="1"/>
  <c r="I100" i="31" s="1"/>
  <c r="I101" i="31" s="1"/>
  <c r="I102" i="31" s="1"/>
  <c r="I103" i="31" s="1"/>
  <c r="I104" i="31" s="1"/>
  <c r="H17" i="31"/>
  <c r="H18" i="31" s="1"/>
  <c r="H19" i="31" s="1"/>
  <c r="H20" i="31" s="1"/>
  <c r="H21" i="31" s="1"/>
  <c r="H22" i="31" s="1"/>
  <c r="H23" i="31" s="1"/>
  <c r="H24" i="31" s="1"/>
  <c r="H25" i="31" s="1"/>
  <c r="H26" i="31" s="1"/>
  <c r="H27" i="31" s="1"/>
  <c r="H28" i="31" s="1"/>
  <c r="H29" i="31" s="1"/>
  <c r="H30" i="31" s="1"/>
  <c r="H31" i="31" s="1"/>
  <c r="H32" i="31" s="1"/>
  <c r="H33" i="31" s="1"/>
  <c r="H34" i="31" s="1"/>
  <c r="H35" i="31" s="1"/>
  <c r="H36" i="31" s="1"/>
  <c r="H37" i="31" s="1"/>
  <c r="H38" i="31" s="1"/>
  <c r="H39" i="31" s="1"/>
  <c r="H40" i="31" s="1"/>
  <c r="H41" i="31" s="1"/>
  <c r="H42" i="31" s="1"/>
  <c r="H43" i="31" s="1"/>
  <c r="H44" i="31" s="1"/>
  <c r="H45" i="31" s="1"/>
  <c r="H46" i="31" s="1"/>
  <c r="H47" i="31" s="1"/>
  <c r="H48" i="31" s="1"/>
  <c r="H49" i="31" s="1"/>
  <c r="H50" i="31" s="1"/>
  <c r="H51" i="31" s="1"/>
  <c r="H52" i="31" s="1"/>
  <c r="H53" i="31" s="1"/>
  <c r="H54" i="31" s="1"/>
  <c r="H55" i="31" s="1"/>
  <c r="H56" i="31" s="1"/>
  <c r="H57" i="31" s="1"/>
  <c r="H58" i="31" s="1"/>
  <c r="H59" i="31" s="1"/>
  <c r="H60" i="31" s="1"/>
  <c r="H61" i="31" s="1"/>
  <c r="H62" i="31" s="1"/>
  <c r="H63" i="31" s="1"/>
  <c r="H64" i="31" s="1"/>
  <c r="H65" i="31" s="1"/>
  <c r="H66" i="31" s="1"/>
  <c r="H67" i="31" s="1"/>
  <c r="H68" i="31" s="1"/>
  <c r="H69" i="31" s="1"/>
  <c r="H70" i="31" s="1"/>
  <c r="H71" i="31" s="1"/>
  <c r="H72" i="31" s="1"/>
  <c r="H73" i="31" s="1"/>
  <c r="H74" i="31" s="1"/>
  <c r="H75" i="31" s="1"/>
  <c r="H76" i="31" s="1"/>
  <c r="H77" i="31" s="1"/>
  <c r="H78" i="31" s="1"/>
  <c r="H79" i="31" s="1"/>
  <c r="H80" i="31" s="1"/>
  <c r="H81" i="31" s="1"/>
  <c r="H82" i="31" s="1"/>
  <c r="H83" i="31" s="1"/>
  <c r="H84" i="31" s="1"/>
  <c r="H85" i="31" s="1"/>
  <c r="H86" i="31" s="1"/>
  <c r="H87" i="31" s="1"/>
  <c r="H88" i="31" s="1"/>
  <c r="H89" i="31" s="1"/>
  <c r="H90" i="31" s="1"/>
  <c r="H91" i="31" s="1"/>
  <c r="H92" i="31" s="1"/>
  <c r="H93" i="31" s="1"/>
  <c r="H94" i="31" s="1"/>
  <c r="H95" i="31" s="1"/>
  <c r="H96" i="31" s="1"/>
  <c r="H97" i="31" s="1"/>
  <c r="H98" i="31" s="1"/>
  <c r="H99" i="31" s="1"/>
  <c r="H100" i="31" s="1"/>
  <c r="H101" i="31" s="1"/>
  <c r="H102" i="31" s="1"/>
  <c r="H103" i="31" s="1"/>
  <c r="H104" i="31" s="1"/>
  <c r="H15" i="31"/>
  <c r="H16" i="31" s="1"/>
  <c r="AE106" i="31"/>
  <c r="AE107" i="31" s="1"/>
  <c r="AE108" i="31" s="1"/>
  <c r="AE109" i="31" s="1"/>
  <c r="AE110" i="31" s="1"/>
  <c r="AE111" i="31" s="1"/>
  <c r="AE112" i="31" s="1"/>
  <c r="AE113" i="31" s="1"/>
  <c r="AE114" i="31" s="1"/>
  <c r="AE115" i="31" s="1"/>
  <c r="AE116" i="31" s="1"/>
  <c r="AE117" i="31" s="1"/>
  <c r="AE118" i="31" s="1"/>
  <c r="AE119" i="31" s="1"/>
  <c r="AE120" i="31" s="1"/>
  <c r="AE121" i="31" s="1"/>
  <c r="AE122" i="31" s="1"/>
  <c r="AE123" i="31" s="1"/>
  <c r="AE124" i="31" s="1"/>
  <c r="AE125" i="31" s="1"/>
  <c r="AE126" i="31" s="1"/>
  <c r="AE127" i="31" s="1"/>
  <c r="AE128" i="31" s="1"/>
  <c r="AE129" i="31" s="1"/>
  <c r="AE130" i="31" s="1"/>
  <c r="AE131" i="31" s="1"/>
  <c r="AE132" i="31" s="1"/>
  <c r="AE133" i="31" s="1"/>
  <c r="AE134" i="31" s="1"/>
  <c r="AE135" i="31" s="1"/>
  <c r="AE136" i="31" s="1"/>
  <c r="AE137" i="31" s="1"/>
  <c r="AE138" i="31" s="1"/>
  <c r="AE139" i="31" s="1"/>
  <c r="AE140" i="31" s="1"/>
  <c r="AE141" i="31" s="1"/>
  <c r="AE142" i="31" s="1"/>
  <c r="AE143" i="31" s="1"/>
  <c r="AE144" i="31" s="1"/>
  <c r="AE145" i="31" s="1"/>
  <c r="AE146" i="31" s="1"/>
  <c r="AE147" i="31" s="1"/>
  <c r="AE148" i="31" s="1"/>
  <c r="AE149" i="31" s="1"/>
  <c r="AE150" i="31" s="1"/>
  <c r="AE151" i="31" s="1"/>
  <c r="AE152" i="31" s="1"/>
  <c r="AE153" i="31" s="1"/>
  <c r="AE154" i="31" s="1"/>
  <c r="AE155" i="31" s="1"/>
  <c r="AE156" i="31" s="1"/>
  <c r="AE157" i="31" s="1"/>
  <c r="AE158" i="31" s="1"/>
  <c r="AE159" i="31" s="1"/>
  <c r="AE160" i="31" s="1"/>
  <c r="AE161" i="31" s="1"/>
  <c r="AE162" i="31" s="1"/>
  <c r="AE163" i="31" s="1"/>
  <c r="AE164" i="31" s="1"/>
  <c r="AE165" i="31" s="1"/>
  <c r="AE166" i="31" s="1"/>
  <c r="AE167" i="31" s="1"/>
  <c r="AE105" i="31"/>
  <c r="M15" i="31"/>
  <c r="M16" i="31" s="1"/>
  <c r="M17" i="31"/>
  <c r="M18" i="31" s="1"/>
  <c r="M19" i="31" s="1"/>
  <c r="M20" i="31" s="1"/>
  <c r="M21" i="31" s="1"/>
  <c r="M22" i="31" s="1"/>
  <c r="M23" i="31" s="1"/>
  <c r="M24" i="31" s="1"/>
  <c r="M25" i="31" s="1"/>
  <c r="M26" i="31" s="1"/>
  <c r="M27" i="31" s="1"/>
  <c r="M28" i="31" s="1"/>
  <c r="M29" i="31" s="1"/>
  <c r="M30" i="31" s="1"/>
  <c r="M31" i="31" s="1"/>
  <c r="M32" i="31" s="1"/>
  <c r="M33" i="31" s="1"/>
  <c r="M34" i="31" s="1"/>
  <c r="M35" i="31" s="1"/>
  <c r="M36" i="31" s="1"/>
  <c r="M37" i="31" s="1"/>
  <c r="M38" i="31" s="1"/>
  <c r="M39" i="31" s="1"/>
  <c r="M40" i="31" s="1"/>
  <c r="M41" i="31" s="1"/>
  <c r="M42" i="31" s="1"/>
  <c r="M43" i="31" s="1"/>
  <c r="M44" i="31" s="1"/>
  <c r="M45" i="31" s="1"/>
  <c r="M46" i="31" s="1"/>
  <c r="M47" i="31" s="1"/>
  <c r="M48" i="31" s="1"/>
  <c r="M49" i="31" s="1"/>
  <c r="M50" i="31" s="1"/>
  <c r="M51" i="31" s="1"/>
  <c r="M52" i="31" s="1"/>
  <c r="M53" i="31" s="1"/>
  <c r="M54" i="31" s="1"/>
  <c r="M55" i="31" s="1"/>
  <c r="M56" i="31" s="1"/>
  <c r="M57" i="31" s="1"/>
  <c r="M58" i="31" s="1"/>
  <c r="M59" i="31" s="1"/>
  <c r="M60" i="31" s="1"/>
  <c r="M61" i="31" s="1"/>
  <c r="M62" i="31" s="1"/>
  <c r="M63" i="31" s="1"/>
  <c r="M64" i="31" s="1"/>
  <c r="M65" i="31" s="1"/>
  <c r="M66" i="31" s="1"/>
  <c r="M67" i="31" s="1"/>
  <c r="M68" i="31" s="1"/>
  <c r="M69" i="31" s="1"/>
  <c r="M70" i="31" s="1"/>
  <c r="M71" i="31" s="1"/>
  <c r="M72" i="31" s="1"/>
  <c r="M73" i="31" s="1"/>
  <c r="M74" i="31" s="1"/>
  <c r="M75" i="31" s="1"/>
  <c r="M76" i="31" s="1"/>
  <c r="M77" i="31" s="1"/>
  <c r="M78" i="31" s="1"/>
  <c r="M79" i="31" s="1"/>
  <c r="M80" i="31" s="1"/>
  <c r="M81" i="31" s="1"/>
  <c r="M82" i="31" s="1"/>
  <c r="M83" i="31" s="1"/>
  <c r="M84" i="31" s="1"/>
  <c r="M85" i="31" s="1"/>
  <c r="M86" i="31" s="1"/>
  <c r="M87" i="31" s="1"/>
  <c r="M88" i="31" s="1"/>
  <c r="M89" i="31" s="1"/>
  <c r="M90" i="31" s="1"/>
  <c r="M91" i="31" s="1"/>
  <c r="M92" i="31" s="1"/>
  <c r="M93" i="31" s="1"/>
  <c r="M94" i="31" s="1"/>
  <c r="M95" i="31" s="1"/>
  <c r="M96" i="31" s="1"/>
  <c r="M97" i="31" s="1"/>
  <c r="M98" i="31" s="1"/>
  <c r="M99" i="31" s="1"/>
  <c r="M100" i="31" s="1"/>
  <c r="M101" i="31" s="1"/>
  <c r="M102" i="31" s="1"/>
  <c r="M103" i="31" s="1"/>
  <c r="M104" i="31" s="1"/>
  <c r="AG105" i="31"/>
  <c r="AG106" i="31"/>
  <c r="AG107" i="31" s="1"/>
  <c r="AG108" i="31" s="1"/>
  <c r="AG109" i="31" s="1"/>
  <c r="AG110" i="31" s="1"/>
  <c r="AG111" i="31" s="1"/>
  <c r="AG112" i="31" s="1"/>
  <c r="AG113" i="31" s="1"/>
  <c r="AG114" i="31" s="1"/>
  <c r="AG115" i="31" s="1"/>
  <c r="AG116" i="31" s="1"/>
  <c r="AG117" i="31" s="1"/>
  <c r="AG118" i="31" s="1"/>
  <c r="AG119" i="31" s="1"/>
  <c r="AG120" i="31" s="1"/>
  <c r="AG121" i="31" s="1"/>
  <c r="AG122" i="31" s="1"/>
  <c r="AG123" i="31" s="1"/>
  <c r="AG124" i="31" s="1"/>
  <c r="AG125" i="31" s="1"/>
  <c r="AG126" i="31" s="1"/>
  <c r="AG127" i="31" s="1"/>
  <c r="AG128" i="31" s="1"/>
  <c r="AG129" i="31" s="1"/>
  <c r="AG130" i="31" s="1"/>
  <c r="AG131" i="31" s="1"/>
  <c r="AG132" i="31" s="1"/>
  <c r="AG133" i="31" s="1"/>
  <c r="AG134" i="31" s="1"/>
  <c r="AG135" i="31" s="1"/>
  <c r="AG136" i="31" s="1"/>
  <c r="AG137" i="31" s="1"/>
  <c r="AG138" i="31" s="1"/>
  <c r="AG139" i="31" s="1"/>
  <c r="AG140" i="31" s="1"/>
  <c r="AG141" i="31" s="1"/>
  <c r="AG142" i="31" s="1"/>
  <c r="AG143" i="31" s="1"/>
  <c r="AG144" i="31" s="1"/>
  <c r="AG145" i="31" s="1"/>
  <c r="AG146" i="31" s="1"/>
  <c r="AG147" i="31" s="1"/>
  <c r="AG148" i="31" s="1"/>
  <c r="AG149" i="31" s="1"/>
  <c r="AG150" i="31" s="1"/>
  <c r="AG151" i="31" s="1"/>
  <c r="AG152" i="31" s="1"/>
  <c r="AG153" i="31" s="1"/>
  <c r="AG154" i="31" s="1"/>
  <c r="AG155" i="31" s="1"/>
  <c r="AG156" i="31" s="1"/>
  <c r="AG157" i="31" s="1"/>
  <c r="AG158" i="31" s="1"/>
  <c r="AG159" i="31" s="1"/>
  <c r="AG160" i="31" s="1"/>
  <c r="AG161" i="31" s="1"/>
  <c r="AG162" i="31" s="1"/>
  <c r="AG163" i="31" s="1"/>
  <c r="AG164" i="31" s="1"/>
  <c r="AG165" i="31" s="1"/>
  <c r="AG166" i="31" s="1"/>
  <c r="AG167" i="31" s="1"/>
  <c r="T105" i="31"/>
  <c r="T106" i="31"/>
  <c r="T107" i="31" s="1"/>
  <c r="T108" i="31" s="1"/>
  <c r="T109" i="31" s="1"/>
  <c r="T110" i="31" s="1"/>
  <c r="R106" i="31"/>
  <c r="R107" i="31" s="1"/>
  <c r="R108" i="31" s="1"/>
  <c r="R109" i="31" s="1"/>
  <c r="R110" i="31" s="1"/>
  <c r="R105" i="31"/>
  <c r="R168" i="31"/>
  <c r="R169" i="31"/>
  <c r="R170" i="31" s="1"/>
  <c r="R171" i="31" s="1"/>
  <c r="R172" i="31" s="1"/>
  <c r="S105" i="31"/>
  <c r="S106" i="31"/>
  <c r="S107" i="31" s="1"/>
  <c r="S108" i="31" s="1"/>
  <c r="S109" i="31" s="1"/>
  <c r="S110" i="31" s="1"/>
  <c r="S169" i="31"/>
  <c r="S170" i="31" s="1"/>
  <c r="S171" i="31" s="1"/>
  <c r="S172" i="31" s="1"/>
  <c r="S168" i="31"/>
  <c r="T168" i="31"/>
  <c r="T169" i="31"/>
  <c r="T170" i="31" s="1"/>
  <c r="T171" i="31" s="1"/>
  <c r="T172" i="31" s="1"/>
  <c r="B17" i="30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B64" i="30" s="1"/>
  <c r="B65" i="30" s="1"/>
  <c r="B66" i="30" s="1"/>
  <c r="B67" i="30" s="1"/>
  <c r="B68" i="30" s="1"/>
  <c r="B69" i="30" s="1"/>
  <c r="B70" i="30" s="1"/>
  <c r="B71" i="30" s="1"/>
  <c r="B72" i="30" s="1"/>
  <c r="B73" i="30" s="1"/>
  <c r="B74" i="30" s="1"/>
  <c r="B75" i="30" s="1"/>
  <c r="B76" i="30" s="1"/>
  <c r="B77" i="30" s="1"/>
  <c r="B78" i="30" s="1"/>
  <c r="B79" i="30" s="1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5" i="30"/>
  <c r="B16" i="30"/>
  <c r="Z15" i="30"/>
  <c r="Z16" i="30" s="1"/>
  <c r="Z17" i="30"/>
  <c r="Z18" i="30" s="1"/>
  <c r="Z19" i="30" s="1"/>
  <c r="Z20" i="30" s="1"/>
  <c r="Z21" i="30" s="1"/>
  <c r="Z22" i="30" s="1"/>
  <c r="Z23" i="30" s="1"/>
  <c r="Z24" i="30" s="1"/>
  <c r="Z25" i="30" s="1"/>
  <c r="Z26" i="30" s="1"/>
  <c r="Z27" i="30" s="1"/>
  <c r="Z28" i="30" s="1"/>
  <c r="Z29" i="30" s="1"/>
  <c r="Z30" i="30" s="1"/>
  <c r="Z31" i="30" s="1"/>
  <c r="Z32" i="30" s="1"/>
  <c r="Z33" i="30" s="1"/>
  <c r="Z34" i="30" s="1"/>
  <c r="Z35" i="30" s="1"/>
  <c r="Z36" i="30" s="1"/>
  <c r="Z37" i="30" s="1"/>
  <c r="Z38" i="30" s="1"/>
  <c r="Z39" i="30" s="1"/>
  <c r="Z40" i="30" s="1"/>
  <c r="Z41" i="30" s="1"/>
  <c r="Z42" i="30" s="1"/>
  <c r="Z43" i="30" s="1"/>
  <c r="Z44" i="30" s="1"/>
  <c r="Z45" i="30" s="1"/>
  <c r="Z46" i="30" s="1"/>
  <c r="Z47" i="30" s="1"/>
  <c r="Z48" i="30" s="1"/>
  <c r="Z49" i="30" s="1"/>
  <c r="Z50" i="30" s="1"/>
  <c r="Z51" i="30" s="1"/>
  <c r="Z52" i="30" s="1"/>
  <c r="Z53" i="30" s="1"/>
  <c r="Z54" i="30" s="1"/>
  <c r="Z55" i="30" s="1"/>
  <c r="Z56" i="30" s="1"/>
  <c r="Z57" i="30" s="1"/>
  <c r="Z58" i="30" s="1"/>
  <c r="Z59" i="30" s="1"/>
  <c r="Z60" i="30" s="1"/>
  <c r="Z61" i="30" s="1"/>
  <c r="Z62" i="30" s="1"/>
  <c r="Z63" i="30" s="1"/>
  <c r="Z64" i="30" s="1"/>
  <c r="Z65" i="30" s="1"/>
  <c r="Z66" i="30" s="1"/>
  <c r="Z67" i="30" s="1"/>
  <c r="Z68" i="30" s="1"/>
  <c r="Z69" i="30" s="1"/>
  <c r="Z70" i="30" s="1"/>
  <c r="Z71" i="30" s="1"/>
  <c r="Z72" i="30" s="1"/>
  <c r="Z73" i="30" s="1"/>
  <c r="Z74" i="30" s="1"/>
  <c r="Z75" i="30" s="1"/>
  <c r="Z76" i="30" s="1"/>
  <c r="Z77" i="30" s="1"/>
  <c r="Z78" i="30" s="1"/>
  <c r="Z79" i="30" s="1"/>
  <c r="Z80" i="30" s="1"/>
  <c r="Z81" i="30" s="1"/>
  <c r="Z82" i="30" s="1"/>
  <c r="Z83" i="30" s="1"/>
  <c r="Z84" i="30" s="1"/>
  <c r="Z85" i="30" s="1"/>
  <c r="Z86" i="30" s="1"/>
  <c r="Z87" i="30" s="1"/>
  <c r="Z88" i="30" s="1"/>
  <c r="Z89" i="30" s="1"/>
  <c r="Z90" i="30" s="1"/>
  <c r="Z91" i="30" s="1"/>
  <c r="Z92" i="30" s="1"/>
  <c r="Z93" i="30" s="1"/>
  <c r="Z94" i="30" s="1"/>
  <c r="Z95" i="30" s="1"/>
  <c r="Z96" i="30" s="1"/>
  <c r="Z97" i="30" s="1"/>
  <c r="Z98" i="30" s="1"/>
  <c r="Z99" i="30" s="1"/>
  <c r="Z100" i="30" s="1"/>
  <c r="Z101" i="30" s="1"/>
  <c r="Z102" i="30" s="1"/>
  <c r="Z103" i="30" s="1"/>
  <c r="Z104" i="30" s="1"/>
  <c r="G17" i="30"/>
  <c r="G18" i="30" s="1"/>
  <c r="G19" i="30" s="1"/>
  <c r="G20" i="30" s="1"/>
  <c r="G21" i="30" s="1"/>
  <c r="G22" i="30" s="1"/>
  <c r="G23" i="30" s="1"/>
  <c r="G24" i="30" s="1"/>
  <c r="G25" i="30" s="1"/>
  <c r="G26" i="30" s="1"/>
  <c r="G27" i="30" s="1"/>
  <c r="G28" i="30" s="1"/>
  <c r="G29" i="30" s="1"/>
  <c r="G30" i="30" s="1"/>
  <c r="G31" i="30" s="1"/>
  <c r="G32" i="30" s="1"/>
  <c r="G33" i="30" s="1"/>
  <c r="G34" i="30" s="1"/>
  <c r="G35" i="30" s="1"/>
  <c r="G36" i="30" s="1"/>
  <c r="G37" i="30" s="1"/>
  <c r="G38" i="30" s="1"/>
  <c r="G39" i="30" s="1"/>
  <c r="G40" i="30" s="1"/>
  <c r="G41" i="30" s="1"/>
  <c r="G42" i="30" s="1"/>
  <c r="G43" i="30" s="1"/>
  <c r="G44" i="30" s="1"/>
  <c r="G45" i="30" s="1"/>
  <c r="G46" i="30" s="1"/>
  <c r="G47" i="30" s="1"/>
  <c r="G48" i="30" s="1"/>
  <c r="G49" i="30" s="1"/>
  <c r="G50" i="30" s="1"/>
  <c r="G51" i="30" s="1"/>
  <c r="G52" i="30" s="1"/>
  <c r="G53" i="30" s="1"/>
  <c r="G54" i="30" s="1"/>
  <c r="G55" i="30" s="1"/>
  <c r="G56" i="30" s="1"/>
  <c r="G57" i="30" s="1"/>
  <c r="G58" i="30" s="1"/>
  <c r="G59" i="30" s="1"/>
  <c r="G60" i="30" s="1"/>
  <c r="G61" i="30" s="1"/>
  <c r="G62" i="30" s="1"/>
  <c r="G63" i="30" s="1"/>
  <c r="G64" i="30" s="1"/>
  <c r="G65" i="30" s="1"/>
  <c r="G66" i="30" s="1"/>
  <c r="G67" i="30" s="1"/>
  <c r="G68" i="30" s="1"/>
  <c r="G69" i="30" s="1"/>
  <c r="G70" i="30" s="1"/>
  <c r="G71" i="30" s="1"/>
  <c r="G72" i="30" s="1"/>
  <c r="G73" i="30" s="1"/>
  <c r="G74" i="30" s="1"/>
  <c r="G75" i="30" s="1"/>
  <c r="G76" i="30" s="1"/>
  <c r="G77" i="30" s="1"/>
  <c r="G78" i="30" s="1"/>
  <c r="G79" i="30" s="1"/>
  <c r="G80" i="30" s="1"/>
  <c r="G81" i="30" s="1"/>
  <c r="G82" i="30" s="1"/>
  <c r="G83" i="30" s="1"/>
  <c r="G84" i="30" s="1"/>
  <c r="G85" i="30" s="1"/>
  <c r="G86" i="30" s="1"/>
  <c r="G87" i="30" s="1"/>
  <c r="G88" i="30" s="1"/>
  <c r="G89" i="30" s="1"/>
  <c r="G90" i="30" s="1"/>
  <c r="G91" i="30" s="1"/>
  <c r="G92" i="30" s="1"/>
  <c r="G93" i="30" s="1"/>
  <c r="G94" i="30" s="1"/>
  <c r="G95" i="30" s="1"/>
  <c r="G96" i="30" s="1"/>
  <c r="G97" i="30" s="1"/>
  <c r="G98" i="30" s="1"/>
  <c r="G99" i="30" s="1"/>
  <c r="G100" i="30" s="1"/>
  <c r="G101" i="30" s="1"/>
  <c r="G102" i="30" s="1"/>
  <c r="G103" i="30" s="1"/>
  <c r="G104" i="30" s="1"/>
  <c r="G15" i="30"/>
  <c r="G16" i="30" s="1"/>
  <c r="AA105" i="30"/>
  <c r="AA106" i="30"/>
  <c r="AA107" i="30" s="1"/>
  <c r="AA108" i="30" s="1"/>
  <c r="AA109" i="30" s="1"/>
  <c r="AA110" i="30" s="1"/>
  <c r="AA111" i="30" s="1"/>
  <c r="AA112" i="30" s="1"/>
  <c r="AA113" i="30" s="1"/>
  <c r="AA114" i="30" s="1"/>
  <c r="AA115" i="30" s="1"/>
  <c r="AA116" i="30" s="1"/>
  <c r="AA117" i="30" s="1"/>
  <c r="AA118" i="30" s="1"/>
  <c r="AA119" i="30" s="1"/>
  <c r="AA120" i="30" s="1"/>
  <c r="AA121" i="30" s="1"/>
  <c r="AA122" i="30" s="1"/>
  <c r="AA123" i="30" s="1"/>
  <c r="AA124" i="30" s="1"/>
  <c r="AA125" i="30" s="1"/>
  <c r="AA126" i="30" s="1"/>
  <c r="AA127" i="30" s="1"/>
  <c r="AA128" i="30" s="1"/>
  <c r="AA129" i="30" s="1"/>
  <c r="AA130" i="30" s="1"/>
  <c r="AA131" i="30" s="1"/>
  <c r="AA132" i="30" s="1"/>
  <c r="AA133" i="30" s="1"/>
  <c r="AA134" i="30" s="1"/>
  <c r="AA135" i="30" s="1"/>
  <c r="AA136" i="30" s="1"/>
  <c r="AA137" i="30" s="1"/>
  <c r="AA138" i="30" s="1"/>
  <c r="AA139" i="30" s="1"/>
  <c r="AA140" i="30" s="1"/>
  <c r="AA141" i="30" s="1"/>
  <c r="AA142" i="30" s="1"/>
  <c r="AA143" i="30" s="1"/>
  <c r="AA144" i="30" s="1"/>
  <c r="AA145" i="30" s="1"/>
  <c r="AA146" i="30" s="1"/>
  <c r="AA147" i="30" s="1"/>
  <c r="AA148" i="30" s="1"/>
  <c r="AA149" i="30" s="1"/>
  <c r="AA150" i="30" s="1"/>
  <c r="AA151" i="30" s="1"/>
  <c r="AA152" i="30" s="1"/>
  <c r="AA153" i="30" s="1"/>
  <c r="AA154" i="30" s="1"/>
  <c r="AA155" i="30" s="1"/>
  <c r="AA156" i="30" s="1"/>
  <c r="AA157" i="30" s="1"/>
  <c r="AA158" i="30" s="1"/>
  <c r="AA159" i="30" s="1"/>
  <c r="AA160" i="30" s="1"/>
  <c r="AA161" i="30" s="1"/>
  <c r="AA162" i="30" s="1"/>
  <c r="AA163" i="30" s="1"/>
  <c r="AA164" i="30" s="1"/>
  <c r="AA165" i="30" s="1"/>
  <c r="AA166" i="30" s="1"/>
  <c r="AA167" i="30" s="1"/>
  <c r="C16" i="30"/>
  <c r="C17" i="30"/>
  <c r="C18" i="30" s="1"/>
  <c r="C19" i="30" s="1"/>
  <c r="C20" i="30" s="1"/>
  <c r="C21" i="30" s="1"/>
  <c r="C22" i="30" s="1"/>
  <c r="C23" i="30" s="1"/>
  <c r="C24" i="30" s="1"/>
  <c r="C25" i="30" s="1"/>
  <c r="C26" i="30" s="1"/>
  <c r="C27" i="30" s="1"/>
  <c r="C28" i="30" s="1"/>
  <c r="C29" i="30" s="1"/>
  <c r="C30" i="30" s="1"/>
  <c r="C31" i="30" s="1"/>
  <c r="C32" i="30" s="1"/>
  <c r="C33" i="30" s="1"/>
  <c r="C34" i="30" s="1"/>
  <c r="C35" i="30" s="1"/>
  <c r="C36" i="30" s="1"/>
  <c r="C37" i="30" s="1"/>
  <c r="C38" i="30" s="1"/>
  <c r="C39" i="30" s="1"/>
  <c r="C40" i="30" s="1"/>
  <c r="C41" i="30" s="1"/>
  <c r="C42" i="30" s="1"/>
  <c r="C43" i="30" s="1"/>
  <c r="C44" i="30" s="1"/>
  <c r="C45" i="30" s="1"/>
  <c r="C46" i="30" s="1"/>
  <c r="C47" i="30" s="1"/>
  <c r="C48" i="30" s="1"/>
  <c r="C49" i="30" s="1"/>
  <c r="C50" i="30" s="1"/>
  <c r="C51" i="30" s="1"/>
  <c r="C52" i="30" s="1"/>
  <c r="C53" i="30" s="1"/>
  <c r="C54" i="30" s="1"/>
  <c r="C55" i="30" s="1"/>
  <c r="C56" i="30" s="1"/>
  <c r="C57" i="30" s="1"/>
  <c r="C58" i="30" s="1"/>
  <c r="C59" i="30" s="1"/>
  <c r="C60" i="30" s="1"/>
  <c r="C61" i="30" s="1"/>
  <c r="C62" i="30" s="1"/>
  <c r="C63" i="30" s="1"/>
  <c r="C64" i="30" s="1"/>
  <c r="C65" i="30" s="1"/>
  <c r="C66" i="30" s="1"/>
  <c r="C67" i="30" s="1"/>
  <c r="C68" i="30" s="1"/>
  <c r="C69" i="30" s="1"/>
  <c r="C70" i="30" s="1"/>
  <c r="C71" i="30" s="1"/>
  <c r="C72" i="30" s="1"/>
  <c r="C73" i="30" s="1"/>
  <c r="C74" i="30" s="1"/>
  <c r="C75" i="30" s="1"/>
  <c r="C76" i="30" s="1"/>
  <c r="C77" i="30" s="1"/>
  <c r="C78" i="30" s="1"/>
  <c r="C79" i="30" s="1"/>
  <c r="C80" i="30" s="1"/>
  <c r="C81" i="30" s="1"/>
  <c r="C82" i="30" s="1"/>
  <c r="C83" i="30" s="1"/>
  <c r="C84" i="30" s="1"/>
  <c r="C85" i="30" s="1"/>
  <c r="C86" i="30" s="1"/>
  <c r="C87" i="30" s="1"/>
  <c r="C88" i="30" s="1"/>
  <c r="C89" i="30" s="1"/>
  <c r="C90" i="30" s="1"/>
  <c r="C91" i="30" s="1"/>
  <c r="C92" i="30" s="1"/>
  <c r="C93" i="30" s="1"/>
  <c r="C94" i="30" s="1"/>
  <c r="C95" i="30" s="1"/>
  <c r="C96" i="30" s="1"/>
  <c r="C97" i="30" s="1"/>
  <c r="C98" i="30" s="1"/>
  <c r="C99" i="30" s="1"/>
  <c r="C100" i="30" s="1"/>
  <c r="C101" i="30" s="1"/>
  <c r="C102" i="30" s="1"/>
  <c r="C103" i="30" s="1"/>
  <c r="C104" i="30" s="1"/>
  <c r="C15" i="30"/>
  <c r="H17" i="30"/>
  <c r="H18" i="30" s="1"/>
  <c r="H19" i="30" s="1"/>
  <c r="H20" i="30" s="1"/>
  <c r="H21" i="30" s="1"/>
  <c r="H22" i="30" s="1"/>
  <c r="H23" i="30" s="1"/>
  <c r="H24" i="30" s="1"/>
  <c r="H25" i="30" s="1"/>
  <c r="H26" i="30" s="1"/>
  <c r="H27" i="30" s="1"/>
  <c r="H28" i="30" s="1"/>
  <c r="H29" i="30" s="1"/>
  <c r="H30" i="30" s="1"/>
  <c r="H31" i="30" s="1"/>
  <c r="H32" i="30" s="1"/>
  <c r="H33" i="30" s="1"/>
  <c r="H34" i="30" s="1"/>
  <c r="H35" i="30" s="1"/>
  <c r="H36" i="30" s="1"/>
  <c r="H37" i="30" s="1"/>
  <c r="H38" i="30" s="1"/>
  <c r="H39" i="30" s="1"/>
  <c r="H40" i="30" s="1"/>
  <c r="H41" i="30" s="1"/>
  <c r="H42" i="30" s="1"/>
  <c r="H43" i="30" s="1"/>
  <c r="H44" i="30" s="1"/>
  <c r="H45" i="30" s="1"/>
  <c r="H46" i="30" s="1"/>
  <c r="H47" i="30" s="1"/>
  <c r="H48" i="30" s="1"/>
  <c r="H49" i="30" s="1"/>
  <c r="H50" i="30" s="1"/>
  <c r="H51" i="30" s="1"/>
  <c r="H52" i="30" s="1"/>
  <c r="H53" i="30" s="1"/>
  <c r="H54" i="30" s="1"/>
  <c r="H55" i="30" s="1"/>
  <c r="H56" i="30" s="1"/>
  <c r="H57" i="30" s="1"/>
  <c r="H58" i="30" s="1"/>
  <c r="H59" i="30" s="1"/>
  <c r="H60" i="30" s="1"/>
  <c r="H61" i="30" s="1"/>
  <c r="H62" i="30" s="1"/>
  <c r="H63" i="30" s="1"/>
  <c r="H64" i="30" s="1"/>
  <c r="H65" i="30" s="1"/>
  <c r="H66" i="30" s="1"/>
  <c r="H67" i="30" s="1"/>
  <c r="H68" i="30" s="1"/>
  <c r="H69" i="30" s="1"/>
  <c r="H70" i="30" s="1"/>
  <c r="H71" i="30" s="1"/>
  <c r="H72" i="30" s="1"/>
  <c r="H73" i="30" s="1"/>
  <c r="H74" i="30" s="1"/>
  <c r="H75" i="30" s="1"/>
  <c r="H76" i="30" s="1"/>
  <c r="H77" i="30" s="1"/>
  <c r="H78" i="30" s="1"/>
  <c r="H79" i="30" s="1"/>
  <c r="H80" i="30" s="1"/>
  <c r="H81" i="30" s="1"/>
  <c r="H82" i="30" s="1"/>
  <c r="H83" i="30" s="1"/>
  <c r="H84" i="30" s="1"/>
  <c r="H85" i="30" s="1"/>
  <c r="H86" i="30" s="1"/>
  <c r="H87" i="30" s="1"/>
  <c r="H88" i="30" s="1"/>
  <c r="H89" i="30" s="1"/>
  <c r="H90" i="30" s="1"/>
  <c r="H91" i="30" s="1"/>
  <c r="H92" i="30" s="1"/>
  <c r="H93" i="30" s="1"/>
  <c r="H94" i="30" s="1"/>
  <c r="H95" i="30" s="1"/>
  <c r="H96" i="30" s="1"/>
  <c r="H97" i="30" s="1"/>
  <c r="H98" i="30" s="1"/>
  <c r="H99" i="30" s="1"/>
  <c r="H100" i="30" s="1"/>
  <c r="H101" i="30" s="1"/>
  <c r="H102" i="30" s="1"/>
  <c r="H103" i="30" s="1"/>
  <c r="H104" i="30" s="1"/>
  <c r="H15" i="30"/>
  <c r="H16" i="30" s="1"/>
  <c r="AB105" i="30"/>
  <c r="AB106" i="30"/>
  <c r="AB107" i="30" s="1"/>
  <c r="AB108" i="30" s="1"/>
  <c r="AB109" i="30" s="1"/>
  <c r="AB110" i="30" s="1"/>
  <c r="AB111" i="30" s="1"/>
  <c r="AB112" i="30" s="1"/>
  <c r="AB113" i="30" s="1"/>
  <c r="AB114" i="30" s="1"/>
  <c r="AB115" i="30" s="1"/>
  <c r="AB116" i="30" s="1"/>
  <c r="AB117" i="30" s="1"/>
  <c r="AB118" i="30" s="1"/>
  <c r="AB119" i="30" s="1"/>
  <c r="AB120" i="30" s="1"/>
  <c r="AB121" i="30" s="1"/>
  <c r="AB122" i="30" s="1"/>
  <c r="AB123" i="30" s="1"/>
  <c r="AB124" i="30" s="1"/>
  <c r="AB125" i="30" s="1"/>
  <c r="AB126" i="30" s="1"/>
  <c r="AB127" i="30" s="1"/>
  <c r="AB128" i="30" s="1"/>
  <c r="AB129" i="30" s="1"/>
  <c r="AB130" i="30" s="1"/>
  <c r="AB131" i="30" s="1"/>
  <c r="AB132" i="30" s="1"/>
  <c r="AB133" i="30" s="1"/>
  <c r="AB134" i="30" s="1"/>
  <c r="AB135" i="30" s="1"/>
  <c r="AB136" i="30" s="1"/>
  <c r="AB137" i="30" s="1"/>
  <c r="AB138" i="30" s="1"/>
  <c r="AB139" i="30" s="1"/>
  <c r="AB140" i="30" s="1"/>
  <c r="AB141" i="30" s="1"/>
  <c r="AB142" i="30" s="1"/>
  <c r="AB143" i="30" s="1"/>
  <c r="AB144" i="30" s="1"/>
  <c r="AB145" i="30" s="1"/>
  <c r="AB146" i="30" s="1"/>
  <c r="AB147" i="30" s="1"/>
  <c r="AB148" i="30" s="1"/>
  <c r="AB149" i="30" s="1"/>
  <c r="AB150" i="30" s="1"/>
  <c r="AB151" i="30" s="1"/>
  <c r="AB152" i="30" s="1"/>
  <c r="AB153" i="30" s="1"/>
  <c r="AB154" i="30" s="1"/>
  <c r="AB155" i="30" s="1"/>
  <c r="AB156" i="30" s="1"/>
  <c r="AB157" i="30" s="1"/>
  <c r="AB158" i="30" s="1"/>
  <c r="AB159" i="30" s="1"/>
  <c r="AB160" i="30" s="1"/>
  <c r="AB161" i="30" s="1"/>
  <c r="AB162" i="30" s="1"/>
  <c r="AB163" i="30" s="1"/>
  <c r="AB164" i="30" s="1"/>
  <c r="AB165" i="30" s="1"/>
  <c r="AB166" i="30" s="1"/>
  <c r="AB167" i="30" s="1"/>
  <c r="D16" i="30"/>
  <c r="D15" i="30"/>
  <c r="D17" i="30"/>
  <c r="D18" i="30" s="1"/>
  <c r="D19" i="30" s="1"/>
  <c r="D20" i="30" s="1"/>
  <c r="D21" i="30" s="1"/>
  <c r="D22" i="30" s="1"/>
  <c r="D23" i="30" s="1"/>
  <c r="D24" i="30" s="1"/>
  <c r="D25" i="30" s="1"/>
  <c r="D26" i="30" s="1"/>
  <c r="D27" i="30" s="1"/>
  <c r="D28" i="30" s="1"/>
  <c r="D29" i="30" s="1"/>
  <c r="D30" i="30" s="1"/>
  <c r="D31" i="30" s="1"/>
  <c r="D32" i="30" s="1"/>
  <c r="D33" i="30" s="1"/>
  <c r="D34" i="30" s="1"/>
  <c r="D35" i="30" s="1"/>
  <c r="D36" i="30" s="1"/>
  <c r="D37" i="30" s="1"/>
  <c r="D38" i="30" s="1"/>
  <c r="D39" i="30" s="1"/>
  <c r="D40" i="30" s="1"/>
  <c r="D41" i="30" s="1"/>
  <c r="D42" i="30" s="1"/>
  <c r="D43" i="30" s="1"/>
  <c r="D44" i="30" s="1"/>
  <c r="D45" i="30" s="1"/>
  <c r="D46" i="30" s="1"/>
  <c r="D47" i="30" s="1"/>
  <c r="D48" i="30" s="1"/>
  <c r="D49" i="30" s="1"/>
  <c r="D50" i="30" s="1"/>
  <c r="D51" i="30" s="1"/>
  <c r="D52" i="30" s="1"/>
  <c r="D53" i="30" s="1"/>
  <c r="D54" i="30" s="1"/>
  <c r="D55" i="30" s="1"/>
  <c r="D56" i="30" s="1"/>
  <c r="D57" i="30" s="1"/>
  <c r="D58" i="30" s="1"/>
  <c r="D59" i="30" s="1"/>
  <c r="D60" i="30" s="1"/>
  <c r="D61" i="30" s="1"/>
  <c r="D62" i="30" s="1"/>
  <c r="D63" i="30" s="1"/>
  <c r="D64" i="30" s="1"/>
  <c r="D65" i="30" s="1"/>
  <c r="D66" i="30" s="1"/>
  <c r="D67" i="30" s="1"/>
  <c r="D68" i="30" s="1"/>
  <c r="D69" i="30" s="1"/>
  <c r="D70" i="30" s="1"/>
  <c r="D71" i="30" s="1"/>
  <c r="D72" i="30" s="1"/>
  <c r="D73" i="30" s="1"/>
  <c r="D74" i="30" s="1"/>
  <c r="D75" i="30" s="1"/>
  <c r="D76" i="30" s="1"/>
  <c r="D77" i="30" s="1"/>
  <c r="D78" i="30" s="1"/>
  <c r="D79" i="30" s="1"/>
  <c r="D80" i="30" s="1"/>
  <c r="D81" i="30" s="1"/>
  <c r="D82" i="30" s="1"/>
  <c r="D83" i="30" s="1"/>
  <c r="D84" i="30" s="1"/>
  <c r="D85" i="30" s="1"/>
  <c r="D86" i="30" s="1"/>
  <c r="D87" i="30" s="1"/>
  <c r="D88" i="30" s="1"/>
  <c r="D89" i="30" s="1"/>
  <c r="D90" i="30" s="1"/>
  <c r="D91" i="30" s="1"/>
  <c r="D92" i="30" s="1"/>
  <c r="D93" i="30" s="1"/>
  <c r="D94" i="30" s="1"/>
  <c r="D95" i="30" s="1"/>
  <c r="D96" i="30" s="1"/>
  <c r="D97" i="30" s="1"/>
  <c r="D98" i="30" s="1"/>
  <c r="D99" i="30" s="1"/>
  <c r="D100" i="30" s="1"/>
  <c r="D101" i="30" s="1"/>
  <c r="D102" i="30" s="1"/>
  <c r="D103" i="30" s="1"/>
  <c r="D104" i="30" s="1"/>
  <c r="I15" i="30"/>
  <c r="I16" i="30" s="1"/>
  <c r="I17" i="30"/>
  <c r="I18" i="30" s="1"/>
  <c r="I19" i="30" s="1"/>
  <c r="I20" i="30" s="1"/>
  <c r="I21" i="30" s="1"/>
  <c r="I22" i="30" s="1"/>
  <c r="I23" i="30" s="1"/>
  <c r="I24" i="30" s="1"/>
  <c r="I25" i="30" s="1"/>
  <c r="I26" i="30" s="1"/>
  <c r="I27" i="30" s="1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I63" i="30" s="1"/>
  <c r="I64" i="30" s="1"/>
  <c r="I65" i="30" s="1"/>
  <c r="I66" i="30" s="1"/>
  <c r="I67" i="30" s="1"/>
  <c r="I68" i="30" s="1"/>
  <c r="I69" i="30" s="1"/>
  <c r="I70" i="30" s="1"/>
  <c r="I71" i="30" s="1"/>
  <c r="I72" i="30" s="1"/>
  <c r="I73" i="30" s="1"/>
  <c r="I74" i="30" s="1"/>
  <c r="I75" i="30" s="1"/>
  <c r="I76" i="30" s="1"/>
  <c r="I77" i="30" s="1"/>
  <c r="I78" i="30" s="1"/>
  <c r="I79" i="30" s="1"/>
  <c r="I80" i="30" s="1"/>
  <c r="I81" i="30" s="1"/>
  <c r="I82" i="30" s="1"/>
  <c r="I83" i="30" s="1"/>
  <c r="I84" i="30" s="1"/>
  <c r="I85" i="30" s="1"/>
  <c r="I86" i="30" s="1"/>
  <c r="I87" i="30" s="1"/>
  <c r="I88" i="30" s="1"/>
  <c r="I89" i="30" s="1"/>
  <c r="I90" i="30" s="1"/>
  <c r="I91" i="30" s="1"/>
  <c r="I92" i="30" s="1"/>
  <c r="I93" i="30" s="1"/>
  <c r="I94" i="30" s="1"/>
  <c r="I95" i="30" s="1"/>
  <c r="I96" i="30" s="1"/>
  <c r="I97" i="30" s="1"/>
  <c r="I98" i="30" s="1"/>
  <c r="I99" i="30" s="1"/>
  <c r="I100" i="30" s="1"/>
  <c r="I101" i="30" s="1"/>
  <c r="I102" i="30" s="1"/>
  <c r="I103" i="30" s="1"/>
  <c r="I104" i="30" s="1"/>
  <c r="U15" i="30"/>
  <c r="U16" i="30" s="1"/>
  <c r="U17" i="30"/>
  <c r="U18" i="30" s="1"/>
  <c r="U19" i="30" s="1"/>
  <c r="U20" i="30" s="1"/>
  <c r="U21" i="30" s="1"/>
  <c r="U22" i="30" s="1"/>
  <c r="U23" i="30" s="1"/>
  <c r="U24" i="30" s="1"/>
  <c r="U25" i="30" s="1"/>
  <c r="U26" i="30" s="1"/>
  <c r="U27" i="30" s="1"/>
  <c r="U28" i="30" s="1"/>
  <c r="U29" i="30" s="1"/>
  <c r="U30" i="30" s="1"/>
  <c r="U31" i="30" s="1"/>
  <c r="U32" i="30" s="1"/>
  <c r="U33" i="30" s="1"/>
  <c r="U34" i="30" s="1"/>
  <c r="U35" i="30" s="1"/>
  <c r="U36" i="30" s="1"/>
  <c r="U37" i="30" s="1"/>
  <c r="U38" i="30" s="1"/>
  <c r="U39" i="30" s="1"/>
  <c r="U40" i="30" s="1"/>
  <c r="U41" i="30" s="1"/>
  <c r="U42" i="30" s="1"/>
  <c r="U43" i="30" s="1"/>
  <c r="U44" i="30" s="1"/>
  <c r="U45" i="30" s="1"/>
  <c r="U46" i="30" s="1"/>
  <c r="U47" i="30" s="1"/>
  <c r="U48" i="30" s="1"/>
  <c r="U49" i="30" s="1"/>
  <c r="U50" i="30" s="1"/>
  <c r="U51" i="30" s="1"/>
  <c r="U52" i="30" s="1"/>
  <c r="U53" i="30" s="1"/>
  <c r="U54" i="30" s="1"/>
  <c r="U55" i="30" s="1"/>
  <c r="U56" i="30" s="1"/>
  <c r="U57" i="30" s="1"/>
  <c r="U58" i="30" s="1"/>
  <c r="U59" i="30" s="1"/>
  <c r="U60" i="30" s="1"/>
  <c r="U61" i="30" s="1"/>
  <c r="U62" i="30" s="1"/>
  <c r="U63" i="30" s="1"/>
  <c r="U64" i="30" s="1"/>
  <c r="U65" i="30" s="1"/>
  <c r="U66" i="30" s="1"/>
  <c r="U67" i="30" s="1"/>
  <c r="U68" i="30" s="1"/>
  <c r="U69" i="30" s="1"/>
  <c r="U70" i="30" s="1"/>
  <c r="U71" i="30" s="1"/>
  <c r="U72" i="30" s="1"/>
  <c r="U73" i="30" s="1"/>
  <c r="U74" i="30" s="1"/>
  <c r="U75" i="30" s="1"/>
  <c r="U76" i="30" s="1"/>
  <c r="U77" i="30" s="1"/>
  <c r="U78" i="30" s="1"/>
  <c r="U79" i="30" s="1"/>
  <c r="U80" i="30" s="1"/>
  <c r="U81" i="30" s="1"/>
  <c r="U82" i="30" s="1"/>
  <c r="U83" i="30" s="1"/>
  <c r="U84" i="30" s="1"/>
  <c r="U85" i="30" s="1"/>
  <c r="U86" i="30" s="1"/>
  <c r="U87" i="30" s="1"/>
  <c r="U88" i="30" s="1"/>
  <c r="U89" i="30" s="1"/>
  <c r="U90" i="30" s="1"/>
  <c r="U91" i="30" s="1"/>
  <c r="U92" i="30" s="1"/>
  <c r="U93" i="30" s="1"/>
  <c r="U94" i="30" s="1"/>
  <c r="U95" i="30" s="1"/>
  <c r="U96" i="30" s="1"/>
  <c r="U97" i="30" s="1"/>
  <c r="U98" i="30" s="1"/>
  <c r="U99" i="30" s="1"/>
  <c r="U100" i="30" s="1"/>
  <c r="U101" i="30" s="1"/>
  <c r="U102" i="30" s="1"/>
  <c r="U103" i="30" s="1"/>
  <c r="U104" i="30" s="1"/>
  <c r="AC106" i="30"/>
  <c r="AC107" i="30" s="1"/>
  <c r="AC108" i="30" s="1"/>
  <c r="AC109" i="30" s="1"/>
  <c r="AC110" i="30" s="1"/>
  <c r="AC111" i="30" s="1"/>
  <c r="AC112" i="30" s="1"/>
  <c r="AC113" i="30" s="1"/>
  <c r="AC114" i="30" s="1"/>
  <c r="AC115" i="30" s="1"/>
  <c r="AC116" i="30" s="1"/>
  <c r="AC117" i="30" s="1"/>
  <c r="AC118" i="30" s="1"/>
  <c r="AC119" i="30" s="1"/>
  <c r="AC120" i="30" s="1"/>
  <c r="AC121" i="30" s="1"/>
  <c r="AC122" i="30" s="1"/>
  <c r="AC123" i="30" s="1"/>
  <c r="AC124" i="30" s="1"/>
  <c r="AC125" i="30" s="1"/>
  <c r="AC126" i="30" s="1"/>
  <c r="AC127" i="30" s="1"/>
  <c r="AC128" i="30" s="1"/>
  <c r="AC129" i="30" s="1"/>
  <c r="AC130" i="30" s="1"/>
  <c r="AC131" i="30" s="1"/>
  <c r="AC132" i="30" s="1"/>
  <c r="AC133" i="30" s="1"/>
  <c r="AC134" i="30" s="1"/>
  <c r="AC135" i="30" s="1"/>
  <c r="AC136" i="30" s="1"/>
  <c r="AC137" i="30" s="1"/>
  <c r="AC138" i="30" s="1"/>
  <c r="AC139" i="30" s="1"/>
  <c r="AC140" i="30" s="1"/>
  <c r="AC141" i="30" s="1"/>
  <c r="AC142" i="30" s="1"/>
  <c r="AC143" i="30" s="1"/>
  <c r="AC144" i="30" s="1"/>
  <c r="AC145" i="30" s="1"/>
  <c r="AC146" i="30" s="1"/>
  <c r="AC147" i="30" s="1"/>
  <c r="AC148" i="30" s="1"/>
  <c r="AC149" i="30" s="1"/>
  <c r="AC150" i="30" s="1"/>
  <c r="AC151" i="30" s="1"/>
  <c r="AC152" i="30" s="1"/>
  <c r="AC153" i="30" s="1"/>
  <c r="AC154" i="30" s="1"/>
  <c r="AC155" i="30" s="1"/>
  <c r="AC156" i="30" s="1"/>
  <c r="AC157" i="30" s="1"/>
  <c r="AC158" i="30" s="1"/>
  <c r="AC159" i="30" s="1"/>
  <c r="AC160" i="30" s="1"/>
  <c r="AC161" i="30" s="1"/>
  <c r="AC162" i="30" s="1"/>
  <c r="AC163" i="30" s="1"/>
  <c r="AC164" i="30" s="1"/>
  <c r="AC165" i="30" s="1"/>
  <c r="AC166" i="30" s="1"/>
  <c r="AC167" i="30" s="1"/>
  <c r="AC105" i="30"/>
  <c r="L106" i="30"/>
  <c r="L107" i="30" s="1"/>
  <c r="L108" i="30" s="1"/>
  <c r="L109" i="30" s="1"/>
  <c r="L110" i="30" s="1"/>
  <c r="L111" i="30" s="1"/>
  <c r="L112" i="30" s="1"/>
  <c r="L113" i="30" s="1"/>
  <c r="L114" i="30" s="1"/>
  <c r="L115" i="30" s="1"/>
  <c r="L116" i="30" s="1"/>
  <c r="L117" i="30" s="1"/>
  <c r="L118" i="30" s="1"/>
  <c r="L119" i="30" s="1"/>
  <c r="L120" i="30" s="1"/>
  <c r="L121" i="30" s="1"/>
  <c r="L122" i="30" s="1"/>
  <c r="L123" i="30" s="1"/>
  <c r="L124" i="30" s="1"/>
  <c r="L125" i="30" s="1"/>
  <c r="L126" i="30" s="1"/>
  <c r="L127" i="30" s="1"/>
  <c r="L128" i="30" s="1"/>
  <c r="L129" i="30" s="1"/>
  <c r="L130" i="30" s="1"/>
  <c r="L131" i="30" s="1"/>
  <c r="L132" i="30" s="1"/>
  <c r="L133" i="30" s="1"/>
  <c r="L134" i="30" s="1"/>
  <c r="L135" i="30" s="1"/>
  <c r="L136" i="30" s="1"/>
  <c r="L137" i="30" s="1"/>
  <c r="L138" i="30" s="1"/>
  <c r="L139" i="30" s="1"/>
  <c r="L140" i="30" s="1"/>
  <c r="L141" i="30" s="1"/>
  <c r="L142" i="30" s="1"/>
  <c r="L143" i="30" s="1"/>
  <c r="L144" i="30" s="1"/>
  <c r="L145" i="30" s="1"/>
  <c r="L146" i="30" s="1"/>
  <c r="L147" i="30" s="1"/>
  <c r="L148" i="30" s="1"/>
  <c r="L149" i="30" s="1"/>
  <c r="L150" i="30" s="1"/>
  <c r="L151" i="30" s="1"/>
  <c r="L152" i="30" s="1"/>
  <c r="L153" i="30" s="1"/>
  <c r="L154" i="30" s="1"/>
  <c r="L155" i="30" s="1"/>
  <c r="L156" i="30" s="1"/>
  <c r="L157" i="30" s="1"/>
  <c r="L158" i="30" s="1"/>
  <c r="L159" i="30" s="1"/>
  <c r="L160" i="30" s="1"/>
  <c r="L161" i="30" s="1"/>
  <c r="L162" i="30" s="1"/>
  <c r="L163" i="30" s="1"/>
  <c r="L164" i="30" s="1"/>
  <c r="L165" i="30" s="1"/>
  <c r="L166" i="30" s="1"/>
  <c r="L167" i="30" s="1"/>
  <c r="L105" i="30"/>
  <c r="A15" i="30"/>
  <c r="A17" i="30"/>
  <c r="A18" i="30" s="1"/>
  <c r="A19" i="30" s="1"/>
  <c r="A20" i="30" s="1"/>
  <c r="A21" i="30" s="1"/>
  <c r="A22" i="30" s="1"/>
  <c r="A23" i="30" s="1"/>
  <c r="A24" i="30" s="1"/>
  <c r="A25" i="30" s="1"/>
  <c r="A26" i="30" s="1"/>
  <c r="A27" i="30" s="1"/>
  <c r="A28" i="30" s="1"/>
  <c r="A29" i="30" s="1"/>
  <c r="A30" i="30" s="1"/>
  <c r="A31" i="30" s="1"/>
  <c r="A32" i="30" s="1"/>
  <c r="A33" i="30" s="1"/>
  <c r="A34" i="30" s="1"/>
  <c r="A35" i="30" s="1"/>
  <c r="A36" i="30" s="1"/>
  <c r="A37" i="30" s="1"/>
  <c r="A38" i="30" s="1"/>
  <c r="A39" i="30" s="1"/>
  <c r="A40" i="30" s="1"/>
  <c r="A41" i="30" s="1"/>
  <c r="A42" i="30" s="1"/>
  <c r="A43" i="30" s="1"/>
  <c r="A44" i="30" s="1"/>
  <c r="A45" i="30" s="1"/>
  <c r="A46" i="30" s="1"/>
  <c r="A47" i="30" s="1"/>
  <c r="A48" i="30" s="1"/>
  <c r="A49" i="30" s="1"/>
  <c r="A50" i="30" s="1"/>
  <c r="A51" i="30" s="1"/>
  <c r="A52" i="30" s="1"/>
  <c r="A53" i="30" s="1"/>
  <c r="A54" i="30" s="1"/>
  <c r="A55" i="30" s="1"/>
  <c r="A56" i="30" s="1"/>
  <c r="A57" i="30" s="1"/>
  <c r="A58" i="30" s="1"/>
  <c r="A59" i="30" s="1"/>
  <c r="A60" i="30" s="1"/>
  <c r="A61" i="30" s="1"/>
  <c r="A62" i="30" s="1"/>
  <c r="A63" i="30" s="1"/>
  <c r="A64" i="30" s="1"/>
  <c r="A65" i="30" s="1"/>
  <c r="A66" i="30" s="1"/>
  <c r="A67" i="30" s="1"/>
  <c r="A68" i="30" s="1"/>
  <c r="A69" i="30" s="1"/>
  <c r="A70" i="30" s="1"/>
  <c r="A71" i="30" s="1"/>
  <c r="A72" i="30" s="1"/>
  <c r="A73" i="30" s="1"/>
  <c r="A74" i="30" s="1"/>
  <c r="A75" i="30" s="1"/>
  <c r="A76" i="30" s="1"/>
  <c r="A77" i="30" s="1"/>
  <c r="A78" i="30" s="1"/>
  <c r="A79" i="30" s="1"/>
  <c r="A80" i="30" s="1"/>
  <c r="A81" i="30" s="1"/>
  <c r="A82" i="30" s="1"/>
  <c r="A83" i="30" s="1"/>
  <c r="A84" i="30" s="1"/>
  <c r="A85" i="30" s="1"/>
  <c r="A86" i="30" s="1"/>
  <c r="A87" i="30" s="1"/>
  <c r="A88" i="30" s="1"/>
  <c r="A89" i="30" s="1"/>
  <c r="A90" i="30" s="1"/>
  <c r="A91" i="30" s="1"/>
  <c r="A92" i="30" s="1"/>
  <c r="A93" i="30" s="1"/>
  <c r="A94" i="30" s="1"/>
  <c r="A95" i="30" s="1"/>
  <c r="A96" i="30" s="1"/>
  <c r="A97" i="30" s="1"/>
  <c r="A98" i="30" s="1"/>
  <c r="A99" i="30" s="1"/>
  <c r="A100" i="30" s="1"/>
  <c r="A101" i="30" s="1"/>
  <c r="A102" i="30" s="1"/>
  <c r="A103" i="30" s="1"/>
  <c r="A104" i="30" s="1"/>
  <c r="A16" i="30"/>
  <c r="J106" i="30"/>
  <c r="J107" i="30" s="1"/>
  <c r="J108" i="30" s="1"/>
  <c r="J109" i="30" s="1"/>
  <c r="J110" i="30" s="1"/>
  <c r="J111" i="30" s="1"/>
  <c r="J112" i="30" s="1"/>
  <c r="J113" i="30" s="1"/>
  <c r="J114" i="30" s="1"/>
  <c r="J115" i="30" s="1"/>
  <c r="J116" i="30" s="1"/>
  <c r="J117" i="30" s="1"/>
  <c r="J118" i="30" s="1"/>
  <c r="J119" i="30" s="1"/>
  <c r="J120" i="30" s="1"/>
  <c r="J121" i="30" s="1"/>
  <c r="J122" i="30" s="1"/>
  <c r="J123" i="30" s="1"/>
  <c r="J124" i="30" s="1"/>
  <c r="J125" i="30" s="1"/>
  <c r="J126" i="30" s="1"/>
  <c r="J127" i="30" s="1"/>
  <c r="J128" i="30" s="1"/>
  <c r="J129" i="30" s="1"/>
  <c r="J130" i="30" s="1"/>
  <c r="J131" i="30" s="1"/>
  <c r="J132" i="30" s="1"/>
  <c r="J133" i="30" s="1"/>
  <c r="J134" i="30" s="1"/>
  <c r="J135" i="30" s="1"/>
  <c r="J136" i="30" s="1"/>
  <c r="J137" i="30" s="1"/>
  <c r="J138" i="30" s="1"/>
  <c r="J139" i="30" s="1"/>
  <c r="J140" i="30" s="1"/>
  <c r="J141" i="30" s="1"/>
  <c r="J142" i="30" s="1"/>
  <c r="J143" i="30" s="1"/>
  <c r="J144" i="30" s="1"/>
  <c r="J145" i="30" s="1"/>
  <c r="J146" i="30" s="1"/>
  <c r="J147" i="30" s="1"/>
  <c r="J148" i="30" s="1"/>
  <c r="J149" i="30" s="1"/>
  <c r="J150" i="30" s="1"/>
  <c r="J151" i="30" s="1"/>
  <c r="J152" i="30" s="1"/>
  <c r="J153" i="30" s="1"/>
  <c r="J154" i="30" s="1"/>
  <c r="J155" i="30" s="1"/>
  <c r="J156" i="30" s="1"/>
  <c r="J157" i="30" s="1"/>
  <c r="J158" i="30" s="1"/>
  <c r="J159" i="30" s="1"/>
  <c r="J160" i="30" s="1"/>
  <c r="J161" i="30" s="1"/>
  <c r="J162" i="30" s="1"/>
  <c r="J163" i="30" s="1"/>
  <c r="J164" i="30" s="1"/>
  <c r="J165" i="30" s="1"/>
  <c r="J166" i="30" s="1"/>
  <c r="J167" i="30" s="1"/>
  <c r="J105" i="30"/>
  <c r="V15" i="30"/>
  <c r="V16" i="30" s="1"/>
  <c r="V17" i="30"/>
  <c r="V18" i="30" s="1"/>
  <c r="V19" i="30" s="1"/>
  <c r="V20" i="30" s="1"/>
  <c r="V21" i="30" s="1"/>
  <c r="V22" i="30" s="1"/>
  <c r="V23" i="30" s="1"/>
  <c r="V24" i="30" s="1"/>
  <c r="V25" i="30" s="1"/>
  <c r="V26" i="30" s="1"/>
  <c r="V27" i="30" s="1"/>
  <c r="V28" i="30" s="1"/>
  <c r="V29" i="30" s="1"/>
  <c r="V30" i="30" s="1"/>
  <c r="V31" i="30" s="1"/>
  <c r="V32" i="30" s="1"/>
  <c r="V33" i="30" s="1"/>
  <c r="V34" i="30" s="1"/>
  <c r="V35" i="30" s="1"/>
  <c r="V36" i="30" s="1"/>
  <c r="V37" i="30" s="1"/>
  <c r="V38" i="30" s="1"/>
  <c r="V39" i="30" s="1"/>
  <c r="V40" i="30" s="1"/>
  <c r="V41" i="30" s="1"/>
  <c r="V42" i="30" s="1"/>
  <c r="V43" i="30" s="1"/>
  <c r="V44" i="30" s="1"/>
  <c r="V45" i="30" s="1"/>
  <c r="V46" i="30" s="1"/>
  <c r="V47" i="30" s="1"/>
  <c r="V48" i="30" s="1"/>
  <c r="V49" i="30" s="1"/>
  <c r="V50" i="30" s="1"/>
  <c r="V51" i="30" s="1"/>
  <c r="V52" i="30" s="1"/>
  <c r="V53" i="30" s="1"/>
  <c r="V54" i="30" s="1"/>
  <c r="V55" i="30" s="1"/>
  <c r="V56" i="30" s="1"/>
  <c r="V57" i="30" s="1"/>
  <c r="V58" i="30" s="1"/>
  <c r="V59" i="30" s="1"/>
  <c r="V60" i="30" s="1"/>
  <c r="V61" i="30" s="1"/>
  <c r="V62" i="30" s="1"/>
  <c r="V63" i="30" s="1"/>
  <c r="V64" i="30" s="1"/>
  <c r="V65" i="30" s="1"/>
  <c r="V66" i="30" s="1"/>
  <c r="V67" i="30" s="1"/>
  <c r="V68" i="30" s="1"/>
  <c r="V69" i="30" s="1"/>
  <c r="V70" i="30" s="1"/>
  <c r="V71" i="30" s="1"/>
  <c r="V72" i="30" s="1"/>
  <c r="V73" i="30" s="1"/>
  <c r="V74" i="30" s="1"/>
  <c r="V75" i="30" s="1"/>
  <c r="V76" i="30" s="1"/>
  <c r="V77" i="30" s="1"/>
  <c r="V78" i="30" s="1"/>
  <c r="V79" i="30" s="1"/>
  <c r="V80" i="30" s="1"/>
  <c r="V81" i="30" s="1"/>
  <c r="V82" i="30" s="1"/>
  <c r="V83" i="30" s="1"/>
  <c r="V84" i="30" s="1"/>
  <c r="V85" i="30" s="1"/>
  <c r="V86" i="30" s="1"/>
  <c r="V87" i="30" s="1"/>
  <c r="V88" i="30" s="1"/>
  <c r="V89" i="30" s="1"/>
  <c r="V90" i="30" s="1"/>
  <c r="V91" i="30" s="1"/>
  <c r="V92" i="30" s="1"/>
  <c r="V93" i="30" s="1"/>
  <c r="V94" i="30" s="1"/>
  <c r="V95" i="30" s="1"/>
  <c r="V96" i="30" s="1"/>
  <c r="V97" i="30" s="1"/>
  <c r="V98" i="30" s="1"/>
  <c r="V99" i="30" s="1"/>
  <c r="V100" i="30" s="1"/>
  <c r="V101" i="30" s="1"/>
  <c r="V102" i="30" s="1"/>
  <c r="V103" i="30" s="1"/>
  <c r="V104" i="30" s="1"/>
  <c r="AD105" i="30"/>
  <c r="AD106" i="30"/>
  <c r="AD107" i="30" s="1"/>
  <c r="AD108" i="30" s="1"/>
  <c r="AD109" i="30" s="1"/>
  <c r="AD110" i="30" s="1"/>
  <c r="AD111" i="30" s="1"/>
  <c r="AD112" i="30" s="1"/>
  <c r="AD113" i="30" s="1"/>
  <c r="AD114" i="30" s="1"/>
  <c r="AD115" i="30" s="1"/>
  <c r="AD116" i="30" s="1"/>
  <c r="AD117" i="30" s="1"/>
  <c r="AD118" i="30" s="1"/>
  <c r="AD119" i="30" s="1"/>
  <c r="AD120" i="30" s="1"/>
  <c r="AD121" i="30" s="1"/>
  <c r="AD122" i="30" s="1"/>
  <c r="AD123" i="30" s="1"/>
  <c r="AD124" i="30" s="1"/>
  <c r="AD125" i="30" s="1"/>
  <c r="AD126" i="30" s="1"/>
  <c r="AD127" i="30" s="1"/>
  <c r="AD128" i="30" s="1"/>
  <c r="AD129" i="30" s="1"/>
  <c r="AD130" i="30" s="1"/>
  <c r="AD131" i="30" s="1"/>
  <c r="AD132" i="30" s="1"/>
  <c r="AD133" i="30" s="1"/>
  <c r="AD134" i="30" s="1"/>
  <c r="AD135" i="30" s="1"/>
  <c r="AD136" i="30" s="1"/>
  <c r="AD137" i="30" s="1"/>
  <c r="AD138" i="30" s="1"/>
  <c r="AD139" i="30" s="1"/>
  <c r="AD140" i="30" s="1"/>
  <c r="AD141" i="30" s="1"/>
  <c r="AD142" i="30" s="1"/>
  <c r="AD143" i="30" s="1"/>
  <c r="AD144" i="30" s="1"/>
  <c r="AD145" i="30" s="1"/>
  <c r="AD146" i="30" s="1"/>
  <c r="AD147" i="30" s="1"/>
  <c r="AD148" i="30" s="1"/>
  <c r="AD149" i="30" s="1"/>
  <c r="AD150" i="30" s="1"/>
  <c r="AD151" i="30" s="1"/>
  <c r="AD152" i="30" s="1"/>
  <c r="AD153" i="30" s="1"/>
  <c r="AD154" i="30" s="1"/>
  <c r="AD155" i="30" s="1"/>
  <c r="AD156" i="30" s="1"/>
  <c r="AD157" i="30" s="1"/>
  <c r="AD158" i="30" s="1"/>
  <c r="AD159" i="30" s="1"/>
  <c r="AD160" i="30" s="1"/>
  <c r="AD161" i="30" s="1"/>
  <c r="AD162" i="30" s="1"/>
  <c r="AD163" i="30" s="1"/>
  <c r="AD164" i="30" s="1"/>
  <c r="AD165" i="30" s="1"/>
  <c r="AD166" i="30" s="1"/>
  <c r="AD167" i="30" s="1"/>
  <c r="M15" i="30"/>
  <c r="M16" i="30" s="1"/>
  <c r="M17" i="30"/>
  <c r="M18" i="30" s="1"/>
  <c r="M19" i="30" s="1"/>
  <c r="M20" i="30" s="1"/>
  <c r="M21" i="30" s="1"/>
  <c r="M22" i="30" s="1"/>
  <c r="M23" i="30" s="1"/>
  <c r="M24" i="30" s="1"/>
  <c r="M25" i="30" s="1"/>
  <c r="M26" i="30" s="1"/>
  <c r="M27" i="30" s="1"/>
  <c r="M28" i="30" s="1"/>
  <c r="M29" i="30" s="1"/>
  <c r="M30" i="30" s="1"/>
  <c r="M31" i="30" s="1"/>
  <c r="M32" i="30" s="1"/>
  <c r="M33" i="30" s="1"/>
  <c r="M34" i="30" s="1"/>
  <c r="M35" i="30" s="1"/>
  <c r="M36" i="30" s="1"/>
  <c r="M37" i="30" s="1"/>
  <c r="M38" i="30" s="1"/>
  <c r="M39" i="30" s="1"/>
  <c r="M40" i="30" s="1"/>
  <c r="M41" i="30" s="1"/>
  <c r="M42" i="30" s="1"/>
  <c r="M43" i="30" s="1"/>
  <c r="M44" i="30" s="1"/>
  <c r="M45" i="30" s="1"/>
  <c r="M46" i="30" s="1"/>
  <c r="M47" i="30" s="1"/>
  <c r="M48" i="30" s="1"/>
  <c r="M49" i="30" s="1"/>
  <c r="M50" i="30" s="1"/>
  <c r="M51" i="30" s="1"/>
  <c r="M52" i="30" s="1"/>
  <c r="M53" i="30" s="1"/>
  <c r="M54" i="30" s="1"/>
  <c r="M55" i="30" s="1"/>
  <c r="M56" i="30" s="1"/>
  <c r="M57" i="30" s="1"/>
  <c r="M58" i="30" s="1"/>
  <c r="M59" i="30" s="1"/>
  <c r="M60" i="30" s="1"/>
  <c r="M61" i="30" s="1"/>
  <c r="M62" i="30" s="1"/>
  <c r="M63" i="30" s="1"/>
  <c r="M64" i="30" s="1"/>
  <c r="M65" i="30" s="1"/>
  <c r="M66" i="30" s="1"/>
  <c r="M67" i="30" s="1"/>
  <c r="M68" i="30" s="1"/>
  <c r="M69" i="30" s="1"/>
  <c r="M70" i="30" s="1"/>
  <c r="M71" i="30" s="1"/>
  <c r="M72" i="30" s="1"/>
  <c r="M73" i="30" s="1"/>
  <c r="M74" i="30" s="1"/>
  <c r="M75" i="30" s="1"/>
  <c r="M76" i="30" s="1"/>
  <c r="M77" i="30" s="1"/>
  <c r="M78" i="30" s="1"/>
  <c r="M79" i="30" s="1"/>
  <c r="M80" i="30" s="1"/>
  <c r="M81" i="30" s="1"/>
  <c r="M82" i="30" s="1"/>
  <c r="M83" i="30" s="1"/>
  <c r="M84" i="30" s="1"/>
  <c r="M85" i="30" s="1"/>
  <c r="M86" i="30" s="1"/>
  <c r="M87" i="30" s="1"/>
  <c r="M88" i="30" s="1"/>
  <c r="M89" i="30" s="1"/>
  <c r="M90" i="30" s="1"/>
  <c r="M91" i="30" s="1"/>
  <c r="M92" i="30" s="1"/>
  <c r="M93" i="30" s="1"/>
  <c r="M94" i="30" s="1"/>
  <c r="M95" i="30" s="1"/>
  <c r="M96" i="30" s="1"/>
  <c r="M97" i="30" s="1"/>
  <c r="M98" i="30" s="1"/>
  <c r="M99" i="30" s="1"/>
  <c r="M100" i="30" s="1"/>
  <c r="M101" i="30" s="1"/>
  <c r="M102" i="30" s="1"/>
  <c r="M103" i="30" s="1"/>
  <c r="M104" i="30" s="1"/>
  <c r="AE105" i="30"/>
  <c r="AE106" i="30"/>
  <c r="AE107" i="30" s="1"/>
  <c r="AE108" i="30" s="1"/>
  <c r="AE109" i="30" s="1"/>
  <c r="AE110" i="30" s="1"/>
  <c r="AE111" i="30" s="1"/>
  <c r="AE112" i="30" s="1"/>
  <c r="AE113" i="30" s="1"/>
  <c r="AE114" i="30" s="1"/>
  <c r="AE115" i="30" s="1"/>
  <c r="AE116" i="30" s="1"/>
  <c r="AE117" i="30" s="1"/>
  <c r="AE118" i="30" s="1"/>
  <c r="AE119" i="30" s="1"/>
  <c r="AE120" i="30" s="1"/>
  <c r="AE121" i="30" s="1"/>
  <c r="AE122" i="30" s="1"/>
  <c r="AE123" i="30" s="1"/>
  <c r="AE124" i="30" s="1"/>
  <c r="AE125" i="30" s="1"/>
  <c r="AE126" i="30" s="1"/>
  <c r="AE127" i="30" s="1"/>
  <c r="AE128" i="30" s="1"/>
  <c r="AE129" i="30" s="1"/>
  <c r="AE130" i="30" s="1"/>
  <c r="AE131" i="30" s="1"/>
  <c r="AE132" i="30" s="1"/>
  <c r="AE133" i="30" s="1"/>
  <c r="AE134" i="30" s="1"/>
  <c r="AE135" i="30" s="1"/>
  <c r="AE136" i="30" s="1"/>
  <c r="AE137" i="30" s="1"/>
  <c r="AE138" i="30" s="1"/>
  <c r="AE139" i="30" s="1"/>
  <c r="AE140" i="30" s="1"/>
  <c r="AE141" i="30" s="1"/>
  <c r="AE142" i="30" s="1"/>
  <c r="AE143" i="30" s="1"/>
  <c r="AE144" i="30" s="1"/>
  <c r="AE145" i="30" s="1"/>
  <c r="AE146" i="30" s="1"/>
  <c r="AE147" i="30" s="1"/>
  <c r="AE148" i="30" s="1"/>
  <c r="AE149" i="30" s="1"/>
  <c r="AE150" i="30" s="1"/>
  <c r="AE151" i="30" s="1"/>
  <c r="AE152" i="30" s="1"/>
  <c r="AE153" i="30" s="1"/>
  <c r="AE154" i="30" s="1"/>
  <c r="AE155" i="30" s="1"/>
  <c r="AE156" i="30" s="1"/>
  <c r="AE157" i="30" s="1"/>
  <c r="AE158" i="30" s="1"/>
  <c r="AE159" i="30" s="1"/>
  <c r="AE160" i="30" s="1"/>
  <c r="AE161" i="30" s="1"/>
  <c r="AE162" i="30" s="1"/>
  <c r="AE163" i="30" s="1"/>
  <c r="AE164" i="30" s="1"/>
  <c r="AE165" i="30" s="1"/>
  <c r="AE166" i="30" s="1"/>
  <c r="AE167" i="30" s="1"/>
  <c r="X106" i="30"/>
  <c r="X107" i="30" s="1"/>
  <c r="X108" i="30" s="1"/>
  <c r="X109" i="30" s="1"/>
  <c r="X110" i="30" s="1"/>
  <c r="X111" i="30" s="1"/>
  <c r="X112" i="30" s="1"/>
  <c r="X113" i="30" s="1"/>
  <c r="X114" i="30" s="1"/>
  <c r="X115" i="30" s="1"/>
  <c r="X116" i="30" s="1"/>
  <c r="X117" i="30" s="1"/>
  <c r="X118" i="30" s="1"/>
  <c r="X119" i="30" s="1"/>
  <c r="X120" i="30" s="1"/>
  <c r="X121" i="30" s="1"/>
  <c r="X122" i="30" s="1"/>
  <c r="X123" i="30" s="1"/>
  <c r="X124" i="30" s="1"/>
  <c r="X125" i="30" s="1"/>
  <c r="X126" i="30" s="1"/>
  <c r="X127" i="30" s="1"/>
  <c r="X128" i="30" s="1"/>
  <c r="X129" i="30" s="1"/>
  <c r="X130" i="30" s="1"/>
  <c r="X131" i="30" s="1"/>
  <c r="X132" i="30" s="1"/>
  <c r="X133" i="30" s="1"/>
  <c r="X134" i="30" s="1"/>
  <c r="X135" i="30" s="1"/>
  <c r="X136" i="30" s="1"/>
  <c r="X137" i="30" s="1"/>
  <c r="X138" i="30" s="1"/>
  <c r="X139" i="30" s="1"/>
  <c r="X140" i="30" s="1"/>
  <c r="X141" i="30" s="1"/>
  <c r="X142" i="30" s="1"/>
  <c r="X143" i="30" s="1"/>
  <c r="X144" i="30" s="1"/>
  <c r="X145" i="30" s="1"/>
  <c r="X146" i="30" s="1"/>
  <c r="X147" i="30" s="1"/>
  <c r="X148" i="30" s="1"/>
  <c r="X149" i="30" s="1"/>
  <c r="X150" i="30" s="1"/>
  <c r="X151" i="30" s="1"/>
  <c r="X152" i="30" s="1"/>
  <c r="X153" i="30" s="1"/>
  <c r="X154" i="30" s="1"/>
  <c r="X155" i="30" s="1"/>
  <c r="X156" i="30" s="1"/>
  <c r="X157" i="30" s="1"/>
  <c r="X158" i="30" s="1"/>
  <c r="X159" i="30" s="1"/>
  <c r="X160" i="30" s="1"/>
  <c r="X161" i="30" s="1"/>
  <c r="X162" i="30" s="1"/>
  <c r="X163" i="30" s="1"/>
  <c r="X164" i="30" s="1"/>
  <c r="X165" i="30" s="1"/>
  <c r="X166" i="30" s="1"/>
  <c r="X167" i="30" s="1"/>
  <c r="X105" i="30"/>
  <c r="K105" i="30"/>
  <c r="K106" i="30"/>
  <c r="K107" i="30" s="1"/>
  <c r="K108" i="30" s="1"/>
  <c r="K109" i="30" s="1"/>
  <c r="K110" i="30" s="1"/>
  <c r="K111" i="30" s="1"/>
  <c r="K112" i="30" s="1"/>
  <c r="K113" i="30" s="1"/>
  <c r="K114" i="30" s="1"/>
  <c r="K115" i="30" s="1"/>
  <c r="K116" i="30" s="1"/>
  <c r="K117" i="30" s="1"/>
  <c r="K118" i="30" s="1"/>
  <c r="K119" i="30" s="1"/>
  <c r="K120" i="30" s="1"/>
  <c r="K121" i="30" s="1"/>
  <c r="K122" i="30" s="1"/>
  <c r="K123" i="30" s="1"/>
  <c r="K124" i="30" s="1"/>
  <c r="K125" i="30" s="1"/>
  <c r="K126" i="30" s="1"/>
  <c r="K127" i="30" s="1"/>
  <c r="K128" i="30" s="1"/>
  <c r="K129" i="30" s="1"/>
  <c r="K130" i="30" s="1"/>
  <c r="K131" i="30" s="1"/>
  <c r="K132" i="30" s="1"/>
  <c r="K133" i="30" s="1"/>
  <c r="K134" i="30" s="1"/>
  <c r="K135" i="30" s="1"/>
  <c r="K136" i="30" s="1"/>
  <c r="K137" i="30" s="1"/>
  <c r="K138" i="30" s="1"/>
  <c r="K139" i="30" s="1"/>
  <c r="K140" i="30" s="1"/>
  <c r="K141" i="30" s="1"/>
  <c r="K142" i="30" s="1"/>
  <c r="K143" i="30" s="1"/>
  <c r="K144" i="30" s="1"/>
  <c r="K145" i="30" s="1"/>
  <c r="K146" i="30" s="1"/>
  <c r="K147" i="30" s="1"/>
  <c r="K148" i="30" s="1"/>
  <c r="K149" i="30" s="1"/>
  <c r="K150" i="30" s="1"/>
  <c r="K151" i="30" s="1"/>
  <c r="K152" i="30" s="1"/>
  <c r="K153" i="30" s="1"/>
  <c r="K154" i="30" s="1"/>
  <c r="K155" i="30" s="1"/>
  <c r="K156" i="30" s="1"/>
  <c r="K157" i="30" s="1"/>
  <c r="K158" i="30" s="1"/>
  <c r="K159" i="30" s="1"/>
  <c r="K160" i="30" s="1"/>
  <c r="K161" i="30" s="1"/>
  <c r="K162" i="30" s="1"/>
  <c r="K163" i="30" s="1"/>
  <c r="K164" i="30" s="1"/>
  <c r="K165" i="30" s="1"/>
  <c r="K166" i="30" s="1"/>
  <c r="K167" i="30" s="1"/>
  <c r="Y106" i="30"/>
  <c r="Y107" i="30" s="1"/>
  <c r="Y108" i="30" s="1"/>
  <c r="Y109" i="30" s="1"/>
  <c r="Y110" i="30" s="1"/>
  <c r="Y111" i="30" s="1"/>
  <c r="Y112" i="30" s="1"/>
  <c r="Y113" i="30" s="1"/>
  <c r="Y114" i="30" s="1"/>
  <c r="Y115" i="30" s="1"/>
  <c r="Y116" i="30" s="1"/>
  <c r="Y117" i="30" s="1"/>
  <c r="Y118" i="30" s="1"/>
  <c r="Y119" i="30" s="1"/>
  <c r="Y120" i="30" s="1"/>
  <c r="Y121" i="30" s="1"/>
  <c r="Y122" i="30" s="1"/>
  <c r="Y123" i="30" s="1"/>
  <c r="Y124" i="30" s="1"/>
  <c r="Y125" i="30" s="1"/>
  <c r="Y126" i="30" s="1"/>
  <c r="Y127" i="30" s="1"/>
  <c r="Y128" i="30" s="1"/>
  <c r="Y129" i="30" s="1"/>
  <c r="Y130" i="30" s="1"/>
  <c r="Y131" i="30" s="1"/>
  <c r="Y132" i="30" s="1"/>
  <c r="Y133" i="30" s="1"/>
  <c r="Y134" i="30" s="1"/>
  <c r="Y135" i="30" s="1"/>
  <c r="Y136" i="30" s="1"/>
  <c r="Y137" i="30" s="1"/>
  <c r="Y138" i="30" s="1"/>
  <c r="Y139" i="30" s="1"/>
  <c r="Y140" i="30" s="1"/>
  <c r="Y141" i="30" s="1"/>
  <c r="Y142" i="30" s="1"/>
  <c r="Y143" i="30" s="1"/>
  <c r="Y144" i="30" s="1"/>
  <c r="Y145" i="30" s="1"/>
  <c r="Y146" i="30" s="1"/>
  <c r="Y147" i="30" s="1"/>
  <c r="Y148" i="30" s="1"/>
  <c r="Y149" i="30" s="1"/>
  <c r="Y150" i="30" s="1"/>
  <c r="Y151" i="30" s="1"/>
  <c r="Y152" i="30" s="1"/>
  <c r="Y153" i="30" s="1"/>
  <c r="Y154" i="30" s="1"/>
  <c r="Y155" i="30" s="1"/>
  <c r="Y156" i="30" s="1"/>
  <c r="Y157" i="30" s="1"/>
  <c r="Y158" i="30" s="1"/>
  <c r="Y159" i="30" s="1"/>
  <c r="Y160" i="30" s="1"/>
  <c r="Y161" i="30" s="1"/>
  <c r="Y162" i="30" s="1"/>
  <c r="Y163" i="30" s="1"/>
  <c r="Y164" i="30" s="1"/>
  <c r="Y165" i="30" s="1"/>
  <c r="Y166" i="30" s="1"/>
  <c r="Y167" i="30" s="1"/>
  <c r="Y105" i="30"/>
  <c r="W17" i="30"/>
  <c r="W18" i="30" s="1"/>
  <c r="W19" i="30" s="1"/>
  <c r="W20" i="30" s="1"/>
  <c r="W21" i="30" s="1"/>
  <c r="W22" i="30" s="1"/>
  <c r="W23" i="30" s="1"/>
  <c r="W24" i="30" s="1"/>
  <c r="W25" i="30" s="1"/>
  <c r="W26" i="30" s="1"/>
  <c r="W27" i="30" s="1"/>
  <c r="W28" i="30" s="1"/>
  <c r="W29" i="30" s="1"/>
  <c r="W30" i="30" s="1"/>
  <c r="W31" i="30" s="1"/>
  <c r="W32" i="30" s="1"/>
  <c r="W33" i="30" s="1"/>
  <c r="W34" i="30" s="1"/>
  <c r="W35" i="30" s="1"/>
  <c r="W36" i="30" s="1"/>
  <c r="W37" i="30" s="1"/>
  <c r="W38" i="30" s="1"/>
  <c r="W39" i="30" s="1"/>
  <c r="W40" i="30" s="1"/>
  <c r="W41" i="30" s="1"/>
  <c r="W42" i="30" s="1"/>
  <c r="W43" i="30" s="1"/>
  <c r="W44" i="30" s="1"/>
  <c r="W45" i="30" s="1"/>
  <c r="W46" i="30" s="1"/>
  <c r="W47" i="30" s="1"/>
  <c r="W48" i="30" s="1"/>
  <c r="W49" i="30" s="1"/>
  <c r="W50" i="30" s="1"/>
  <c r="W51" i="30" s="1"/>
  <c r="W52" i="30" s="1"/>
  <c r="W53" i="30" s="1"/>
  <c r="W54" i="30" s="1"/>
  <c r="W55" i="30" s="1"/>
  <c r="W56" i="30" s="1"/>
  <c r="W57" i="30" s="1"/>
  <c r="W58" i="30" s="1"/>
  <c r="W59" i="30" s="1"/>
  <c r="W60" i="30" s="1"/>
  <c r="W61" i="30" s="1"/>
  <c r="W62" i="30" s="1"/>
  <c r="W63" i="30" s="1"/>
  <c r="W64" i="30" s="1"/>
  <c r="W65" i="30" s="1"/>
  <c r="W66" i="30" s="1"/>
  <c r="W67" i="30" s="1"/>
  <c r="W68" i="30" s="1"/>
  <c r="W69" i="30" s="1"/>
  <c r="W70" i="30" s="1"/>
  <c r="W71" i="30" s="1"/>
  <c r="W72" i="30" s="1"/>
  <c r="W73" i="30" s="1"/>
  <c r="W74" i="30" s="1"/>
  <c r="W75" i="30" s="1"/>
  <c r="W76" i="30" s="1"/>
  <c r="W77" i="30" s="1"/>
  <c r="W78" i="30" s="1"/>
  <c r="W79" i="30" s="1"/>
  <c r="W80" i="30" s="1"/>
  <c r="W81" i="30" s="1"/>
  <c r="W82" i="30" s="1"/>
  <c r="W83" i="30" s="1"/>
  <c r="W84" i="30" s="1"/>
  <c r="W85" i="30" s="1"/>
  <c r="W86" i="30" s="1"/>
  <c r="W87" i="30" s="1"/>
  <c r="W88" i="30" s="1"/>
  <c r="W89" i="30" s="1"/>
  <c r="W90" i="30" s="1"/>
  <c r="W91" i="30" s="1"/>
  <c r="W92" i="30" s="1"/>
  <c r="W93" i="30" s="1"/>
  <c r="W94" i="30" s="1"/>
  <c r="W95" i="30" s="1"/>
  <c r="W96" i="30" s="1"/>
  <c r="W97" i="30" s="1"/>
  <c r="W98" i="30" s="1"/>
  <c r="W99" i="30" s="1"/>
  <c r="W100" i="30" s="1"/>
  <c r="W101" i="30" s="1"/>
  <c r="W102" i="30" s="1"/>
  <c r="W103" i="30" s="1"/>
  <c r="W104" i="30" s="1"/>
  <c r="W15" i="30"/>
  <c r="W16" i="30" s="1"/>
  <c r="AF106" i="30"/>
  <c r="AF107" i="30" s="1"/>
  <c r="AF108" i="30" s="1"/>
  <c r="AF109" i="30" s="1"/>
  <c r="AF110" i="30" s="1"/>
  <c r="AF111" i="30" s="1"/>
  <c r="AF112" i="30" s="1"/>
  <c r="AF113" i="30" s="1"/>
  <c r="AF114" i="30" s="1"/>
  <c r="AF115" i="30" s="1"/>
  <c r="AF116" i="30" s="1"/>
  <c r="AF117" i="30" s="1"/>
  <c r="AF118" i="30" s="1"/>
  <c r="AF119" i="30" s="1"/>
  <c r="AF120" i="30" s="1"/>
  <c r="AF121" i="30" s="1"/>
  <c r="AF122" i="30" s="1"/>
  <c r="AF123" i="30" s="1"/>
  <c r="AF124" i="30" s="1"/>
  <c r="AF125" i="30" s="1"/>
  <c r="AF126" i="30" s="1"/>
  <c r="AF127" i="30" s="1"/>
  <c r="AF128" i="30" s="1"/>
  <c r="AF129" i="30" s="1"/>
  <c r="AF130" i="30" s="1"/>
  <c r="AF131" i="30" s="1"/>
  <c r="AF132" i="30" s="1"/>
  <c r="AF133" i="30" s="1"/>
  <c r="AF134" i="30" s="1"/>
  <c r="AF135" i="30" s="1"/>
  <c r="AF136" i="30" s="1"/>
  <c r="AF137" i="30" s="1"/>
  <c r="AF138" i="30" s="1"/>
  <c r="AF139" i="30" s="1"/>
  <c r="AF140" i="30" s="1"/>
  <c r="AF141" i="30" s="1"/>
  <c r="AF142" i="30" s="1"/>
  <c r="AF143" i="30" s="1"/>
  <c r="AF144" i="30" s="1"/>
  <c r="AF145" i="30" s="1"/>
  <c r="AF146" i="30" s="1"/>
  <c r="AF147" i="30" s="1"/>
  <c r="AF148" i="30" s="1"/>
  <c r="AF149" i="30" s="1"/>
  <c r="AF150" i="30" s="1"/>
  <c r="AF151" i="30" s="1"/>
  <c r="AF152" i="30" s="1"/>
  <c r="AF153" i="30" s="1"/>
  <c r="AF154" i="30" s="1"/>
  <c r="AF155" i="30" s="1"/>
  <c r="AF156" i="30" s="1"/>
  <c r="AF157" i="30" s="1"/>
  <c r="AF158" i="30" s="1"/>
  <c r="AF159" i="30" s="1"/>
  <c r="AF160" i="30" s="1"/>
  <c r="AF161" i="30" s="1"/>
  <c r="AF162" i="30" s="1"/>
  <c r="AF163" i="30" s="1"/>
  <c r="AF164" i="30" s="1"/>
  <c r="AF165" i="30" s="1"/>
  <c r="AF166" i="30" s="1"/>
  <c r="AF167" i="30" s="1"/>
  <c r="AF105" i="30"/>
  <c r="F15" i="30"/>
  <c r="F16" i="30" s="1"/>
  <c r="F17" i="30"/>
  <c r="F18" i="30" s="1"/>
  <c r="F19" i="30" s="1"/>
  <c r="F20" i="30" s="1"/>
  <c r="F21" i="30" s="1"/>
  <c r="F22" i="30" s="1"/>
  <c r="F23" i="30" s="1"/>
  <c r="F24" i="30" s="1"/>
  <c r="F25" i="30" s="1"/>
  <c r="F26" i="30" s="1"/>
  <c r="F27" i="30" s="1"/>
  <c r="F28" i="30" s="1"/>
  <c r="F29" i="30" s="1"/>
  <c r="F30" i="30" s="1"/>
  <c r="F31" i="30" s="1"/>
  <c r="F32" i="30" s="1"/>
  <c r="F33" i="30" s="1"/>
  <c r="F34" i="30" s="1"/>
  <c r="F35" i="30" s="1"/>
  <c r="F36" i="30" s="1"/>
  <c r="F37" i="30" s="1"/>
  <c r="F38" i="30" s="1"/>
  <c r="F39" i="30" s="1"/>
  <c r="F40" i="30" s="1"/>
  <c r="F41" i="30" s="1"/>
  <c r="F42" i="30" s="1"/>
  <c r="F43" i="30" s="1"/>
  <c r="F44" i="30" s="1"/>
  <c r="F45" i="30" s="1"/>
  <c r="F46" i="30" s="1"/>
  <c r="F47" i="30" s="1"/>
  <c r="F48" i="30" s="1"/>
  <c r="F49" i="30" s="1"/>
  <c r="F50" i="30" s="1"/>
  <c r="F51" i="30" s="1"/>
  <c r="F52" i="30" s="1"/>
  <c r="F53" i="30" s="1"/>
  <c r="F54" i="30" s="1"/>
  <c r="F55" i="30" s="1"/>
  <c r="F56" i="30" s="1"/>
  <c r="F57" i="30" s="1"/>
  <c r="F58" i="30" s="1"/>
  <c r="F59" i="30" s="1"/>
  <c r="F60" i="30" s="1"/>
  <c r="F61" i="30" s="1"/>
  <c r="F62" i="30" s="1"/>
  <c r="F63" i="30" s="1"/>
  <c r="F64" i="30" s="1"/>
  <c r="F65" i="30" s="1"/>
  <c r="F66" i="30" s="1"/>
  <c r="F67" i="30" s="1"/>
  <c r="F68" i="30" s="1"/>
  <c r="F69" i="30" s="1"/>
  <c r="F70" i="30" s="1"/>
  <c r="F71" i="30" s="1"/>
  <c r="F72" i="30" s="1"/>
  <c r="F73" i="30" s="1"/>
  <c r="F74" i="30" s="1"/>
  <c r="F75" i="30" s="1"/>
  <c r="F76" i="30" s="1"/>
  <c r="F77" i="30" s="1"/>
  <c r="F78" i="30" s="1"/>
  <c r="F79" i="30" s="1"/>
  <c r="F80" i="30" s="1"/>
  <c r="F81" i="30" s="1"/>
  <c r="F82" i="30" s="1"/>
  <c r="F83" i="30" s="1"/>
  <c r="F84" i="30" s="1"/>
  <c r="F85" i="30" s="1"/>
  <c r="F86" i="30" s="1"/>
  <c r="F87" i="30" s="1"/>
  <c r="F88" i="30" s="1"/>
  <c r="F89" i="30" s="1"/>
  <c r="F90" i="30" s="1"/>
  <c r="F91" i="30" s="1"/>
  <c r="F92" i="30" s="1"/>
  <c r="F93" i="30" s="1"/>
  <c r="F94" i="30" s="1"/>
  <c r="F95" i="30" s="1"/>
  <c r="F96" i="30" s="1"/>
  <c r="F97" i="30" s="1"/>
  <c r="F98" i="30" s="1"/>
  <c r="F99" i="30" s="1"/>
  <c r="F100" i="30" s="1"/>
  <c r="F101" i="30" s="1"/>
  <c r="F102" i="30" s="1"/>
  <c r="F103" i="30" s="1"/>
  <c r="F104" i="30" s="1"/>
  <c r="AI106" i="30"/>
  <c r="AI107" i="30" s="1"/>
  <c r="AI108" i="30" s="1"/>
  <c r="AI109" i="30" s="1"/>
  <c r="AI110" i="30" s="1"/>
  <c r="AI111" i="30" s="1"/>
  <c r="AI112" i="30" s="1"/>
  <c r="AI113" i="30" s="1"/>
  <c r="AI114" i="30" s="1"/>
  <c r="AI115" i="30" s="1"/>
  <c r="AI116" i="30" s="1"/>
  <c r="AI117" i="30" s="1"/>
  <c r="AI118" i="30" s="1"/>
  <c r="AI119" i="30" s="1"/>
  <c r="AI120" i="30" s="1"/>
  <c r="AI121" i="30" s="1"/>
  <c r="AI122" i="30" s="1"/>
  <c r="AI123" i="30" s="1"/>
  <c r="AI124" i="30" s="1"/>
  <c r="AI125" i="30" s="1"/>
  <c r="AI126" i="30" s="1"/>
  <c r="AI127" i="30" s="1"/>
  <c r="AI128" i="30" s="1"/>
  <c r="AI129" i="30" s="1"/>
  <c r="AI130" i="30" s="1"/>
  <c r="AI131" i="30" s="1"/>
  <c r="AI132" i="30" s="1"/>
  <c r="AI133" i="30" s="1"/>
  <c r="AI134" i="30" s="1"/>
  <c r="AI135" i="30" s="1"/>
  <c r="AI136" i="30" s="1"/>
  <c r="AI137" i="30" s="1"/>
  <c r="AI138" i="30" s="1"/>
  <c r="AI139" i="30" s="1"/>
  <c r="AI140" i="30" s="1"/>
  <c r="AI141" i="30" s="1"/>
  <c r="AI142" i="30" s="1"/>
  <c r="AI143" i="30" s="1"/>
  <c r="AI144" i="30" s="1"/>
  <c r="AI145" i="30" s="1"/>
  <c r="AI146" i="30" s="1"/>
  <c r="AI147" i="30" s="1"/>
  <c r="AI148" i="30" s="1"/>
  <c r="AI149" i="30" s="1"/>
  <c r="AI150" i="30" s="1"/>
  <c r="AI151" i="30" s="1"/>
  <c r="AI152" i="30" s="1"/>
  <c r="AI153" i="30" s="1"/>
  <c r="AI154" i="30" s="1"/>
  <c r="AI155" i="30" s="1"/>
  <c r="AI156" i="30" s="1"/>
  <c r="AI157" i="30" s="1"/>
  <c r="AI158" i="30" s="1"/>
  <c r="AI159" i="30" s="1"/>
  <c r="AI160" i="30" s="1"/>
  <c r="AI161" i="30" s="1"/>
  <c r="AI162" i="30" s="1"/>
  <c r="AI163" i="30" s="1"/>
  <c r="AI164" i="30" s="1"/>
  <c r="AI165" i="30" s="1"/>
  <c r="AI166" i="30" s="1"/>
  <c r="AI167" i="30" s="1"/>
  <c r="AI105" i="30"/>
  <c r="AG106" i="30"/>
  <c r="AG107" i="30" s="1"/>
  <c r="AG108" i="30" s="1"/>
  <c r="AG109" i="30" s="1"/>
  <c r="AG110" i="30" s="1"/>
  <c r="AG111" i="30" s="1"/>
  <c r="AG112" i="30" s="1"/>
  <c r="AG113" i="30" s="1"/>
  <c r="AG114" i="30" s="1"/>
  <c r="AG115" i="30" s="1"/>
  <c r="AG116" i="30" s="1"/>
  <c r="AG117" i="30" s="1"/>
  <c r="AG118" i="30" s="1"/>
  <c r="AG119" i="30" s="1"/>
  <c r="AG120" i="30" s="1"/>
  <c r="AG121" i="30" s="1"/>
  <c r="AG122" i="30" s="1"/>
  <c r="AG123" i="30" s="1"/>
  <c r="AG124" i="30" s="1"/>
  <c r="AG125" i="30" s="1"/>
  <c r="AG126" i="30" s="1"/>
  <c r="AG127" i="30" s="1"/>
  <c r="AG128" i="30" s="1"/>
  <c r="AG129" i="30" s="1"/>
  <c r="AG130" i="30" s="1"/>
  <c r="AG131" i="30" s="1"/>
  <c r="AG132" i="30" s="1"/>
  <c r="AG133" i="30" s="1"/>
  <c r="AG134" i="30" s="1"/>
  <c r="AG135" i="30" s="1"/>
  <c r="AG136" i="30" s="1"/>
  <c r="AG137" i="30" s="1"/>
  <c r="AG138" i="30" s="1"/>
  <c r="AG139" i="30" s="1"/>
  <c r="AG140" i="30" s="1"/>
  <c r="AG141" i="30" s="1"/>
  <c r="AG142" i="30" s="1"/>
  <c r="AG143" i="30" s="1"/>
  <c r="AG144" i="30" s="1"/>
  <c r="AG145" i="30" s="1"/>
  <c r="AG146" i="30" s="1"/>
  <c r="AG147" i="30" s="1"/>
  <c r="AG148" i="30" s="1"/>
  <c r="AG149" i="30" s="1"/>
  <c r="AG150" i="30" s="1"/>
  <c r="AG151" i="30" s="1"/>
  <c r="AG152" i="30" s="1"/>
  <c r="AG153" i="30" s="1"/>
  <c r="AG154" i="30" s="1"/>
  <c r="AG155" i="30" s="1"/>
  <c r="AG156" i="30" s="1"/>
  <c r="AG157" i="30" s="1"/>
  <c r="AG158" i="30" s="1"/>
  <c r="AG159" i="30" s="1"/>
  <c r="AG160" i="30" s="1"/>
  <c r="AG161" i="30" s="1"/>
  <c r="AG162" i="30" s="1"/>
  <c r="AG163" i="30" s="1"/>
  <c r="AG164" i="30" s="1"/>
  <c r="AG165" i="30" s="1"/>
  <c r="AG166" i="30" s="1"/>
  <c r="AG167" i="30" s="1"/>
  <c r="AG105" i="30"/>
  <c r="S106" i="30"/>
  <c r="S107" i="30" s="1"/>
  <c r="S108" i="30" s="1"/>
  <c r="S109" i="30" s="1"/>
  <c r="S110" i="30" s="1"/>
  <c r="S105" i="30"/>
  <c r="R106" i="30"/>
  <c r="R107" i="30" s="1"/>
  <c r="R108" i="30" s="1"/>
  <c r="R109" i="30" s="1"/>
  <c r="R110" i="30" s="1"/>
  <c r="R105" i="30"/>
  <c r="T106" i="30"/>
  <c r="T107" i="30" s="1"/>
  <c r="T108" i="30" s="1"/>
  <c r="T109" i="30" s="1"/>
  <c r="T110" i="30" s="1"/>
  <c r="S169" i="30"/>
  <c r="S170" i="30" s="1"/>
  <c r="S171" i="30" s="1"/>
  <c r="S172" i="30" s="1"/>
  <c r="S168" i="30"/>
  <c r="T168" i="30"/>
  <c r="T169" i="30"/>
  <c r="T170" i="30" s="1"/>
  <c r="T171" i="30" s="1"/>
  <c r="T172" i="30" s="1"/>
  <c r="R173" i="30"/>
  <c r="R174" i="30" s="1"/>
  <c r="R175" i="30"/>
  <c r="R176" i="30" s="1"/>
  <c r="Y105" i="29"/>
  <c r="Y106" i="29"/>
  <c r="Y107" i="29" s="1"/>
  <c r="Y108" i="29" s="1"/>
  <c r="Y109" i="29" s="1"/>
  <c r="Y110" i="29" s="1"/>
  <c r="Y111" i="29" s="1"/>
  <c r="Y112" i="29" s="1"/>
  <c r="Y113" i="29" s="1"/>
  <c r="Y114" i="29" s="1"/>
  <c r="Y115" i="29" s="1"/>
  <c r="Y116" i="29" s="1"/>
  <c r="Y117" i="29" s="1"/>
  <c r="Y118" i="29" s="1"/>
  <c r="Y119" i="29" s="1"/>
  <c r="Y120" i="29" s="1"/>
  <c r="Y121" i="29" s="1"/>
  <c r="Y122" i="29" s="1"/>
  <c r="Y123" i="29" s="1"/>
  <c r="Y124" i="29" s="1"/>
  <c r="Y125" i="29" s="1"/>
  <c r="Y126" i="29" s="1"/>
  <c r="Y127" i="29" s="1"/>
  <c r="Y128" i="29" s="1"/>
  <c r="Y129" i="29" s="1"/>
  <c r="Y130" i="29" s="1"/>
  <c r="Y131" i="29" s="1"/>
  <c r="Y132" i="29" s="1"/>
  <c r="Y133" i="29" s="1"/>
  <c r="Y134" i="29" s="1"/>
  <c r="Y135" i="29" s="1"/>
  <c r="Y136" i="29" s="1"/>
  <c r="Y137" i="29" s="1"/>
  <c r="Y138" i="29" s="1"/>
  <c r="Y139" i="29" s="1"/>
  <c r="Y140" i="29" s="1"/>
  <c r="Y141" i="29" s="1"/>
  <c r="Y142" i="29" s="1"/>
  <c r="Y143" i="29" s="1"/>
  <c r="Y144" i="29" s="1"/>
  <c r="Y145" i="29" s="1"/>
  <c r="Y146" i="29" s="1"/>
  <c r="Y147" i="29" s="1"/>
  <c r="Y148" i="29" s="1"/>
  <c r="Y149" i="29" s="1"/>
  <c r="Y150" i="29" s="1"/>
  <c r="Y151" i="29" s="1"/>
  <c r="Y152" i="29" s="1"/>
  <c r="Y153" i="29" s="1"/>
  <c r="Y154" i="29" s="1"/>
  <c r="Y155" i="29" s="1"/>
  <c r="Y156" i="29" s="1"/>
  <c r="Y157" i="29" s="1"/>
  <c r="Y158" i="29" s="1"/>
  <c r="Y159" i="29" s="1"/>
  <c r="Y160" i="29" s="1"/>
  <c r="Y161" i="29" s="1"/>
  <c r="Y162" i="29" s="1"/>
  <c r="Y163" i="29" s="1"/>
  <c r="Y164" i="29" s="1"/>
  <c r="Y165" i="29" s="1"/>
  <c r="Y166" i="29" s="1"/>
  <c r="Y167" i="29" s="1"/>
  <c r="J106" i="29"/>
  <c r="J107" i="29" s="1"/>
  <c r="J108" i="29" s="1"/>
  <c r="J109" i="29" s="1"/>
  <c r="J110" i="29" s="1"/>
  <c r="J111" i="29" s="1"/>
  <c r="J112" i="29" s="1"/>
  <c r="J113" i="29" s="1"/>
  <c r="J114" i="29" s="1"/>
  <c r="J115" i="29" s="1"/>
  <c r="J116" i="29" s="1"/>
  <c r="J117" i="29" s="1"/>
  <c r="J118" i="29" s="1"/>
  <c r="J119" i="29" s="1"/>
  <c r="J120" i="29" s="1"/>
  <c r="J121" i="29" s="1"/>
  <c r="J122" i="29" s="1"/>
  <c r="J123" i="29" s="1"/>
  <c r="J124" i="29" s="1"/>
  <c r="J125" i="29" s="1"/>
  <c r="J126" i="29" s="1"/>
  <c r="J127" i="29" s="1"/>
  <c r="J128" i="29" s="1"/>
  <c r="J129" i="29" s="1"/>
  <c r="J130" i="29" s="1"/>
  <c r="J131" i="29" s="1"/>
  <c r="J132" i="29" s="1"/>
  <c r="J133" i="29" s="1"/>
  <c r="J134" i="29" s="1"/>
  <c r="J135" i="29" s="1"/>
  <c r="J136" i="29" s="1"/>
  <c r="J137" i="29" s="1"/>
  <c r="J138" i="29" s="1"/>
  <c r="J139" i="29" s="1"/>
  <c r="J140" i="29" s="1"/>
  <c r="J141" i="29" s="1"/>
  <c r="J142" i="29" s="1"/>
  <c r="J143" i="29" s="1"/>
  <c r="J144" i="29" s="1"/>
  <c r="J145" i="29" s="1"/>
  <c r="J146" i="29" s="1"/>
  <c r="J147" i="29" s="1"/>
  <c r="J148" i="29" s="1"/>
  <c r="J149" i="29" s="1"/>
  <c r="J150" i="29" s="1"/>
  <c r="J151" i="29" s="1"/>
  <c r="J152" i="29" s="1"/>
  <c r="J153" i="29" s="1"/>
  <c r="J154" i="29" s="1"/>
  <c r="J155" i="29" s="1"/>
  <c r="J156" i="29" s="1"/>
  <c r="J157" i="29" s="1"/>
  <c r="J158" i="29" s="1"/>
  <c r="J159" i="29" s="1"/>
  <c r="J160" i="29" s="1"/>
  <c r="J161" i="29" s="1"/>
  <c r="J162" i="29" s="1"/>
  <c r="J163" i="29" s="1"/>
  <c r="J164" i="29" s="1"/>
  <c r="J165" i="29" s="1"/>
  <c r="J166" i="29" s="1"/>
  <c r="J167" i="29" s="1"/>
  <c r="J105" i="29"/>
  <c r="V15" i="29"/>
  <c r="V16" i="29" s="1"/>
  <c r="V17" i="29"/>
  <c r="V18" i="29" s="1"/>
  <c r="V19" i="29" s="1"/>
  <c r="V20" i="29" s="1"/>
  <c r="V21" i="29" s="1"/>
  <c r="V22" i="29" s="1"/>
  <c r="V23" i="29" s="1"/>
  <c r="V24" i="29" s="1"/>
  <c r="V25" i="29" s="1"/>
  <c r="V26" i="29" s="1"/>
  <c r="V27" i="29" s="1"/>
  <c r="V28" i="29" s="1"/>
  <c r="V29" i="29" s="1"/>
  <c r="V30" i="29" s="1"/>
  <c r="V31" i="29" s="1"/>
  <c r="V32" i="29" s="1"/>
  <c r="V33" i="29" s="1"/>
  <c r="V34" i="29" s="1"/>
  <c r="V35" i="29" s="1"/>
  <c r="V36" i="29" s="1"/>
  <c r="V37" i="29" s="1"/>
  <c r="V38" i="29" s="1"/>
  <c r="V39" i="29" s="1"/>
  <c r="V40" i="29" s="1"/>
  <c r="V41" i="29" s="1"/>
  <c r="V42" i="29" s="1"/>
  <c r="V43" i="29" s="1"/>
  <c r="V44" i="29" s="1"/>
  <c r="V45" i="29" s="1"/>
  <c r="V46" i="29" s="1"/>
  <c r="V47" i="29" s="1"/>
  <c r="V48" i="29" s="1"/>
  <c r="V49" i="29" s="1"/>
  <c r="V50" i="29" s="1"/>
  <c r="V51" i="29" s="1"/>
  <c r="V52" i="29" s="1"/>
  <c r="V53" i="29" s="1"/>
  <c r="V54" i="29" s="1"/>
  <c r="V55" i="29" s="1"/>
  <c r="V56" i="29" s="1"/>
  <c r="V57" i="29" s="1"/>
  <c r="V58" i="29" s="1"/>
  <c r="V59" i="29" s="1"/>
  <c r="V60" i="29" s="1"/>
  <c r="V61" i="29" s="1"/>
  <c r="V62" i="29" s="1"/>
  <c r="V63" i="29" s="1"/>
  <c r="V64" i="29" s="1"/>
  <c r="V65" i="29" s="1"/>
  <c r="V66" i="29" s="1"/>
  <c r="V67" i="29" s="1"/>
  <c r="V68" i="29" s="1"/>
  <c r="V69" i="29" s="1"/>
  <c r="V70" i="29" s="1"/>
  <c r="V71" i="29" s="1"/>
  <c r="V72" i="29" s="1"/>
  <c r="V73" i="29" s="1"/>
  <c r="V74" i="29" s="1"/>
  <c r="V75" i="29" s="1"/>
  <c r="V76" i="29" s="1"/>
  <c r="V77" i="29" s="1"/>
  <c r="V78" i="29" s="1"/>
  <c r="V79" i="29" s="1"/>
  <c r="V80" i="29" s="1"/>
  <c r="V81" i="29" s="1"/>
  <c r="V82" i="29" s="1"/>
  <c r="V83" i="29" s="1"/>
  <c r="V84" i="29" s="1"/>
  <c r="V85" i="29" s="1"/>
  <c r="V86" i="29" s="1"/>
  <c r="V87" i="29" s="1"/>
  <c r="V88" i="29" s="1"/>
  <c r="V89" i="29" s="1"/>
  <c r="V90" i="29" s="1"/>
  <c r="V91" i="29" s="1"/>
  <c r="V92" i="29" s="1"/>
  <c r="V93" i="29" s="1"/>
  <c r="V94" i="29" s="1"/>
  <c r="V95" i="29" s="1"/>
  <c r="V96" i="29" s="1"/>
  <c r="V97" i="29" s="1"/>
  <c r="V98" i="29" s="1"/>
  <c r="V99" i="29" s="1"/>
  <c r="V100" i="29" s="1"/>
  <c r="V101" i="29" s="1"/>
  <c r="V102" i="29" s="1"/>
  <c r="V103" i="29" s="1"/>
  <c r="V104" i="29" s="1"/>
  <c r="U15" i="29"/>
  <c r="U16" i="29" s="1"/>
  <c r="U17" i="29"/>
  <c r="U18" i="29" s="1"/>
  <c r="U19" i="29" s="1"/>
  <c r="U20" i="29" s="1"/>
  <c r="U21" i="29" s="1"/>
  <c r="U22" i="29" s="1"/>
  <c r="U23" i="29" s="1"/>
  <c r="U24" i="29" s="1"/>
  <c r="U25" i="29" s="1"/>
  <c r="U26" i="29" s="1"/>
  <c r="U27" i="29" s="1"/>
  <c r="U28" i="29" s="1"/>
  <c r="U29" i="29" s="1"/>
  <c r="U30" i="29" s="1"/>
  <c r="U31" i="29" s="1"/>
  <c r="U32" i="29" s="1"/>
  <c r="U33" i="29" s="1"/>
  <c r="U34" i="29" s="1"/>
  <c r="U35" i="29" s="1"/>
  <c r="U36" i="29" s="1"/>
  <c r="U37" i="29" s="1"/>
  <c r="U38" i="29" s="1"/>
  <c r="U39" i="29" s="1"/>
  <c r="U40" i="29" s="1"/>
  <c r="U41" i="29" s="1"/>
  <c r="U42" i="29" s="1"/>
  <c r="U43" i="29" s="1"/>
  <c r="U44" i="29" s="1"/>
  <c r="U45" i="29" s="1"/>
  <c r="U46" i="29" s="1"/>
  <c r="U47" i="29" s="1"/>
  <c r="U48" i="29" s="1"/>
  <c r="U49" i="29" s="1"/>
  <c r="U50" i="29" s="1"/>
  <c r="U51" i="29" s="1"/>
  <c r="U52" i="29" s="1"/>
  <c r="U53" i="29" s="1"/>
  <c r="U54" i="29" s="1"/>
  <c r="U55" i="29" s="1"/>
  <c r="U56" i="29" s="1"/>
  <c r="U57" i="29" s="1"/>
  <c r="U58" i="29" s="1"/>
  <c r="U59" i="29" s="1"/>
  <c r="U60" i="29" s="1"/>
  <c r="U61" i="29" s="1"/>
  <c r="U62" i="29" s="1"/>
  <c r="U63" i="29" s="1"/>
  <c r="U64" i="29" s="1"/>
  <c r="U65" i="29" s="1"/>
  <c r="U66" i="29" s="1"/>
  <c r="U67" i="29" s="1"/>
  <c r="U68" i="29" s="1"/>
  <c r="U69" i="29" s="1"/>
  <c r="U70" i="29" s="1"/>
  <c r="U71" i="29" s="1"/>
  <c r="U72" i="29" s="1"/>
  <c r="U73" i="29" s="1"/>
  <c r="U74" i="29" s="1"/>
  <c r="U75" i="29" s="1"/>
  <c r="U76" i="29" s="1"/>
  <c r="U77" i="29" s="1"/>
  <c r="U78" i="29" s="1"/>
  <c r="U79" i="29" s="1"/>
  <c r="U80" i="29" s="1"/>
  <c r="U81" i="29" s="1"/>
  <c r="U82" i="29" s="1"/>
  <c r="U83" i="29" s="1"/>
  <c r="U84" i="29" s="1"/>
  <c r="U85" i="29" s="1"/>
  <c r="U86" i="29" s="1"/>
  <c r="U87" i="29" s="1"/>
  <c r="U88" i="29" s="1"/>
  <c r="U89" i="29" s="1"/>
  <c r="U90" i="29" s="1"/>
  <c r="U91" i="29" s="1"/>
  <c r="U92" i="29" s="1"/>
  <c r="U93" i="29" s="1"/>
  <c r="U94" i="29" s="1"/>
  <c r="U95" i="29" s="1"/>
  <c r="U96" i="29" s="1"/>
  <c r="U97" i="29" s="1"/>
  <c r="U98" i="29" s="1"/>
  <c r="U99" i="29" s="1"/>
  <c r="U100" i="29" s="1"/>
  <c r="U101" i="29" s="1"/>
  <c r="U102" i="29" s="1"/>
  <c r="U103" i="29" s="1"/>
  <c r="U104" i="29" s="1"/>
  <c r="AG105" i="29"/>
  <c r="AG106" i="29"/>
  <c r="AG107" i="29" s="1"/>
  <c r="AG108" i="29" s="1"/>
  <c r="AG109" i="29" s="1"/>
  <c r="AG110" i="29" s="1"/>
  <c r="AG111" i="29" s="1"/>
  <c r="AG112" i="29" s="1"/>
  <c r="AG113" i="29" s="1"/>
  <c r="AG114" i="29" s="1"/>
  <c r="AG115" i="29" s="1"/>
  <c r="AG116" i="29" s="1"/>
  <c r="AG117" i="29" s="1"/>
  <c r="AG118" i="29" s="1"/>
  <c r="AG119" i="29" s="1"/>
  <c r="AG120" i="29" s="1"/>
  <c r="AG121" i="29" s="1"/>
  <c r="AG122" i="29" s="1"/>
  <c r="AG123" i="29" s="1"/>
  <c r="AG124" i="29" s="1"/>
  <c r="AG125" i="29" s="1"/>
  <c r="AG126" i="29" s="1"/>
  <c r="AG127" i="29" s="1"/>
  <c r="AG128" i="29" s="1"/>
  <c r="AG129" i="29" s="1"/>
  <c r="AG130" i="29" s="1"/>
  <c r="AG131" i="29" s="1"/>
  <c r="AG132" i="29" s="1"/>
  <c r="AG133" i="29" s="1"/>
  <c r="AG134" i="29" s="1"/>
  <c r="AG135" i="29" s="1"/>
  <c r="AG136" i="29" s="1"/>
  <c r="AG137" i="29" s="1"/>
  <c r="AG138" i="29" s="1"/>
  <c r="AG139" i="29" s="1"/>
  <c r="AG140" i="29" s="1"/>
  <c r="AG141" i="29" s="1"/>
  <c r="AG142" i="29" s="1"/>
  <c r="AG143" i="29" s="1"/>
  <c r="AG144" i="29" s="1"/>
  <c r="AG145" i="29" s="1"/>
  <c r="AG146" i="29" s="1"/>
  <c r="AG147" i="29" s="1"/>
  <c r="AG148" i="29" s="1"/>
  <c r="AG149" i="29" s="1"/>
  <c r="AG150" i="29" s="1"/>
  <c r="AG151" i="29" s="1"/>
  <c r="AG152" i="29" s="1"/>
  <c r="AG153" i="29" s="1"/>
  <c r="AG154" i="29" s="1"/>
  <c r="AG155" i="29" s="1"/>
  <c r="AG156" i="29" s="1"/>
  <c r="AG157" i="29" s="1"/>
  <c r="AG158" i="29" s="1"/>
  <c r="AG159" i="29" s="1"/>
  <c r="AG160" i="29" s="1"/>
  <c r="AG161" i="29" s="1"/>
  <c r="AG162" i="29" s="1"/>
  <c r="AG163" i="29" s="1"/>
  <c r="AG164" i="29" s="1"/>
  <c r="AG165" i="29" s="1"/>
  <c r="AG166" i="29" s="1"/>
  <c r="AG167" i="29" s="1"/>
  <c r="Z15" i="29"/>
  <c r="Z16" i="29" s="1"/>
  <c r="Z17" i="29"/>
  <c r="Z18" i="29" s="1"/>
  <c r="Z19" i="29" s="1"/>
  <c r="Z20" i="29" s="1"/>
  <c r="Z21" i="29" s="1"/>
  <c r="Z22" i="29" s="1"/>
  <c r="Z23" i="29" s="1"/>
  <c r="Z24" i="29" s="1"/>
  <c r="Z25" i="29" s="1"/>
  <c r="Z26" i="29" s="1"/>
  <c r="Z27" i="29" s="1"/>
  <c r="Z28" i="29" s="1"/>
  <c r="Z29" i="29" s="1"/>
  <c r="Z30" i="29" s="1"/>
  <c r="Z31" i="29" s="1"/>
  <c r="Z32" i="29" s="1"/>
  <c r="Z33" i="29" s="1"/>
  <c r="Z34" i="29" s="1"/>
  <c r="Z35" i="29" s="1"/>
  <c r="Z36" i="29" s="1"/>
  <c r="Z37" i="29" s="1"/>
  <c r="Z38" i="29" s="1"/>
  <c r="Z39" i="29" s="1"/>
  <c r="Z40" i="29" s="1"/>
  <c r="Z41" i="29" s="1"/>
  <c r="Z42" i="29" s="1"/>
  <c r="Z43" i="29" s="1"/>
  <c r="Z44" i="29" s="1"/>
  <c r="Z45" i="29" s="1"/>
  <c r="Z46" i="29" s="1"/>
  <c r="Z47" i="29" s="1"/>
  <c r="Z48" i="29" s="1"/>
  <c r="Z49" i="29" s="1"/>
  <c r="Z50" i="29" s="1"/>
  <c r="Z51" i="29" s="1"/>
  <c r="Z52" i="29" s="1"/>
  <c r="Z53" i="29" s="1"/>
  <c r="Z54" i="29" s="1"/>
  <c r="Z55" i="29" s="1"/>
  <c r="Z56" i="29" s="1"/>
  <c r="Z57" i="29" s="1"/>
  <c r="Z58" i="29" s="1"/>
  <c r="Z59" i="29" s="1"/>
  <c r="Z60" i="29" s="1"/>
  <c r="Z61" i="29" s="1"/>
  <c r="Z62" i="29" s="1"/>
  <c r="Z63" i="29" s="1"/>
  <c r="Z64" i="29" s="1"/>
  <c r="Z65" i="29" s="1"/>
  <c r="Z66" i="29" s="1"/>
  <c r="Z67" i="29" s="1"/>
  <c r="Z68" i="29" s="1"/>
  <c r="Z69" i="29" s="1"/>
  <c r="Z70" i="29" s="1"/>
  <c r="Z71" i="29" s="1"/>
  <c r="Z72" i="29" s="1"/>
  <c r="Z73" i="29" s="1"/>
  <c r="Z74" i="29" s="1"/>
  <c r="Z75" i="29" s="1"/>
  <c r="Z76" i="29" s="1"/>
  <c r="Z77" i="29" s="1"/>
  <c r="Z78" i="29" s="1"/>
  <c r="Z79" i="29" s="1"/>
  <c r="Z80" i="29" s="1"/>
  <c r="Z81" i="29" s="1"/>
  <c r="Z82" i="29" s="1"/>
  <c r="Z83" i="29" s="1"/>
  <c r="Z84" i="29" s="1"/>
  <c r="Z85" i="29" s="1"/>
  <c r="Z86" i="29" s="1"/>
  <c r="Z87" i="29" s="1"/>
  <c r="Z88" i="29" s="1"/>
  <c r="Z89" i="29" s="1"/>
  <c r="Z90" i="29" s="1"/>
  <c r="Z91" i="29" s="1"/>
  <c r="Z92" i="29" s="1"/>
  <c r="Z93" i="29" s="1"/>
  <c r="Z94" i="29" s="1"/>
  <c r="Z95" i="29" s="1"/>
  <c r="Z96" i="29" s="1"/>
  <c r="Z97" i="29" s="1"/>
  <c r="Z98" i="29" s="1"/>
  <c r="Z99" i="29" s="1"/>
  <c r="Z100" i="29" s="1"/>
  <c r="Z101" i="29" s="1"/>
  <c r="Z102" i="29" s="1"/>
  <c r="Z103" i="29" s="1"/>
  <c r="Z104" i="29" s="1"/>
  <c r="AC106" i="29"/>
  <c r="AC107" i="29" s="1"/>
  <c r="AC108" i="29" s="1"/>
  <c r="AC109" i="29" s="1"/>
  <c r="AC110" i="29" s="1"/>
  <c r="AC111" i="29" s="1"/>
  <c r="AC112" i="29" s="1"/>
  <c r="AC113" i="29" s="1"/>
  <c r="AC114" i="29" s="1"/>
  <c r="AC115" i="29" s="1"/>
  <c r="AC116" i="29" s="1"/>
  <c r="AC117" i="29" s="1"/>
  <c r="AC118" i="29" s="1"/>
  <c r="AC119" i="29" s="1"/>
  <c r="AC120" i="29" s="1"/>
  <c r="AC121" i="29" s="1"/>
  <c r="AC122" i="29" s="1"/>
  <c r="AC123" i="29" s="1"/>
  <c r="AC124" i="29" s="1"/>
  <c r="AC125" i="29" s="1"/>
  <c r="AC126" i="29" s="1"/>
  <c r="AC127" i="29" s="1"/>
  <c r="AC128" i="29" s="1"/>
  <c r="AC129" i="29" s="1"/>
  <c r="AC130" i="29" s="1"/>
  <c r="AC131" i="29" s="1"/>
  <c r="AC132" i="29" s="1"/>
  <c r="AC133" i="29" s="1"/>
  <c r="AC134" i="29" s="1"/>
  <c r="AC135" i="29" s="1"/>
  <c r="AC136" i="29" s="1"/>
  <c r="AC137" i="29" s="1"/>
  <c r="AC138" i="29" s="1"/>
  <c r="AC139" i="29" s="1"/>
  <c r="AC140" i="29" s="1"/>
  <c r="AC141" i="29" s="1"/>
  <c r="AC142" i="29" s="1"/>
  <c r="AC143" i="29" s="1"/>
  <c r="AC144" i="29" s="1"/>
  <c r="AC145" i="29" s="1"/>
  <c r="AC146" i="29" s="1"/>
  <c r="AC147" i="29" s="1"/>
  <c r="AC148" i="29" s="1"/>
  <c r="AC149" i="29" s="1"/>
  <c r="AC150" i="29" s="1"/>
  <c r="AC151" i="29" s="1"/>
  <c r="AC152" i="29" s="1"/>
  <c r="AC153" i="29" s="1"/>
  <c r="AC154" i="29" s="1"/>
  <c r="AC155" i="29" s="1"/>
  <c r="AC156" i="29" s="1"/>
  <c r="AC157" i="29" s="1"/>
  <c r="AC158" i="29" s="1"/>
  <c r="AC159" i="29" s="1"/>
  <c r="AC160" i="29" s="1"/>
  <c r="AC161" i="29" s="1"/>
  <c r="AC162" i="29" s="1"/>
  <c r="AC163" i="29" s="1"/>
  <c r="AC164" i="29" s="1"/>
  <c r="AC165" i="29" s="1"/>
  <c r="AC166" i="29" s="1"/>
  <c r="AC167" i="29" s="1"/>
  <c r="AC105" i="29"/>
  <c r="C17" i="29"/>
  <c r="C18" i="29" s="1"/>
  <c r="C19" i="29" s="1"/>
  <c r="C20" i="29" s="1"/>
  <c r="C21" i="29" s="1"/>
  <c r="C22" i="29" s="1"/>
  <c r="C23" i="29" s="1"/>
  <c r="C24" i="29" s="1"/>
  <c r="C25" i="29" s="1"/>
  <c r="C26" i="29" s="1"/>
  <c r="C27" i="29" s="1"/>
  <c r="C28" i="29" s="1"/>
  <c r="C29" i="29" s="1"/>
  <c r="C30" i="29" s="1"/>
  <c r="C31" i="29" s="1"/>
  <c r="C32" i="29" s="1"/>
  <c r="C33" i="29" s="1"/>
  <c r="C34" i="29" s="1"/>
  <c r="C35" i="29" s="1"/>
  <c r="C36" i="29" s="1"/>
  <c r="C37" i="29" s="1"/>
  <c r="C38" i="29" s="1"/>
  <c r="C39" i="29" s="1"/>
  <c r="C40" i="29" s="1"/>
  <c r="C41" i="29" s="1"/>
  <c r="C42" i="29" s="1"/>
  <c r="C43" i="29" s="1"/>
  <c r="C44" i="29" s="1"/>
  <c r="C45" i="29" s="1"/>
  <c r="C46" i="29" s="1"/>
  <c r="C47" i="29" s="1"/>
  <c r="C48" i="29" s="1"/>
  <c r="C49" i="29" s="1"/>
  <c r="C50" i="29" s="1"/>
  <c r="C51" i="29" s="1"/>
  <c r="C52" i="29" s="1"/>
  <c r="C53" i="29" s="1"/>
  <c r="C54" i="29" s="1"/>
  <c r="C55" i="29" s="1"/>
  <c r="C56" i="29" s="1"/>
  <c r="C57" i="29" s="1"/>
  <c r="C58" i="29" s="1"/>
  <c r="C59" i="29" s="1"/>
  <c r="C60" i="29" s="1"/>
  <c r="C61" i="29" s="1"/>
  <c r="C62" i="29" s="1"/>
  <c r="C63" i="29" s="1"/>
  <c r="C64" i="29" s="1"/>
  <c r="C65" i="29" s="1"/>
  <c r="C66" i="29" s="1"/>
  <c r="C67" i="29" s="1"/>
  <c r="C68" i="29" s="1"/>
  <c r="C69" i="29" s="1"/>
  <c r="C70" i="29" s="1"/>
  <c r="C71" i="29" s="1"/>
  <c r="C72" i="29" s="1"/>
  <c r="C73" i="29" s="1"/>
  <c r="C74" i="29" s="1"/>
  <c r="C75" i="29" s="1"/>
  <c r="C76" i="29" s="1"/>
  <c r="C77" i="29" s="1"/>
  <c r="C78" i="29" s="1"/>
  <c r="C79" i="29" s="1"/>
  <c r="C80" i="29" s="1"/>
  <c r="C81" i="29" s="1"/>
  <c r="C82" i="29" s="1"/>
  <c r="C83" i="29" s="1"/>
  <c r="C84" i="29" s="1"/>
  <c r="C85" i="29" s="1"/>
  <c r="C86" i="29" s="1"/>
  <c r="C87" i="29" s="1"/>
  <c r="C88" i="29" s="1"/>
  <c r="C89" i="29" s="1"/>
  <c r="C90" i="29" s="1"/>
  <c r="C91" i="29" s="1"/>
  <c r="C92" i="29" s="1"/>
  <c r="C93" i="29" s="1"/>
  <c r="C94" i="29" s="1"/>
  <c r="C95" i="29" s="1"/>
  <c r="C96" i="29" s="1"/>
  <c r="C97" i="29" s="1"/>
  <c r="C98" i="29" s="1"/>
  <c r="C99" i="29" s="1"/>
  <c r="C100" i="29" s="1"/>
  <c r="C101" i="29" s="1"/>
  <c r="C102" i="29" s="1"/>
  <c r="C103" i="29" s="1"/>
  <c r="C104" i="29" s="1"/>
  <c r="C15" i="29"/>
  <c r="C16" i="29"/>
  <c r="AD106" i="29"/>
  <c r="AD107" i="29" s="1"/>
  <c r="AD108" i="29" s="1"/>
  <c r="AD109" i="29" s="1"/>
  <c r="AD110" i="29" s="1"/>
  <c r="AD111" i="29" s="1"/>
  <c r="AD112" i="29" s="1"/>
  <c r="AD113" i="29" s="1"/>
  <c r="AD114" i="29" s="1"/>
  <c r="AD115" i="29" s="1"/>
  <c r="AD116" i="29" s="1"/>
  <c r="AD117" i="29" s="1"/>
  <c r="AD118" i="29" s="1"/>
  <c r="AD119" i="29" s="1"/>
  <c r="AD120" i="29" s="1"/>
  <c r="AD121" i="29" s="1"/>
  <c r="AD122" i="29" s="1"/>
  <c r="AD123" i="29" s="1"/>
  <c r="AD124" i="29" s="1"/>
  <c r="AD125" i="29" s="1"/>
  <c r="AD126" i="29" s="1"/>
  <c r="AD127" i="29" s="1"/>
  <c r="AD128" i="29" s="1"/>
  <c r="AD129" i="29" s="1"/>
  <c r="AD130" i="29" s="1"/>
  <c r="AD131" i="29" s="1"/>
  <c r="AD132" i="29" s="1"/>
  <c r="AD133" i="29" s="1"/>
  <c r="AD134" i="29" s="1"/>
  <c r="AD135" i="29" s="1"/>
  <c r="AD136" i="29" s="1"/>
  <c r="AD137" i="29" s="1"/>
  <c r="AD138" i="29" s="1"/>
  <c r="AD139" i="29" s="1"/>
  <c r="AD140" i="29" s="1"/>
  <c r="AD141" i="29" s="1"/>
  <c r="AD142" i="29" s="1"/>
  <c r="AD143" i="29" s="1"/>
  <c r="AD144" i="29" s="1"/>
  <c r="AD145" i="29" s="1"/>
  <c r="AD146" i="29" s="1"/>
  <c r="AD147" i="29" s="1"/>
  <c r="AD148" i="29" s="1"/>
  <c r="AD149" i="29" s="1"/>
  <c r="AD150" i="29" s="1"/>
  <c r="AD151" i="29" s="1"/>
  <c r="AD152" i="29" s="1"/>
  <c r="AD153" i="29" s="1"/>
  <c r="AD154" i="29" s="1"/>
  <c r="AD155" i="29" s="1"/>
  <c r="AD156" i="29" s="1"/>
  <c r="AD157" i="29" s="1"/>
  <c r="AD158" i="29" s="1"/>
  <c r="AD159" i="29" s="1"/>
  <c r="AD160" i="29" s="1"/>
  <c r="AD161" i="29" s="1"/>
  <c r="AD162" i="29" s="1"/>
  <c r="AD163" i="29" s="1"/>
  <c r="AD164" i="29" s="1"/>
  <c r="AD165" i="29" s="1"/>
  <c r="AD166" i="29" s="1"/>
  <c r="AD167" i="29" s="1"/>
  <c r="AD105" i="29"/>
  <c r="AI106" i="29"/>
  <c r="AI107" i="29" s="1"/>
  <c r="AI108" i="29" s="1"/>
  <c r="AI109" i="29" s="1"/>
  <c r="AI110" i="29" s="1"/>
  <c r="AI111" i="29" s="1"/>
  <c r="AI112" i="29" s="1"/>
  <c r="AI113" i="29" s="1"/>
  <c r="AI114" i="29" s="1"/>
  <c r="AI115" i="29" s="1"/>
  <c r="AI116" i="29" s="1"/>
  <c r="AI117" i="29" s="1"/>
  <c r="AI118" i="29" s="1"/>
  <c r="AI119" i="29" s="1"/>
  <c r="AI120" i="29" s="1"/>
  <c r="AI121" i="29" s="1"/>
  <c r="AI122" i="29" s="1"/>
  <c r="AI123" i="29" s="1"/>
  <c r="AI124" i="29" s="1"/>
  <c r="AI125" i="29" s="1"/>
  <c r="AI126" i="29" s="1"/>
  <c r="AI127" i="29" s="1"/>
  <c r="AI128" i="29" s="1"/>
  <c r="AI129" i="29" s="1"/>
  <c r="AI130" i="29" s="1"/>
  <c r="AI131" i="29" s="1"/>
  <c r="AI132" i="29" s="1"/>
  <c r="AI133" i="29" s="1"/>
  <c r="AI134" i="29" s="1"/>
  <c r="AI135" i="29" s="1"/>
  <c r="AI136" i="29" s="1"/>
  <c r="AI137" i="29" s="1"/>
  <c r="AI138" i="29" s="1"/>
  <c r="AI139" i="29" s="1"/>
  <c r="AI140" i="29" s="1"/>
  <c r="AI141" i="29" s="1"/>
  <c r="AI142" i="29" s="1"/>
  <c r="AI143" i="29" s="1"/>
  <c r="AI144" i="29" s="1"/>
  <c r="AI145" i="29" s="1"/>
  <c r="AI146" i="29" s="1"/>
  <c r="AI147" i="29" s="1"/>
  <c r="AI148" i="29" s="1"/>
  <c r="AI149" i="29" s="1"/>
  <c r="AI150" i="29" s="1"/>
  <c r="AI151" i="29" s="1"/>
  <c r="AI152" i="29" s="1"/>
  <c r="AI153" i="29" s="1"/>
  <c r="AI154" i="29" s="1"/>
  <c r="AI155" i="29" s="1"/>
  <c r="AI156" i="29" s="1"/>
  <c r="AI157" i="29" s="1"/>
  <c r="AI158" i="29" s="1"/>
  <c r="AI159" i="29" s="1"/>
  <c r="AI160" i="29" s="1"/>
  <c r="AI161" i="29" s="1"/>
  <c r="AI162" i="29" s="1"/>
  <c r="AI163" i="29" s="1"/>
  <c r="AI164" i="29" s="1"/>
  <c r="AI165" i="29" s="1"/>
  <c r="AI166" i="29" s="1"/>
  <c r="AI167" i="29" s="1"/>
  <c r="AI105" i="29"/>
  <c r="X106" i="29"/>
  <c r="X107" i="29" s="1"/>
  <c r="X108" i="29" s="1"/>
  <c r="X109" i="29" s="1"/>
  <c r="X110" i="29" s="1"/>
  <c r="X111" i="29" s="1"/>
  <c r="X112" i="29" s="1"/>
  <c r="X113" i="29" s="1"/>
  <c r="X114" i="29" s="1"/>
  <c r="X115" i="29" s="1"/>
  <c r="X116" i="29" s="1"/>
  <c r="X117" i="29" s="1"/>
  <c r="X118" i="29" s="1"/>
  <c r="X119" i="29" s="1"/>
  <c r="X120" i="29" s="1"/>
  <c r="X121" i="29" s="1"/>
  <c r="X122" i="29" s="1"/>
  <c r="X123" i="29" s="1"/>
  <c r="X124" i="29" s="1"/>
  <c r="X125" i="29" s="1"/>
  <c r="X126" i="29" s="1"/>
  <c r="X127" i="29" s="1"/>
  <c r="X128" i="29" s="1"/>
  <c r="X129" i="29" s="1"/>
  <c r="X130" i="29" s="1"/>
  <c r="X131" i="29" s="1"/>
  <c r="X132" i="29" s="1"/>
  <c r="X133" i="29" s="1"/>
  <c r="X134" i="29" s="1"/>
  <c r="X135" i="29" s="1"/>
  <c r="X136" i="29" s="1"/>
  <c r="X137" i="29" s="1"/>
  <c r="X138" i="29" s="1"/>
  <c r="X139" i="29" s="1"/>
  <c r="X140" i="29" s="1"/>
  <c r="X141" i="29" s="1"/>
  <c r="X142" i="29" s="1"/>
  <c r="X143" i="29" s="1"/>
  <c r="X144" i="29" s="1"/>
  <c r="X145" i="29" s="1"/>
  <c r="X146" i="29" s="1"/>
  <c r="X147" i="29" s="1"/>
  <c r="X148" i="29" s="1"/>
  <c r="X149" i="29" s="1"/>
  <c r="X150" i="29" s="1"/>
  <c r="X151" i="29" s="1"/>
  <c r="X152" i="29" s="1"/>
  <c r="X153" i="29" s="1"/>
  <c r="X154" i="29" s="1"/>
  <c r="X155" i="29" s="1"/>
  <c r="X156" i="29" s="1"/>
  <c r="X157" i="29" s="1"/>
  <c r="X158" i="29" s="1"/>
  <c r="X159" i="29" s="1"/>
  <c r="X160" i="29" s="1"/>
  <c r="X161" i="29" s="1"/>
  <c r="X162" i="29" s="1"/>
  <c r="X163" i="29" s="1"/>
  <c r="X164" i="29" s="1"/>
  <c r="X165" i="29" s="1"/>
  <c r="X166" i="29" s="1"/>
  <c r="X167" i="29" s="1"/>
  <c r="X105" i="29"/>
  <c r="D16" i="29"/>
  <c r="D15" i="29"/>
  <c r="D17" i="29"/>
  <c r="D18" i="29" s="1"/>
  <c r="D19" i="29" s="1"/>
  <c r="D20" i="29" s="1"/>
  <c r="D21" i="29" s="1"/>
  <c r="D22" i="29" s="1"/>
  <c r="D23" i="29" s="1"/>
  <c r="D24" i="29" s="1"/>
  <c r="D25" i="29" s="1"/>
  <c r="D26" i="29" s="1"/>
  <c r="D27" i="29" s="1"/>
  <c r="D28" i="29" s="1"/>
  <c r="D29" i="29" s="1"/>
  <c r="D30" i="29" s="1"/>
  <c r="D31" i="29" s="1"/>
  <c r="D32" i="29" s="1"/>
  <c r="D33" i="29" s="1"/>
  <c r="D34" i="29" s="1"/>
  <c r="D35" i="29" s="1"/>
  <c r="D36" i="29" s="1"/>
  <c r="D37" i="29" s="1"/>
  <c r="D38" i="29" s="1"/>
  <c r="D39" i="29" s="1"/>
  <c r="D40" i="29" s="1"/>
  <c r="D41" i="29" s="1"/>
  <c r="D42" i="29" s="1"/>
  <c r="D43" i="29" s="1"/>
  <c r="D44" i="29" s="1"/>
  <c r="D45" i="29" s="1"/>
  <c r="D46" i="29" s="1"/>
  <c r="D47" i="29" s="1"/>
  <c r="D48" i="29" s="1"/>
  <c r="D49" i="29" s="1"/>
  <c r="D50" i="29" s="1"/>
  <c r="D51" i="29" s="1"/>
  <c r="D52" i="29" s="1"/>
  <c r="D53" i="29" s="1"/>
  <c r="D54" i="29" s="1"/>
  <c r="D55" i="29" s="1"/>
  <c r="D56" i="29" s="1"/>
  <c r="D57" i="29" s="1"/>
  <c r="D58" i="29" s="1"/>
  <c r="D59" i="29" s="1"/>
  <c r="D60" i="29" s="1"/>
  <c r="D61" i="29" s="1"/>
  <c r="D62" i="29" s="1"/>
  <c r="D63" i="29" s="1"/>
  <c r="D64" i="29" s="1"/>
  <c r="D65" i="29" s="1"/>
  <c r="D66" i="29" s="1"/>
  <c r="D67" i="29" s="1"/>
  <c r="D68" i="29" s="1"/>
  <c r="D69" i="29" s="1"/>
  <c r="D70" i="29" s="1"/>
  <c r="D71" i="29" s="1"/>
  <c r="D72" i="29" s="1"/>
  <c r="D73" i="29" s="1"/>
  <c r="D74" i="29" s="1"/>
  <c r="D75" i="29" s="1"/>
  <c r="D76" i="29" s="1"/>
  <c r="D77" i="29" s="1"/>
  <c r="D78" i="29" s="1"/>
  <c r="D79" i="29" s="1"/>
  <c r="D80" i="29" s="1"/>
  <c r="D81" i="29" s="1"/>
  <c r="D82" i="29" s="1"/>
  <c r="D83" i="29" s="1"/>
  <c r="D84" i="29" s="1"/>
  <c r="D85" i="29" s="1"/>
  <c r="D86" i="29" s="1"/>
  <c r="D87" i="29" s="1"/>
  <c r="D88" i="29" s="1"/>
  <c r="D89" i="29" s="1"/>
  <c r="D90" i="29" s="1"/>
  <c r="D91" i="29" s="1"/>
  <c r="D92" i="29" s="1"/>
  <c r="D93" i="29" s="1"/>
  <c r="D94" i="29" s="1"/>
  <c r="D95" i="29" s="1"/>
  <c r="D96" i="29" s="1"/>
  <c r="D97" i="29" s="1"/>
  <c r="D98" i="29" s="1"/>
  <c r="D99" i="29" s="1"/>
  <c r="D100" i="29" s="1"/>
  <c r="D101" i="29" s="1"/>
  <c r="D102" i="29" s="1"/>
  <c r="D103" i="29" s="1"/>
  <c r="D104" i="29" s="1"/>
  <c r="G17" i="29"/>
  <c r="G18" i="29" s="1"/>
  <c r="G19" i="29" s="1"/>
  <c r="G20" i="29" s="1"/>
  <c r="G21" i="29" s="1"/>
  <c r="G22" i="29" s="1"/>
  <c r="G23" i="29" s="1"/>
  <c r="G24" i="29" s="1"/>
  <c r="G25" i="29" s="1"/>
  <c r="G26" i="29" s="1"/>
  <c r="G27" i="29" s="1"/>
  <c r="G28" i="29" s="1"/>
  <c r="G29" i="29" s="1"/>
  <c r="G30" i="29" s="1"/>
  <c r="G31" i="29" s="1"/>
  <c r="G32" i="29" s="1"/>
  <c r="G33" i="29" s="1"/>
  <c r="G34" i="29" s="1"/>
  <c r="G35" i="29" s="1"/>
  <c r="G36" i="29" s="1"/>
  <c r="G37" i="29" s="1"/>
  <c r="G38" i="29" s="1"/>
  <c r="G39" i="29" s="1"/>
  <c r="G40" i="29" s="1"/>
  <c r="G41" i="29" s="1"/>
  <c r="G42" i="29" s="1"/>
  <c r="G43" i="29" s="1"/>
  <c r="G44" i="29" s="1"/>
  <c r="G45" i="29" s="1"/>
  <c r="G46" i="29" s="1"/>
  <c r="G47" i="29" s="1"/>
  <c r="G48" i="29" s="1"/>
  <c r="G49" i="29" s="1"/>
  <c r="G50" i="29" s="1"/>
  <c r="G51" i="29" s="1"/>
  <c r="G52" i="29" s="1"/>
  <c r="G53" i="29" s="1"/>
  <c r="G54" i="29" s="1"/>
  <c r="G55" i="29" s="1"/>
  <c r="G56" i="29" s="1"/>
  <c r="G57" i="29" s="1"/>
  <c r="G58" i="29" s="1"/>
  <c r="G59" i="29" s="1"/>
  <c r="G60" i="29" s="1"/>
  <c r="G61" i="29" s="1"/>
  <c r="G62" i="29" s="1"/>
  <c r="G63" i="29" s="1"/>
  <c r="G64" i="29" s="1"/>
  <c r="G65" i="29" s="1"/>
  <c r="G66" i="29" s="1"/>
  <c r="G67" i="29" s="1"/>
  <c r="G68" i="29" s="1"/>
  <c r="G69" i="29" s="1"/>
  <c r="G70" i="29" s="1"/>
  <c r="G71" i="29" s="1"/>
  <c r="G72" i="29" s="1"/>
  <c r="G73" i="29" s="1"/>
  <c r="G74" i="29" s="1"/>
  <c r="G75" i="29" s="1"/>
  <c r="G76" i="29" s="1"/>
  <c r="G77" i="29" s="1"/>
  <c r="G78" i="29" s="1"/>
  <c r="G79" i="29" s="1"/>
  <c r="G80" i="29" s="1"/>
  <c r="G81" i="29" s="1"/>
  <c r="G82" i="29" s="1"/>
  <c r="G83" i="29" s="1"/>
  <c r="G84" i="29" s="1"/>
  <c r="G85" i="29" s="1"/>
  <c r="G86" i="29" s="1"/>
  <c r="G87" i="29" s="1"/>
  <c r="G88" i="29" s="1"/>
  <c r="G89" i="29" s="1"/>
  <c r="G90" i="29" s="1"/>
  <c r="G91" i="29" s="1"/>
  <c r="G92" i="29" s="1"/>
  <c r="G93" i="29" s="1"/>
  <c r="G94" i="29" s="1"/>
  <c r="G95" i="29" s="1"/>
  <c r="G96" i="29" s="1"/>
  <c r="G97" i="29" s="1"/>
  <c r="G98" i="29" s="1"/>
  <c r="G99" i="29" s="1"/>
  <c r="G100" i="29" s="1"/>
  <c r="G101" i="29" s="1"/>
  <c r="G102" i="29" s="1"/>
  <c r="G103" i="29" s="1"/>
  <c r="G104" i="29" s="1"/>
  <c r="G15" i="29"/>
  <c r="G16" i="29" s="1"/>
  <c r="AE106" i="29"/>
  <c r="AE107" i="29" s="1"/>
  <c r="AE108" i="29" s="1"/>
  <c r="AE109" i="29" s="1"/>
  <c r="AE110" i="29" s="1"/>
  <c r="AE111" i="29" s="1"/>
  <c r="AE112" i="29" s="1"/>
  <c r="AE113" i="29" s="1"/>
  <c r="AE114" i="29" s="1"/>
  <c r="AE115" i="29" s="1"/>
  <c r="AE116" i="29" s="1"/>
  <c r="AE117" i="29" s="1"/>
  <c r="AE118" i="29" s="1"/>
  <c r="AE119" i="29" s="1"/>
  <c r="AE120" i="29" s="1"/>
  <c r="AE121" i="29" s="1"/>
  <c r="AE122" i="29" s="1"/>
  <c r="AE123" i="29" s="1"/>
  <c r="AE124" i="29" s="1"/>
  <c r="AE125" i="29" s="1"/>
  <c r="AE126" i="29" s="1"/>
  <c r="AE127" i="29" s="1"/>
  <c r="AE128" i="29" s="1"/>
  <c r="AE129" i="29" s="1"/>
  <c r="AE130" i="29" s="1"/>
  <c r="AE131" i="29" s="1"/>
  <c r="AE132" i="29" s="1"/>
  <c r="AE133" i="29" s="1"/>
  <c r="AE134" i="29" s="1"/>
  <c r="AE135" i="29" s="1"/>
  <c r="AE136" i="29" s="1"/>
  <c r="AE137" i="29" s="1"/>
  <c r="AE138" i="29" s="1"/>
  <c r="AE139" i="29" s="1"/>
  <c r="AE140" i="29" s="1"/>
  <c r="AE141" i="29" s="1"/>
  <c r="AE142" i="29" s="1"/>
  <c r="AE143" i="29" s="1"/>
  <c r="AE144" i="29" s="1"/>
  <c r="AE145" i="29" s="1"/>
  <c r="AE146" i="29" s="1"/>
  <c r="AE147" i="29" s="1"/>
  <c r="AE148" i="29" s="1"/>
  <c r="AE149" i="29" s="1"/>
  <c r="AE150" i="29" s="1"/>
  <c r="AE151" i="29" s="1"/>
  <c r="AE152" i="29" s="1"/>
  <c r="AE153" i="29" s="1"/>
  <c r="AE154" i="29" s="1"/>
  <c r="AE155" i="29" s="1"/>
  <c r="AE156" i="29" s="1"/>
  <c r="AE157" i="29" s="1"/>
  <c r="AE158" i="29" s="1"/>
  <c r="AE159" i="29" s="1"/>
  <c r="AE160" i="29" s="1"/>
  <c r="AE161" i="29" s="1"/>
  <c r="AE162" i="29" s="1"/>
  <c r="AE163" i="29" s="1"/>
  <c r="AE164" i="29" s="1"/>
  <c r="AE165" i="29" s="1"/>
  <c r="AE166" i="29" s="1"/>
  <c r="AE167" i="29" s="1"/>
  <c r="AE105" i="29"/>
  <c r="AF105" i="29"/>
  <c r="AF106" i="29"/>
  <c r="AF107" i="29" s="1"/>
  <c r="AF108" i="29" s="1"/>
  <c r="AF109" i="29" s="1"/>
  <c r="AF110" i="29" s="1"/>
  <c r="AF111" i="29" s="1"/>
  <c r="AF112" i="29" s="1"/>
  <c r="AF113" i="29" s="1"/>
  <c r="AF114" i="29" s="1"/>
  <c r="AF115" i="29" s="1"/>
  <c r="AF116" i="29" s="1"/>
  <c r="AF117" i="29" s="1"/>
  <c r="AF118" i="29" s="1"/>
  <c r="AF119" i="29" s="1"/>
  <c r="AF120" i="29" s="1"/>
  <c r="AF121" i="29" s="1"/>
  <c r="AF122" i="29" s="1"/>
  <c r="AF123" i="29" s="1"/>
  <c r="AF124" i="29" s="1"/>
  <c r="AF125" i="29" s="1"/>
  <c r="AF126" i="29" s="1"/>
  <c r="AF127" i="29" s="1"/>
  <c r="AF128" i="29" s="1"/>
  <c r="AF129" i="29" s="1"/>
  <c r="AF130" i="29" s="1"/>
  <c r="AF131" i="29" s="1"/>
  <c r="AF132" i="29" s="1"/>
  <c r="AF133" i="29" s="1"/>
  <c r="AF134" i="29" s="1"/>
  <c r="AF135" i="29" s="1"/>
  <c r="AF136" i="29" s="1"/>
  <c r="AF137" i="29" s="1"/>
  <c r="AF138" i="29" s="1"/>
  <c r="AF139" i="29" s="1"/>
  <c r="AF140" i="29" s="1"/>
  <c r="AF141" i="29" s="1"/>
  <c r="AF142" i="29" s="1"/>
  <c r="AF143" i="29" s="1"/>
  <c r="AF144" i="29" s="1"/>
  <c r="AF145" i="29" s="1"/>
  <c r="AF146" i="29" s="1"/>
  <c r="AF147" i="29" s="1"/>
  <c r="AF148" i="29" s="1"/>
  <c r="AF149" i="29" s="1"/>
  <c r="AF150" i="29" s="1"/>
  <c r="AF151" i="29" s="1"/>
  <c r="AF152" i="29" s="1"/>
  <c r="AF153" i="29" s="1"/>
  <c r="AF154" i="29" s="1"/>
  <c r="AF155" i="29" s="1"/>
  <c r="AF156" i="29" s="1"/>
  <c r="AF157" i="29" s="1"/>
  <c r="AF158" i="29" s="1"/>
  <c r="AF159" i="29" s="1"/>
  <c r="AF160" i="29" s="1"/>
  <c r="AF161" i="29" s="1"/>
  <c r="AF162" i="29" s="1"/>
  <c r="AF163" i="29" s="1"/>
  <c r="AF164" i="29" s="1"/>
  <c r="AF165" i="29" s="1"/>
  <c r="AF166" i="29" s="1"/>
  <c r="AF167" i="29" s="1"/>
  <c r="W17" i="29"/>
  <c r="W18" i="29" s="1"/>
  <c r="W19" i="29" s="1"/>
  <c r="W20" i="29" s="1"/>
  <c r="W21" i="29" s="1"/>
  <c r="W22" i="29" s="1"/>
  <c r="W23" i="29" s="1"/>
  <c r="W24" i="29" s="1"/>
  <c r="W25" i="29" s="1"/>
  <c r="W26" i="29" s="1"/>
  <c r="W27" i="29" s="1"/>
  <c r="W28" i="29" s="1"/>
  <c r="W29" i="29" s="1"/>
  <c r="W30" i="29" s="1"/>
  <c r="W31" i="29" s="1"/>
  <c r="W32" i="29" s="1"/>
  <c r="W33" i="29" s="1"/>
  <c r="W34" i="29" s="1"/>
  <c r="W35" i="29" s="1"/>
  <c r="W36" i="29" s="1"/>
  <c r="W37" i="29" s="1"/>
  <c r="W38" i="29" s="1"/>
  <c r="W39" i="29" s="1"/>
  <c r="W40" i="29" s="1"/>
  <c r="W41" i="29" s="1"/>
  <c r="W42" i="29" s="1"/>
  <c r="W43" i="29" s="1"/>
  <c r="W44" i="29" s="1"/>
  <c r="W45" i="29" s="1"/>
  <c r="W46" i="29" s="1"/>
  <c r="W47" i="29" s="1"/>
  <c r="W48" i="29" s="1"/>
  <c r="W49" i="29" s="1"/>
  <c r="W50" i="29" s="1"/>
  <c r="W51" i="29" s="1"/>
  <c r="W52" i="29" s="1"/>
  <c r="W53" i="29" s="1"/>
  <c r="W54" i="29" s="1"/>
  <c r="W55" i="29" s="1"/>
  <c r="W56" i="29" s="1"/>
  <c r="W57" i="29" s="1"/>
  <c r="W58" i="29" s="1"/>
  <c r="W59" i="29" s="1"/>
  <c r="W60" i="29" s="1"/>
  <c r="W61" i="29" s="1"/>
  <c r="W62" i="29" s="1"/>
  <c r="W63" i="29" s="1"/>
  <c r="W64" i="29" s="1"/>
  <c r="W65" i="29" s="1"/>
  <c r="W66" i="29" s="1"/>
  <c r="W67" i="29" s="1"/>
  <c r="W68" i="29" s="1"/>
  <c r="W69" i="29" s="1"/>
  <c r="W70" i="29" s="1"/>
  <c r="W71" i="29" s="1"/>
  <c r="W72" i="29" s="1"/>
  <c r="W73" i="29" s="1"/>
  <c r="W74" i="29" s="1"/>
  <c r="W75" i="29" s="1"/>
  <c r="W76" i="29" s="1"/>
  <c r="W77" i="29" s="1"/>
  <c r="W78" i="29" s="1"/>
  <c r="W79" i="29" s="1"/>
  <c r="W80" i="29" s="1"/>
  <c r="W81" i="29" s="1"/>
  <c r="W82" i="29" s="1"/>
  <c r="W83" i="29" s="1"/>
  <c r="W84" i="29" s="1"/>
  <c r="W85" i="29" s="1"/>
  <c r="W86" i="29" s="1"/>
  <c r="W87" i="29" s="1"/>
  <c r="W88" i="29" s="1"/>
  <c r="W89" i="29" s="1"/>
  <c r="W90" i="29" s="1"/>
  <c r="W91" i="29" s="1"/>
  <c r="W92" i="29" s="1"/>
  <c r="W93" i="29" s="1"/>
  <c r="W94" i="29" s="1"/>
  <c r="W95" i="29" s="1"/>
  <c r="W96" i="29" s="1"/>
  <c r="W97" i="29" s="1"/>
  <c r="W98" i="29" s="1"/>
  <c r="W99" i="29" s="1"/>
  <c r="W100" i="29" s="1"/>
  <c r="W101" i="29" s="1"/>
  <c r="W102" i="29" s="1"/>
  <c r="W103" i="29" s="1"/>
  <c r="W104" i="29" s="1"/>
  <c r="W15" i="29"/>
  <c r="W16" i="29" s="1"/>
  <c r="M15" i="29"/>
  <c r="M16" i="29" s="1"/>
  <c r="M17" i="29"/>
  <c r="M18" i="29" s="1"/>
  <c r="M19" i="29" s="1"/>
  <c r="M20" i="29" s="1"/>
  <c r="M21" i="29" s="1"/>
  <c r="M22" i="29" s="1"/>
  <c r="M23" i="29" s="1"/>
  <c r="M24" i="29" s="1"/>
  <c r="M25" i="29" s="1"/>
  <c r="M26" i="29" s="1"/>
  <c r="M27" i="29" s="1"/>
  <c r="M28" i="29" s="1"/>
  <c r="M29" i="29" s="1"/>
  <c r="M30" i="29" s="1"/>
  <c r="M31" i="29" s="1"/>
  <c r="M32" i="29" s="1"/>
  <c r="M33" i="29" s="1"/>
  <c r="M34" i="29" s="1"/>
  <c r="M35" i="29" s="1"/>
  <c r="M36" i="29" s="1"/>
  <c r="M37" i="29" s="1"/>
  <c r="M38" i="29" s="1"/>
  <c r="M39" i="29" s="1"/>
  <c r="M40" i="29" s="1"/>
  <c r="M41" i="29" s="1"/>
  <c r="M42" i="29" s="1"/>
  <c r="M43" i="29" s="1"/>
  <c r="M44" i="29" s="1"/>
  <c r="M45" i="29" s="1"/>
  <c r="M46" i="29" s="1"/>
  <c r="M47" i="29" s="1"/>
  <c r="M48" i="29" s="1"/>
  <c r="M49" i="29" s="1"/>
  <c r="M50" i="29" s="1"/>
  <c r="M51" i="29" s="1"/>
  <c r="M52" i="29" s="1"/>
  <c r="M53" i="29" s="1"/>
  <c r="M54" i="29" s="1"/>
  <c r="M55" i="29" s="1"/>
  <c r="M56" i="29" s="1"/>
  <c r="M57" i="29" s="1"/>
  <c r="M58" i="29" s="1"/>
  <c r="M59" i="29" s="1"/>
  <c r="M60" i="29" s="1"/>
  <c r="M61" i="29" s="1"/>
  <c r="M62" i="29" s="1"/>
  <c r="M63" i="29" s="1"/>
  <c r="M64" i="29" s="1"/>
  <c r="M65" i="29" s="1"/>
  <c r="M66" i="29" s="1"/>
  <c r="M67" i="29" s="1"/>
  <c r="M68" i="29" s="1"/>
  <c r="M69" i="29" s="1"/>
  <c r="M70" i="29" s="1"/>
  <c r="M71" i="29" s="1"/>
  <c r="M72" i="29" s="1"/>
  <c r="M73" i="29" s="1"/>
  <c r="M74" i="29" s="1"/>
  <c r="M75" i="29" s="1"/>
  <c r="M76" i="29" s="1"/>
  <c r="M77" i="29" s="1"/>
  <c r="M78" i="29" s="1"/>
  <c r="M79" i="29" s="1"/>
  <c r="M80" i="29" s="1"/>
  <c r="M81" i="29" s="1"/>
  <c r="M82" i="29" s="1"/>
  <c r="M83" i="29" s="1"/>
  <c r="M84" i="29" s="1"/>
  <c r="M85" i="29" s="1"/>
  <c r="M86" i="29" s="1"/>
  <c r="M87" i="29" s="1"/>
  <c r="M88" i="29" s="1"/>
  <c r="M89" i="29" s="1"/>
  <c r="M90" i="29" s="1"/>
  <c r="M91" i="29" s="1"/>
  <c r="M92" i="29" s="1"/>
  <c r="M93" i="29" s="1"/>
  <c r="M94" i="29" s="1"/>
  <c r="M95" i="29" s="1"/>
  <c r="M96" i="29" s="1"/>
  <c r="M97" i="29" s="1"/>
  <c r="M98" i="29" s="1"/>
  <c r="M99" i="29" s="1"/>
  <c r="M100" i="29" s="1"/>
  <c r="M101" i="29" s="1"/>
  <c r="M102" i="29" s="1"/>
  <c r="M103" i="29" s="1"/>
  <c r="M104" i="29" s="1"/>
  <c r="AB105" i="29"/>
  <c r="AB106" i="29"/>
  <c r="AB107" i="29" s="1"/>
  <c r="AB108" i="29" s="1"/>
  <c r="AB109" i="29" s="1"/>
  <c r="AB110" i="29" s="1"/>
  <c r="AB111" i="29" s="1"/>
  <c r="AB112" i="29" s="1"/>
  <c r="AB113" i="29" s="1"/>
  <c r="AB114" i="29" s="1"/>
  <c r="AB115" i="29" s="1"/>
  <c r="AB116" i="29" s="1"/>
  <c r="AB117" i="29" s="1"/>
  <c r="AB118" i="29" s="1"/>
  <c r="AB119" i="29" s="1"/>
  <c r="AB120" i="29" s="1"/>
  <c r="AB121" i="29" s="1"/>
  <c r="AB122" i="29" s="1"/>
  <c r="AB123" i="29" s="1"/>
  <c r="AB124" i="29" s="1"/>
  <c r="AB125" i="29" s="1"/>
  <c r="AB126" i="29" s="1"/>
  <c r="AB127" i="29" s="1"/>
  <c r="AB128" i="29" s="1"/>
  <c r="AB129" i="29" s="1"/>
  <c r="AB130" i="29" s="1"/>
  <c r="AB131" i="29" s="1"/>
  <c r="AB132" i="29" s="1"/>
  <c r="AB133" i="29" s="1"/>
  <c r="AB134" i="29" s="1"/>
  <c r="AB135" i="29" s="1"/>
  <c r="AB136" i="29" s="1"/>
  <c r="AB137" i="29" s="1"/>
  <c r="AB138" i="29" s="1"/>
  <c r="AB139" i="29" s="1"/>
  <c r="AB140" i="29" s="1"/>
  <c r="AB141" i="29" s="1"/>
  <c r="AB142" i="29" s="1"/>
  <c r="AB143" i="29" s="1"/>
  <c r="AB144" i="29" s="1"/>
  <c r="AB145" i="29" s="1"/>
  <c r="AB146" i="29" s="1"/>
  <c r="AB147" i="29" s="1"/>
  <c r="AB148" i="29" s="1"/>
  <c r="AB149" i="29" s="1"/>
  <c r="AB150" i="29" s="1"/>
  <c r="AB151" i="29" s="1"/>
  <c r="AB152" i="29" s="1"/>
  <c r="AB153" i="29" s="1"/>
  <c r="AB154" i="29" s="1"/>
  <c r="AB155" i="29" s="1"/>
  <c r="AB156" i="29" s="1"/>
  <c r="AB157" i="29" s="1"/>
  <c r="AB158" i="29" s="1"/>
  <c r="AB159" i="29" s="1"/>
  <c r="AB160" i="29" s="1"/>
  <c r="AB161" i="29" s="1"/>
  <c r="AB162" i="29" s="1"/>
  <c r="AB163" i="29" s="1"/>
  <c r="AB164" i="29" s="1"/>
  <c r="AB165" i="29" s="1"/>
  <c r="AB166" i="29" s="1"/>
  <c r="AB167" i="29" s="1"/>
  <c r="F15" i="29"/>
  <c r="F16" i="29" s="1"/>
  <c r="F17" i="29"/>
  <c r="F18" i="29" s="1"/>
  <c r="F19" i="29" s="1"/>
  <c r="F20" i="29" s="1"/>
  <c r="F21" i="29" s="1"/>
  <c r="F22" i="29" s="1"/>
  <c r="F23" i="29" s="1"/>
  <c r="F24" i="29" s="1"/>
  <c r="F25" i="29" s="1"/>
  <c r="F26" i="29" s="1"/>
  <c r="F27" i="29" s="1"/>
  <c r="F28" i="29" s="1"/>
  <c r="F29" i="29" s="1"/>
  <c r="F30" i="29" s="1"/>
  <c r="F31" i="29" s="1"/>
  <c r="F32" i="29" s="1"/>
  <c r="F33" i="29" s="1"/>
  <c r="F34" i="29" s="1"/>
  <c r="F35" i="29" s="1"/>
  <c r="F36" i="29" s="1"/>
  <c r="F37" i="29" s="1"/>
  <c r="F38" i="29" s="1"/>
  <c r="F39" i="29" s="1"/>
  <c r="F40" i="29" s="1"/>
  <c r="F41" i="29" s="1"/>
  <c r="F42" i="29" s="1"/>
  <c r="F43" i="29" s="1"/>
  <c r="F44" i="29" s="1"/>
  <c r="F45" i="29" s="1"/>
  <c r="F46" i="29" s="1"/>
  <c r="F47" i="29" s="1"/>
  <c r="F48" i="29" s="1"/>
  <c r="F49" i="29" s="1"/>
  <c r="F50" i="29" s="1"/>
  <c r="F51" i="29" s="1"/>
  <c r="F52" i="29" s="1"/>
  <c r="F53" i="29" s="1"/>
  <c r="F54" i="29" s="1"/>
  <c r="F55" i="29" s="1"/>
  <c r="F56" i="29" s="1"/>
  <c r="F57" i="29" s="1"/>
  <c r="F58" i="29" s="1"/>
  <c r="F59" i="29" s="1"/>
  <c r="F60" i="29" s="1"/>
  <c r="F61" i="29" s="1"/>
  <c r="F62" i="29" s="1"/>
  <c r="F63" i="29" s="1"/>
  <c r="F64" i="29" s="1"/>
  <c r="F65" i="29" s="1"/>
  <c r="F66" i="29" s="1"/>
  <c r="F67" i="29" s="1"/>
  <c r="F68" i="29" s="1"/>
  <c r="F69" i="29" s="1"/>
  <c r="F70" i="29" s="1"/>
  <c r="F71" i="29" s="1"/>
  <c r="F72" i="29" s="1"/>
  <c r="F73" i="29" s="1"/>
  <c r="F74" i="29" s="1"/>
  <c r="F75" i="29" s="1"/>
  <c r="F76" i="29" s="1"/>
  <c r="F77" i="29" s="1"/>
  <c r="F78" i="29" s="1"/>
  <c r="F79" i="29" s="1"/>
  <c r="F80" i="29" s="1"/>
  <c r="F81" i="29" s="1"/>
  <c r="F82" i="29" s="1"/>
  <c r="F83" i="29" s="1"/>
  <c r="F84" i="29" s="1"/>
  <c r="F85" i="29" s="1"/>
  <c r="F86" i="29" s="1"/>
  <c r="F87" i="29" s="1"/>
  <c r="F88" i="29" s="1"/>
  <c r="F89" i="29" s="1"/>
  <c r="F90" i="29" s="1"/>
  <c r="F91" i="29" s="1"/>
  <c r="F92" i="29" s="1"/>
  <c r="F93" i="29" s="1"/>
  <c r="F94" i="29" s="1"/>
  <c r="F95" i="29" s="1"/>
  <c r="F96" i="29" s="1"/>
  <c r="F97" i="29" s="1"/>
  <c r="F98" i="29" s="1"/>
  <c r="F99" i="29" s="1"/>
  <c r="F100" i="29" s="1"/>
  <c r="F101" i="29" s="1"/>
  <c r="F102" i="29" s="1"/>
  <c r="F103" i="29" s="1"/>
  <c r="F104" i="29" s="1"/>
  <c r="AA105" i="29"/>
  <c r="AA106" i="29"/>
  <c r="AA107" i="29" s="1"/>
  <c r="AA108" i="29" s="1"/>
  <c r="AA109" i="29" s="1"/>
  <c r="AA110" i="29" s="1"/>
  <c r="AA111" i="29" s="1"/>
  <c r="AA112" i="29" s="1"/>
  <c r="AA113" i="29" s="1"/>
  <c r="AA114" i="29" s="1"/>
  <c r="AA115" i="29" s="1"/>
  <c r="AA116" i="29" s="1"/>
  <c r="AA117" i="29" s="1"/>
  <c r="AA118" i="29" s="1"/>
  <c r="AA119" i="29" s="1"/>
  <c r="AA120" i="29" s="1"/>
  <c r="AA121" i="29" s="1"/>
  <c r="AA122" i="29" s="1"/>
  <c r="AA123" i="29" s="1"/>
  <c r="AA124" i="29" s="1"/>
  <c r="AA125" i="29" s="1"/>
  <c r="AA126" i="29" s="1"/>
  <c r="AA127" i="29" s="1"/>
  <c r="AA128" i="29" s="1"/>
  <c r="AA129" i="29" s="1"/>
  <c r="AA130" i="29" s="1"/>
  <c r="AA131" i="29" s="1"/>
  <c r="AA132" i="29" s="1"/>
  <c r="AA133" i="29" s="1"/>
  <c r="AA134" i="29" s="1"/>
  <c r="AA135" i="29" s="1"/>
  <c r="AA136" i="29" s="1"/>
  <c r="AA137" i="29" s="1"/>
  <c r="AA138" i="29" s="1"/>
  <c r="AA139" i="29" s="1"/>
  <c r="AA140" i="29" s="1"/>
  <c r="AA141" i="29" s="1"/>
  <c r="AA142" i="29" s="1"/>
  <c r="AA143" i="29" s="1"/>
  <c r="AA144" i="29" s="1"/>
  <c r="AA145" i="29" s="1"/>
  <c r="AA146" i="29" s="1"/>
  <c r="AA147" i="29" s="1"/>
  <c r="AA148" i="29" s="1"/>
  <c r="AA149" i="29" s="1"/>
  <c r="AA150" i="29" s="1"/>
  <c r="AA151" i="29" s="1"/>
  <c r="AA152" i="29" s="1"/>
  <c r="AA153" i="29" s="1"/>
  <c r="AA154" i="29" s="1"/>
  <c r="AA155" i="29" s="1"/>
  <c r="AA156" i="29" s="1"/>
  <c r="AA157" i="29" s="1"/>
  <c r="AA158" i="29" s="1"/>
  <c r="AA159" i="29" s="1"/>
  <c r="AA160" i="29" s="1"/>
  <c r="AA161" i="29" s="1"/>
  <c r="AA162" i="29" s="1"/>
  <c r="AA163" i="29" s="1"/>
  <c r="AA164" i="29" s="1"/>
  <c r="AA165" i="29" s="1"/>
  <c r="AA166" i="29" s="1"/>
  <c r="AA167" i="29" s="1"/>
  <c r="H17" i="29"/>
  <c r="H18" i="29" s="1"/>
  <c r="H19" i="29" s="1"/>
  <c r="H20" i="29" s="1"/>
  <c r="H21" i="29" s="1"/>
  <c r="H22" i="29" s="1"/>
  <c r="H23" i="29" s="1"/>
  <c r="H24" i="29" s="1"/>
  <c r="H25" i="29" s="1"/>
  <c r="H26" i="29" s="1"/>
  <c r="H27" i="29" s="1"/>
  <c r="H28" i="29" s="1"/>
  <c r="H29" i="29" s="1"/>
  <c r="H30" i="29" s="1"/>
  <c r="H31" i="29" s="1"/>
  <c r="H32" i="29" s="1"/>
  <c r="H33" i="29" s="1"/>
  <c r="H34" i="29" s="1"/>
  <c r="H35" i="29" s="1"/>
  <c r="H36" i="29" s="1"/>
  <c r="H37" i="29" s="1"/>
  <c r="H38" i="29" s="1"/>
  <c r="H39" i="29" s="1"/>
  <c r="H40" i="29" s="1"/>
  <c r="H41" i="29" s="1"/>
  <c r="H42" i="29" s="1"/>
  <c r="H43" i="29" s="1"/>
  <c r="H44" i="29" s="1"/>
  <c r="H45" i="29" s="1"/>
  <c r="H46" i="29" s="1"/>
  <c r="H47" i="29" s="1"/>
  <c r="H48" i="29" s="1"/>
  <c r="H49" i="29" s="1"/>
  <c r="H50" i="29" s="1"/>
  <c r="H51" i="29" s="1"/>
  <c r="H52" i="29" s="1"/>
  <c r="H53" i="29" s="1"/>
  <c r="H54" i="29" s="1"/>
  <c r="H55" i="29" s="1"/>
  <c r="H56" i="29" s="1"/>
  <c r="H57" i="29" s="1"/>
  <c r="H58" i="29" s="1"/>
  <c r="H59" i="29" s="1"/>
  <c r="H60" i="29" s="1"/>
  <c r="H61" i="29" s="1"/>
  <c r="H62" i="29" s="1"/>
  <c r="H63" i="29" s="1"/>
  <c r="H64" i="29" s="1"/>
  <c r="H65" i="29" s="1"/>
  <c r="H66" i="29" s="1"/>
  <c r="H67" i="29" s="1"/>
  <c r="H68" i="29" s="1"/>
  <c r="H69" i="29" s="1"/>
  <c r="H70" i="29" s="1"/>
  <c r="H71" i="29" s="1"/>
  <c r="H72" i="29" s="1"/>
  <c r="H73" i="29" s="1"/>
  <c r="H74" i="29" s="1"/>
  <c r="H75" i="29" s="1"/>
  <c r="H76" i="29" s="1"/>
  <c r="H77" i="29" s="1"/>
  <c r="H78" i="29" s="1"/>
  <c r="H79" i="29" s="1"/>
  <c r="H80" i="29" s="1"/>
  <c r="H81" i="29" s="1"/>
  <c r="H82" i="29" s="1"/>
  <c r="H83" i="29" s="1"/>
  <c r="H84" i="29" s="1"/>
  <c r="H85" i="29" s="1"/>
  <c r="H86" i="29" s="1"/>
  <c r="H87" i="29" s="1"/>
  <c r="H88" i="29" s="1"/>
  <c r="H89" i="29" s="1"/>
  <c r="H90" i="29" s="1"/>
  <c r="H91" i="29" s="1"/>
  <c r="H92" i="29" s="1"/>
  <c r="H93" i="29" s="1"/>
  <c r="H94" i="29" s="1"/>
  <c r="H95" i="29" s="1"/>
  <c r="H96" i="29" s="1"/>
  <c r="H97" i="29" s="1"/>
  <c r="H98" i="29" s="1"/>
  <c r="H99" i="29" s="1"/>
  <c r="H100" i="29" s="1"/>
  <c r="H101" i="29" s="1"/>
  <c r="H102" i="29" s="1"/>
  <c r="H103" i="29" s="1"/>
  <c r="H104" i="29" s="1"/>
  <c r="H15" i="29"/>
  <c r="H16" i="29" s="1"/>
  <c r="K106" i="29"/>
  <c r="K107" i="29" s="1"/>
  <c r="K108" i="29" s="1"/>
  <c r="K109" i="29" s="1"/>
  <c r="K110" i="29" s="1"/>
  <c r="K111" i="29" s="1"/>
  <c r="K112" i="29" s="1"/>
  <c r="K113" i="29" s="1"/>
  <c r="K114" i="29" s="1"/>
  <c r="K115" i="29" s="1"/>
  <c r="K116" i="29" s="1"/>
  <c r="K117" i="29" s="1"/>
  <c r="K118" i="29" s="1"/>
  <c r="K119" i="29" s="1"/>
  <c r="K120" i="29" s="1"/>
  <c r="K121" i="29" s="1"/>
  <c r="K122" i="29" s="1"/>
  <c r="K123" i="29" s="1"/>
  <c r="K124" i="29" s="1"/>
  <c r="K125" i="29" s="1"/>
  <c r="K126" i="29" s="1"/>
  <c r="K127" i="29" s="1"/>
  <c r="K128" i="29" s="1"/>
  <c r="K129" i="29" s="1"/>
  <c r="K130" i="29" s="1"/>
  <c r="K131" i="29" s="1"/>
  <c r="K132" i="29" s="1"/>
  <c r="K133" i="29" s="1"/>
  <c r="K134" i="29" s="1"/>
  <c r="K135" i="29" s="1"/>
  <c r="K136" i="29" s="1"/>
  <c r="K137" i="29" s="1"/>
  <c r="K138" i="29" s="1"/>
  <c r="K139" i="29" s="1"/>
  <c r="K140" i="29" s="1"/>
  <c r="K141" i="29" s="1"/>
  <c r="K142" i="29" s="1"/>
  <c r="K143" i="29" s="1"/>
  <c r="K144" i="29" s="1"/>
  <c r="K145" i="29" s="1"/>
  <c r="K146" i="29" s="1"/>
  <c r="K147" i="29" s="1"/>
  <c r="K148" i="29" s="1"/>
  <c r="K149" i="29" s="1"/>
  <c r="K150" i="29" s="1"/>
  <c r="K151" i="29" s="1"/>
  <c r="K152" i="29" s="1"/>
  <c r="K153" i="29" s="1"/>
  <c r="K154" i="29" s="1"/>
  <c r="K155" i="29" s="1"/>
  <c r="K156" i="29" s="1"/>
  <c r="K157" i="29" s="1"/>
  <c r="K158" i="29" s="1"/>
  <c r="K159" i="29" s="1"/>
  <c r="K160" i="29" s="1"/>
  <c r="K161" i="29" s="1"/>
  <c r="K162" i="29" s="1"/>
  <c r="K163" i="29" s="1"/>
  <c r="K164" i="29" s="1"/>
  <c r="K165" i="29" s="1"/>
  <c r="K166" i="29" s="1"/>
  <c r="K167" i="29" s="1"/>
  <c r="K105" i="29"/>
  <c r="B15" i="29"/>
  <c r="B16" i="29"/>
  <c r="B17" i="29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L105" i="29"/>
  <c r="L106" i="29"/>
  <c r="L107" i="29" s="1"/>
  <c r="L108" i="29" s="1"/>
  <c r="L109" i="29" s="1"/>
  <c r="L110" i="29" s="1"/>
  <c r="L111" i="29" s="1"/>
  <c r="L112" i="29" s="1"/>
  <c r="L113" i="29" s="1"/>
  <c r="L114" i="29" s="1"/>
  <c r="L115" i="29" s="1"/>
  <c r="L116" i="29" s="1"/>
  <c r="L117" i="29" s="1"/>
  <c r="L118" i="29" s="1"/>
  <c r="L119" i="29" s="1"/>
  <c r="L120" i="29" s="1"/>
  <c r="L121" i="29" s="1"/>
  <c r="L122" i="29" s="1"/>
  <c r="L123" i="29" s="1"/>
  <c r="L124" i="29" s="1"/>
  <c r="L125" i="29" s="1"/>
  <c r="L126" i="29" s="1"/>
  <c r="L127" i="29" s="1"/>
  <c r="L128" i="29" s="1"/>
  <c r="L129" i="29" s="1"/>
  <c r="L130" i="29" s="1"/>
  <c r="L131" i="29" s="1"/>
  <c r="L132" i="29" s="1"/>
  <c r="L133" i="29" s="1"/>
  <c r="L134" i="29" s="1"/>
  <c r="L135" i="29" s="1"/>
  <c r="L136" i="29" s="1"/>
  <c r="L137" i="29" s="1"/>
  <c r="L138" i="29" s="1"/>
  <c r="L139" i="29" s="1"/>
  <c r="L140" i="29" s="1"/>
  <c r="L141" i="29" s="1"/>
  <c r="L142" i="29" s="1"/>
  <c r="L143" i="29" s="1"/>
  <c r="L144" i="29" s="1"/>
  <c r="L145" i="29" s="1"/>
  <c r="L146" i="29" s="1"/>
  <c r="L147" i="29" s="1"/>
  <c r="L148" i="29" s="1"/>
  <c r="L149" i="29" s="1"/>
  <c r="L150" i="29" s="1"/>
  <c r="L151" i="29" s="1"/>
  <c r="L152" i="29" s="1"/>
  <c r="L153" i="29" s="1"/>
  <c r="L154" i="29" s="1"/>
  <c r="L155" i="29" s="1"/>
  <c r="L156" i="29" s="1"/>
  <c r="L157" i="29" s="1"/>
  <c r="L158" i="29" s="1"/>
  <c r="L159" i="29" s="1"/>
  <c r="L160" i="29" s="1"/>
  <c r="L161" i="29" s="1"/>
  <c r="L162" i="29" s="1"/>
  <c r="L163" i="29" s="1"/>
  <c r="L164" i="29" s="1"/>
  <c r="L165" i="29" s="1"/>
  <c r="L166" i="29" s="1"/>
  <c r="L167" i="29" s="1"/>
  <c r="A15" i="29"/>
  <c r="A17" i="29"/>
  <c r="A18" i="29" s="1"/>
  <c r="A19" i="29" s="1"/>
  <c r="A20" i="29" s="1"/>
  <c r="A21" i="29" s="1"/>
  <c r="A22" i="29" s="1"/>
  <c r="A23" i="29" s="1"/>
  <c r="A24" i="29" s="1"/>
  <c r="A25" i="29" s="1"/>
  <c r="A26" i="29" s="1"/>
  <c r="A27" i="29" s="1"/>
  <c r="A28" i="29" s="1"/>
  <c r="A29" i="29" s="1"/>
  <c r="A30" i="29" s="1"/>
  <c r="A31" i="29" s="1"/>
  <c r="A32" i="29" s="1"/>
  <c r="A33" i="29" s="1"/>
  <c r="A34" i="29" s="1"/>
  <c r="A35" i="29" s="1"/>
  <c r="A36" i="29" s="1"/>
  <c r="A37" i="29" s="1"/>
  <c r="A38" i="29" s="1"/>
  <c r="A39" i="29" s="1"/>
  <c r="A40" i="29" s="1"/>
  <c r="A41" i="29" s="1"/>
  <c r="A42" i="29" s="1"/>
  <c r="A43" i="29" s="1"/>
  <c r="A44" i="29" s="1"/>
  <c r="A45" i="29" s="1"/>
  <c r="A46" i="29" s="1"/>
  <c r="A47" i="29" s="1"/>
  <c r="A48" i="29" s="1"/>
  <c r="A49" i="29" s="1"/>
  <c r="A50" i="29" s="1"/>
  <c r="A51" i="29" s="1"/>
  <c r="A52" i="29" s="1"/>
  <c r="A53" i="29" s="1"/>
  <c r="A54" i="29" s="1"/>
  <c r="A55" i="29" s="1"/>
  <c r="A56" i="29" s="1"/>
  <c r="A57" i="29" s="1"/>
  <c r="A58" i="29" s="1"/>
  <c r="A59" i="29" s="1"/>
  <c r="A60" i="29" s="1"/>
  <c r="A61" i="29" s="1"/>
  <c r="A62" i="29" s="1"/>
  <c r="A63" i="29" s="1"/>
  <c r="A64" i="29" s="1"/>
  <c r="A65" i="29" s="1"/>
  <c r="A66" i="29" s="1"/>
  <c r="A67" i="29" s="1"/>
  <c r="A68" i="29" s="1"/>
  <c r="A69" i="29" s="1"/>
  <c r="A70" i="29" s="1"/>
  <c r="A71" i="29" s="1"/>
  <c r="A72" i="29" s="1"/>
  <c r="A73" i="29" s="1"/>
  <c r="A74" i="29" s="1"/>
  <c r="A75" i="29" s="1"/>
  <c r="A76" i="29" s="1"/>
  <c r="A77" i="29" s="1"/>
  <c r="A78" i="29" s="1"/>
  <c r="A79" i="29" s="1"/>
  <c r="A80" i="29" s="1"/>
  <c r="A81" i="29" s="1"/>
  <c r="A82" i="29" s="1"/>
  <c r="A83" i="29" s="1"/>
  <c r="A84" i="29" s="1"/>
  <c r="A85" i="29" s="1"/>
  <c r="A86" i="29" s="1"/>
  <c r="A87" i="29" s="1"/>
  <c r="A88" i="29" s="1"/>
  <c r="A89" i="29" s="1"/>
  <c r="A90" i="29" s="1"/>
  <c r="A91" i="29" s="1"/>
  <c r="A92" i="29" s="1"/>
  <c r="A93" i="29" s="1"/>
  <c r="A94" i="29" s="1"/>
  <c r="A95" i="29" s="1"/>
  <c r="A96" i="29" s="1"/>
  <c r="A97" i="29" s="1"/>
  <c r="A98" i="29" s="1"/>
  <c r="A99" i="29" s="1"/>
  <c r="A100" i="29" s="1"/>
  <c r="A101" i="29" s="1"/>
  <c r="A102" i="29" s="1"/>
  <c r="A103" i="29" s="1"/>
  <c r="A104" i="29" s="1"/>
  <c r="A16" i="29"/>
  <c r="I17" i="29"/>
  <c r="I18" i="29" s="1"/>
  <c r="I19" i="29" s="1"/>
  <c r="I20" i="29" s="1"/>
  <c r="I21" i="29" s="1"/>
  <c r="I22" i="29" s="1"/>
  <c r="I23" i="29" s="1"/>
  <c r="I24" i="29" s="1"/>
  <c r="I25" i="29" s="1"/>
  <c r="I26" i="29" s="1"/>
  <c r="I27" i="29" s="1"/>
  <c r="I28" i="29" s="1"/>
  <c r="I29" i="29" s="1"/>
  <c r="I30" i="29" s="1"/>
  <c r="I31" i="29" s="1"/>
  <c r="I32" i="29" s="1"/>
  <c r="I33" i="29" s="1"/>
  <c r="I34" i="29" s="1"/>
  <c r="I35" i="29" s="1"/>
  <c r="I36" i="29" s="1"/>
  <c r="I37" i="29" s="1"/>
  <c r="I38" i="29" s="1"/>
  <c r="I39" i="29" s="1"/>
  <c r="I40" i="29" s="1"/>
  <c r="I41" i="29" s="1"/>
  <c r="I42" i="29" s="1"/>
  <c r="I43" i="29" s="1"/>
  <c r="I44" i="29" s="1"/>
  <c r="I45" i="29" s="1"/>
  <c r="I46" i="29" s="1"/>
  <c r="I47" i="29" s="1"/>
  <c r="I48" i="29" s="1"/>
  <c r="I49" i="29" s="1"/>
  <c r="I50" i="29" s="1"/>
  <c r="I51" i="29" s="1"/>
  <c r="I52" i="29" s="1"/>
  <c r="I53" i="29" s="1"/>
  <c r="I54" i="29" s="1"/>
  <c r="I55" i="29" s="1"/>
  <c r="I56" i="29" s="1"/>
  <c r="I57" i="29" s="1"/>
  <c r="I58" i="29" s="1"/>
  <c r="I59" i="29" s="1"/>
  <c r="I60" i="29" s="1"/>
  <c r="I61" i="29" s="1"/>
  <c r="I62" i="29" s="1"/>
  <c r="I63" i="29" s="1"/>
  <c r="I64" i="29" s="1"/>
  <c r="I65" i="29" s="1"/>
  <c r="I66" i="29" s="1"/>
  <c r="I67" i="29" s="1"/>
  <c r="I68" i="29" s="1"/>
  <c r="I69" i="29" s="1"/>
  <c r="I70" i="29" s="1"/>
  <c r="I71" i="29" s="1"/>
  <c r="I72" i="29" s="1"/>
  <c r="I73" i="29" s="1"/>
  <c r="I74" i="29" s="1"/>
  <c r="I75" i="29" s="1"/>
  <c r="I76" i="29" s="1"/>
  <c r="I77" i="29" s="1"/>
  <c r="I78" i="29" s="1"/>
  <c r="I79" i="29" s="1"/>
  <c r="I80" i="29" s="1"/>
  <c r="I81" i="29" s="1"/>
  <c r="I82" i="29" s="1"/>
  <c r="I83" i="29" s="1"/>
  <c r="I84" i="29" s="1"/>
  <c r="I85" i="29" s="1"/>
  <c r="I86" i="29" s="1"/>
  <c r="I87" i="29" s="1"/>
  <c r="I88" i="29" s="1"/>
  <c r="I89" i="29" s="1"/>
  <c r="I90" i="29" s="1"/>
  <c r="I91" i="29" s="1"/>
  <c r="I92" i="29" s="1"/>
  <c r="I93" i="29" s="1"/>
  <c r="I94" i="29" s="1"/>
  <c r="I95" i="29" s="1"/>
  <c r="I96" i="29" s="1"/>
  <c r="I97" i="29" s="1"/>
  <c r="I98" i="29" s="1"/>
  <c r="I99" i="29" s="1"/>
  <c r="I100" i="29" s="1"/>
  <c r="I101" i="29" s="1"/>
  <c r="I102" i="29" s="1"/>
  <c r="I103" i="29" s="1"/>
  <c r="I104" i="29" s="1"/>
  <c r="I15" i="29"/>
  <c r="I16" i="29" s="1"/>
  <c r="T105" i="29"/>
  <c r="T106" i="29"/>
  <c r="T107" i="29" s="1"/>
  <c r="T108" i="29" s="1"/>
  <c r="T109" i="29" s="1"/>
  <c r="T110" i="29" s="1"/>
  <c r="R106" i="29"/>
  <c r="R107" i="29" s="1"/>
  <c r="R108" i="29" s="1"/>
  <c r="R109" i="29" s="1"/>
  <c r="R110" i="29" s="1"/>
  <c r="R105" i="29"/>
  <c r="S105" i="29"/>
  <c r="S106" i="29"/>
  <c r="S107" i="29" s="1"/>
  <c r="S108" i="29" s="1"/>
  <c r="S109" i="29" s="1"/>
  <c r="S110" i="29" s="1"/>
  <c r="T175" i="29"/>
  <c r="T176" i="29" s="1"/>
  <c r="T173" i="29"/>
  <c r="T174" i="29" s="1"/>
  <c r="S168" i="29"/>
  <c r="S169" i="29"/>
  <c r="S170" i="29" s="1"/>
  <c r="S171" i="29" s="1"/>
  <c r="S172" i="29" s="1"/>
  <c r="R169" i="29"/>
  <c r="R170" i="29" s="1"/>
  <c r="R171" i="29" s="1"/>
  <c r="R172" i="29" s="1"/>
  <c r="R168" i="29"/>
  <c r="AG106" i="28"/>
  <c r="AG107" i="28" s="1"/>
  <c r="AG108" i="28" s="1"/>
  <c r="AG109" i="28" s="1"/>
  <c r="AG110" i="28" s="1"/>
  <c r="AG111" i="28" s="1"/>
  <c r="AG112" i="28" s="1"/>
  <c r="AG113" i="28" s="1"/>
  <c r="AG114" i="28" s="1"/>
  <c r="AG115" i="28" s="1"/>
  <c r="AG116" i="28" s="1"/>
  <c r="AG117" i="28" s="1"/>
  <c r="AG118" i="28" s="1"/>
  <c r="AG119" i="28" s="1"/>
  <c r="AG120" i="28" s="1"/>
  <c r="AG121" i="28" s="1"/>
  <c r="AG122" i="28" s="1"/>
  <c r="AG123" i="28" s="1"/>
  <c r="AG124" i="28" s="1"/>
  <c r="AG125" i="28" s="1"/>
  <c r="AG126" i="28" s="1"/>
  <c r="AG127" i="28" s="1"/>
  <c r="AG128" i="28" s="1"/>
  <c r="AG129" i="28" s="1"/>
  <c r="AG130" i="28" s="1"/>
  <c r="AG131" i="28" s="1"/>
  <c r="AG132" i="28" s="1"/>
  <c r="AG133" i="28" s="1"/>
  <c r="AG134" i="28" s="1"/>
  <c r="AG135" i="28" s="1"/>
  <c r="AG136" i="28" s="1"/>
  <c r="AG137" i="28" s="1"/>
  <c r="AG138" i="28" s="1"/>
  <c r="AG139" i="28" s="1"/>
  <c r="AG140" i="28" s="1"/>
  <c r="AG141" i="28" s="1"/>
  <c r="AG142" i="28" s="1"/>
  <c r="AG143" i="28" s="1"/>
  <c r="AG144" i="28" s="1"/>
  <c r="AG145" i="28" s="1"/>
  <c r="AG146" i="28" s="1"/>
  <c r="AG147" i="28" s="1"/>
  <c r="AG148" i="28" s="1"/>
  <c r="AG149" i="28" s="1"/>
  <c r="AG150" i="28" s="1"/>
  <c r="AG151" i="28" s="1"/>
  <c r="AG152" i="28" s="1"/>
  <c r="AG153" i="28" s="1"/>
  <c r="AG154" i="28" s="1"/>
  <c r="AG155" i="28" s="1"/>
  <c r="AG156" i="28" s="1"/>
  <c r="AG157" i="28" s="1"/>
  <c r="AG158" i="28" s="1"/>
  <c r="AG159" i="28" s="1"/>
  <c r="AG160" i="28" s="1"/>
  <c r="AG161" i="28" s="1"/>
  <c r="AG162" i="28" s="1"/>
  <c r="AG163" i="28" s="1"/>
  <c r="AG164" i="28" s="1"/>
  <c r="AG165" i="28" s="1"/>
  <c r="AG166" i="28" s="1"/>
  <c r="AG167" i="28" s="1"/>
  <c r="AG105" i="28"/>
  <c r="C16" i="28"/>
  <c r="C15" i="28"/>
  <c r="C17" i="28"/>
  <c r="C18" i="28" s="1"/>
  <c r="C19" i="28" s="1"/>
  <c r="C20" i="28" s="1"/>
  <c r="C21" i="28" s="1"/>
  <c r="C22" i="28" s="1"/>
  <c r="C23" i="28" s="1"/>
  <c r="C24" i="28" s="1"/>
  <c r="C25" i="28" s="1"/>
  <c r="C26" i="28" s="1"/>
  <c r="C27" i="28" s="1"/>
  <c r="C28" i="28" s="1"/>
  <c r="C29" i="28" s="1"/>
  <c r="C30" i="28" s="1"/>
  <c r="C31" i="28" s="1"/>
  <c r="C32" i="28" s="1"/>
  <c r="C33" i="28" s="1"/>
  <c r="C34" i="28" s="1"/>
  <c r="C35" i="28" s="1"/>
  <c r="C36" i="28" s="1"/>
  <c r="C37" i="28" s="1"/>
  <c r="C38" i="28" s="1"/>
  <c r="C39" i="28" s="1"/>
  <c r="C40" i="28" s="1"/>
  <c r="C41" i="28" s="1"/>
  <c r="C42" i="28" s="1"/>
  <c r="C43" i="28" s="1"/>
  <c r="C44" i="28" s="1"/>
  <c r="C45" i="28" s="1"/>
  <c r="C46" i="28" s="1"/>
  <c r="C47" i="28" s="1"/>
  <c r="C48" i="28" s="1"/>
  <c r="C49" i="28" s="1"/>
  <c r="C50" i="28" s="1"/>
  <c r="C51" i="28" s="1"/>
  <c r="C52" i="28" s="1"/>
  <c r="C53" i="28" s="1"/>
  <c r="C54" i="28" s="1"/>
  <c r="C55" i="28" s="1"/>
  <c r="C56" i="28" s="1"/>
  <c r="C57" i="28" s="1"/>
  <c r="C58" i="28" s="1"/>
  <c r="C59" i="28" s="1"/>
  <c r="C60" i="28" s="1"/>
  <c r="C61" i="28" s="1"/>
  <c r="C62" i="28" s="1"/>
  <c r="C63" i="28" s="1"/>
  <c r="C64" i="28" s="1"/>
  <c r="C65" i="28" s="1"/>
  <c r="C66" i="28" s="1"/>
  <c r="C67" i="28" s="1"/>
  <c r="C68" i="28" s="1"/>
  <c r="C69" i="28" s="1"/>
  <c r="C70" i="28" s="1"/>
  <c r="C71" i="28" s="1"/>
  <c r="C72" i="28" s="1"/>
  <c r="C73" i="28" s="1"/>
  <c r="C74" i="28" s="1"/>
  <c r="C75" i="28" s="1"/>
  <c r="C76" i="28" s="1"/>
  <c r="C77" i="28" s="1"/>
  <c r="C78" i="28" s="1"/>
  <c r="C79" i="28" s="1"/>
  <c r="C80" i="28" s="1"/>
  <c r="C81" i="28" s="1"/>
  <c r="C82" i="28" s="1"/>
  <c r="C83" i="28" s="1"/>
  <c r="C84" i="28" s="1"/>
  <c r="C85" i="28" s="1"/>
  <c r="C86" i="28" s="1"/>
  <c r="C87" i="28" s="1"/>
  <c r="C88" i="28" s="1"/>
  <c r="C89" i="28" s="1"/>
  <c r="C90" i="28" s="1"/>
  <c r="C91" i="28" s="1"/>
  <c r="C92" i="28" s="1"/>
  <c r="C93" i="28" s="1"/>
  <c r="C94" i="28" s="1"/>
  <c r="C95" i="28" s="1"/>
  <c r="C96" i="28" s="1"/>
  <c r="C97" i="28" s="1"/>
  <c r="C98" i="28" s="1"/>
  <c r="C99" i="28" s="1"/>
  <c r="C100" i="28" s="1"/>
  <c r="C101" i="28" s="1"/>
  <c r="C102" i="28" s="1"/>
  <c r="C103" i="28" s="1"/>
  <c r="C104" i="28" s="1"/>
  <c r="Y106" i="28"/>
  <c r="Y107" i="28" s="1"/>
  <c r="Y108" i="28" s="1"/>
  <c r="Y109" i="28" s="1"/>
  <c r="Y110" i="28" s="1"/>
  <c r="Y111" i="28" s="1"/>
  <c r="Y112" i="28" s="1"/>
  <c r="Y113" i="28" s="1"/>
  <c r="Y114" i="28" s="1"/>
  <c r="Y115" i="28" s="1"/>
  <c r="Y116" i="28" s="1"/>
  <c r="Y117" i="28" s="1"/>
  <c r="Y118" i="28" s="1"/>
  <c r="Y119" i="28" s="1"/>
  <c r="Y120" i="28" s="1"/>
  <c r="Y121" i="28" s="1"/>
  <c r="Y122" i="28" s="1"/>
  <c r="Y123" i="28" s="1"/>
  <c r="Y124" i="28" s="1"/>
  <c r="Y125" i="28" s="1"/>
  <c r="Y126" i="28" s="1"/>
  <c r="Y127" i="28" s="1"/>
  <c r="Y128" i="28" s="1"/>
  <c r="Y129" i="28" s="1"/>
  <c r="Y130" i="28" s="1"/>
  <c r="Y131" i="28" s="1"/>
  <c r="Y132" i="28" s="1"/>
  <c r="Y133" i="28" s="1"/>
  <c r="Y134" i="28" s="1"/>
  <c r="Y135" i="28" s="1"/>
  <c r="Y136" i="28" s="1"/>
  <c r="Y137" i="28" s="1"/>
  <c r="Y138" i="28" s="1"/>
  <c r="Y139" i="28" s="1"/>
  <c r="Y140" i="28" s="1"/>
  <c r="Y141" i="28" s="1"/>
  <c r="Y142" i="28" s="1"/>
  <c r="Y143" i="28" s="1"/>
  <c r="Y144" i="28" s="1"/>
  <c r="Y145" i="28" s="1"/>
  <c r="Y146" i="28" s="1"/>
  <c r="Y147" i="28" s="1"/>
  <c r="Y148" i="28" s="1"/>
  <c r="Y149" i="28" s="1"/>
  <c r="Y150" i="28" s="1"/>
  <c r="Y151" i="28" s="1"/>
  <c r="Y152" i="28" s="1"/>
  <c r="Y153" i="28" s="1"/>
  <c r="Y154" i="28" s="1"/>
  <c r="Y155" i="28" s="1"/>
  <c r="Y156" i="28" s="1"/>
  <c r="Y157" i="28" s="1"/>
  <c r="Y158" i="28" s="1"/>
  <c r="Y159" i="28" s="1"/>
  <c r="Y160" i="28" s="1"/>
  <c r="Y161" i="28" s="1"/>
  <c r="Y162" i="28" s="1"/>
  <c r="Y163" i="28" s="1"/>
  <c r="Y164" i="28" s="1"/>
  <c r="Y165" i="28" s="1"/>
  <c r="Y166" i="28" s="1"/>
  <c r="Y167" i="28" s="1"/>
  <c r="Y105" i="28"/>
  <c r="AE105" i="28"/>
  <c r="AE106" i="28"/>
  <c r="AE107" i="28" s="1"/>
  <c r="AE108" i="28" s="1"/>
  <c r="AE109" i="28" s="1"/>
  <c r="AE110" i="28" s="1"/>
  <c r="AE111" i="28" s="1"/>
  <c r="AE112" i="28" s="1"/>
  <c r="AE113" i="28" s="1"/>
  <c r="AE114" i="28" s="1"/>
  <c r="AE115" i="28" s="1"/>
  <c r="AE116" i="28" s="1"/>
  <c r="AE117" i="28" s="1"/>
  <c r="AE118" i="28" s="1"/>
  <c r="AE119" i="28" s="1"/>
  <c r="AE120" i="28" s="1"/>
  <c r="AE121" i="28" s="1"/>
  <c r="AE122" i="28" s="1"/>
  <c r="AE123" i="28" s="1"/>
  <c r="AE124" i="28" s="1"/>
  <c r="AE125" i="28" s="1"/>
  <c r="AE126" i="28" s="1"/>
  <c r="AE127" i="28" s="1"/>
  <c r="AE128" i="28" s="1"/>
  <c r="AE129" i="28" s="1"/>
  <c r="AE130" i="28" s="1"/>
  <c r="AE131" i="28" s="1"/>
  <c r="AE132" i="28" s="1"/>
  <c r="AE133" i="28" s="1"/>
  <c r="AE134" i="28" s="1"/>
  <c r="AE135" i="28" s="1"/>
  <c r="AE136" i="28" s="1"/>
  <c r="AE137" i="28" s="1"/>
  <c r="AE138" i="28" s="1"/>
  <c r="AE139" i="28" s="1"/>
  <c r="AE140" i="28" s="1"/>
  <c r="AE141" i="28" s="1"/>
  <c r="AE142" i="28" s="1"/>
  <c r="AE143" i="28" s="1"/>
  <c r="AE144" i="28" s="1"/>
  <c r="AE145" i="28" s="1"/>
  <c r="AE146" i="28" s="1"/>
  <c r="AE147" i="28" s="1"/>
  <c r="AE148" i="28" s="1"/>
  <c r="AE149" i="28" s="1"/>
  <c r="AE150" i="28" s="1"/>
  <c r="AE151" i="28" s="1"/>
  <c r="AE152" i="28" s="1"/>
  <c r="AE153" i="28" s="1"/>
  <c r="AE154" i="28" s="1"/>
  <c r="AE155" i="28" s="1"/>
  <c r="AE156" i="28" s="1"/>
  <c r="AE157" i="28" s="1"/>
  <c r="AE158" i="28" s="1"/>
  <c r="AE159" i="28" s="1"/>
  <c r="AE160" i="28" s="1"/>
  <c r="AE161" i="28" s="1"/>
  <c r="AE162" i="28" s="1"/>
  <c r="AE163" i="28" s="1"/>
  <c r="AE164" i="28" s="1"/>
  <c r="AE165" i="28" s="1"/>
  <c r="AE166" i="28" s="1"/>
  <c r="AE167" i="28" s="1"/>
  <c r="AF105" i="28"/>
  <c r="AF106" i="28"/>
  <c r="AF107" i="28" s="1"/>
  <c r="AF108" i="28" s="1"/>
  <c r="AF109" i="28" s="1"/>
  <c r="AF110" i="28" s="1"/>
  <c r="AF111" i="28" s="1"/>
  <c r="AF112" i="28" s="1"/>
  <c r="AF113" i="28" s="1"/>
  <c r="AF114" i="28" s="1"/>
  <c r="AF115" i="28" s="1"/>
  <c r="AF116" i="28" s="1"/>
  <c r="AF117" i="28" s="1"/>
  <c r="AF118" i="28" s="1"/>
  <c r="AF119" i="28" s="1"/>
  <c r="AF120" i="28" s="1"/>
  <c r="AF121" i="28" s="1"/>
  <c r="AF122" i="28" s="1"/>
  <c r="AF123" i="28" s="1"/>
  <c r="AF124" i="28" s="1"/>
  <c r="AF125" i="28" s="1"/>
  <c r="AF126" i="28" s="1"/>
  <c r="AF127" i="28" s="1"/>
  <c r="AF128" i="28" s="1"/>
  <c r="AF129" i="28" s="1"/>
  <c r="AF130" i="28" s="1"/>
  <c r="AF131" i="28" s="1"/>
  <c r="AF132" i="28" s="1"/>
  <c r="AF133" i="28" s="1"/>
  <c r="AF134" i="28" s="1"/>
  <c r="AF135" i="28" s="1"/>
  <c r="AF136" i="28" s="1"/>
  <c r="AF137" i="28" s="1"/>
  <c r="AF138" i="28" s="1"/>
  <c r="AF139" i="28" s="1"/>
  <c r="AF140" i="28" s="1"/>
  <c r="AF141" i="28" s="1"/>
  <c r="AF142" i="28" s="1"/>
  <c r="AF143" i="28" s="1"/>
  <c r="AF144" i="28" s="1"/>
  <c r="AF145" i="28" s="1"/>
  <c r="AF146" i="28" s="1"/>
  <c r="AF147" i="28" s="1"/>
  <c r="AF148" i="28" s="1"/>
  <c r="AF149" i="28" s="1"/>
  <c r="AF150" i="28" s="1"/>
  <c r="AF151" i="28" s="1"/>
  <c r="AF152" i="28" s="1"/>
  <c r="AF153" i="28" s="1"/>
  <c r="AF154" i="28" s="1"/>
  <c r="AF155" i="28" s="1"/>
  <c r="AF156" i="28" s="1"/>
  <c r="AF157" i="28" s="1"/>
  <c r="AF158" i="28" s="1"/>
  <c r="AF159" i="28" s="1"/>
  <c r="AF160" i="28" s="1"/>
  <c r="AF161" i="28" s="1"/>
  <c r="AF162" i="28" s="1"/>
  <c r="AF163" i="28" s="1"/>
  <c r="AF164" i="28" s="1"/>
  <c r="AF165" i="28" s="1"/>
  <c r="AF166" i="28" s="1"/>
  <c r="AF167" i="28" s="1"/>
  <c r="M17" i="28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M84" i="28" s="1"/>
  <c r="M85" i="28" s="1"/>
  <c r="M86" i="28" s="1"/>
  <c r="M87" i="28" s="1"/>
  <c r="M88" i="28" s="1"/>
  <c r="M89" i="28" s="1"/>
  <c r="M90" i="28" s="1"/>
  <c r="M91" i="28" s="1"/>
  <c r="M92" i="28" s="1"/>
  <c r="M93" i="28" s="1"/>
  <c r="M94" i="28" s="1"/>
  <c r="M95" i="28" s="1"/>
  <c r="M96" i="28" s="1"/>
  <c r="M97" i="28" s="1"/>
  <c r="M98" i="28" s="1"/>
  <c r="M99" i="28" s="1"/>
  <c r="M100" i="28" s="1"/>
  <c r="M101" i="28" s="1"/>
  <c r="M102" i="28" s="1"/>
  <c r="M103" i="28" s="1"/>
  <c r="M104" i="28" s="1"/>
  <c r="M15" i="28"/>
  <c r="M16" i="28" s="1"/>
  <c r="X105" i="28"/>
  <c r="X106" i="28"/>
  <c r="X107" i="28" s="1"/>
  <c r="X108" i="28" s="1"/>
  <c r="X109" i="28" s="1"/>
  <c r="X110" i="28" s="1"/>
  <c r="X111" i="28" s="1"/>
  <c r="X112" i="28" s="1"/>
  <c r="X113" i="28" s="1"/>
  <c r="X114" i="28" s="1"/>
  <c r="X115" i="28" s="1"/>
  <c r="X116" i="28" s="1"/>
  <c r="X117" i="28" s="1"/>
  <c r="X118" i="28" s="1"/>
  <c r="X119" i="28" s="1"/>
  <c r="X120" i="28" s="1"/>
  <c r="X121" i="28" s="1"/>
  <c r="X122" i="28" s="1"/>
  <c r="X123" i="28" s="1"/>
  <c r="X124" i="28" s="1"/>
  <c r="X125" i="28" s="1"/>
  <c r="X126" i="28" s="1"/>
  <c r="X127" i="28" s="1"/>
  <c r="X128" i="28" s="1"/>
  <c r="X129" i="28" s="1"/>
  <c r="X130" i="28" s="1"/>
  <c r="X131" i="28" s="1"/>
  <c r="X132" i="28" s="1"/>
  <c r="X133" i="28" s="1"/>
  <c r="X134" i="28" s="1"/>
  <c r="X135" i="28" s="1"/>
  <c r="X136" i="28" s="1"/>
  <c r="X137" i="28" s="1"/>
  <c r="X138" i="28" s="1"/>
  <c r="X139" i="28" s="1"/>
  <c r="X140" i="28" s="1"/>
  <c r="X141" i="28" s="1"/>
  <c r="X142" i="28" s="1"/>
  <c r="X143" i="28" s="1"/>
  <c r="X144" i="28" s="1"/>
  <c r="X145" i="28" s="1"/>
  <c r="X146" i="28" s="1"/>
  <c r="X147" i="28" s="1"/>
  <c r="X148" i="28" s="1"/>
  <c r="X149" i="28" s="1"/>
  <c r="X150" i="28" s="1"/>
  <c r="X151" i="28" s="1"/>
  <c r="X152" i="28" s="1"/>
  <c r="X153" i="28" s="1"/>
  <c r="X154" i="28" s="1"/>
  <c r="X155" i="28" s="1"/>
  <c r="X156" i="28" s="1"/>
  <c r="X157" i="28" s="1"/>
  <c r="X158" i="28" s="1"/>
  <c r="X159" i="28" s="1"/>
  <c r="X160" i="28" s="1"/>
  <c r="X161" i="28" s="1"/>
  <c r="X162" i="28" s="1"/>
  <c r="X163" i="28" s="1"/>
  <c r="X164" i="28" s="1"/>
  <c r="X165" i="28" s="1"/>
  <c r="X166" i="28" s="1"/>
  <c r="X167" i="28" s="1"/>
  <c r="F15" i="28"/>
  <c r="F16" i="28" s="1"/>
  <c r="F17" i="28"/>
  <c r="F18" i="28" s="1"/>
  <c r="F19" i="28" s="1"/>
  <c r="F20" i="28" s="1"/>
  <c r="F21" i="28" s="1"/>
  <c r="F22" i="28" s="1"/>
  <c r="F23" i="28" s="1"/>
  <c r="F24" i="28" s="1"/>
  <c r="F25" i="28" s="1"/>
  <c r="F26" i="28" s="1"/>
  <c r="F27" i="28" s="1"/>
  <c r="F28" i="28" s="1"/>
  <c r="F29" i="28" s="1"/>
  <c r="F30" i="28" s="1"/>
  <c r="F31" i="28" s="1"/>
  <c r="F32" i="28" s="1"/>
  <c r="F33" i="28" s="1"/>
  <c r="F34" i="28" s="1"/>
  <c r="F35" i="28" s="1"/>
  <c r="F36" i="28" s="1"/>
  <c r="F37" i="28" s="1"/>
  <c r="F38" i="28" s="1"/>
  <c r="F39" i="28" s="1"/>
  <c r="F40" i="28" s="1"/>
  <c r="F41" i="28" s="1"/>
  <c r="F42" i="28" s="1"/>
  <c r="F43" i="28" s="1"/>
  <c r="F44" i="28" s="1"/>
  <c r="F45" i="28" s="1"/>
  <c r="F46" i="28" s="1"/>
  <c r="F47" i="28" s="1"/>
  <c r="F48" i="28" s="1"/>
  <c r="F49" i="28" s="1"/>
  <c r="F50" i="28" s="1"/>
  <c r="F51" i="28" s="1"/>
  <c r="F52" i="28" s="1"/>
  <c r="F53" i="28" s="1"/>
  <c r="F54" i="28" s="1"/>
  <c r="F55" i="28" s="1"/>
  <c r="F56" i="28" s="1"/>
  <c r="F57" i="28" s="1"/>
  <c r="F58" i="28" s="1"/>
  <c r="F59" i="28" s="1"/>
  <c r="F60" i="28" s="1"/>
  <c r="F61" i="28" s="1"/>
  <c r="F62" i="28" s="1"/>
  <c r="F63" i="28" s="1"/>
  <c r="F64" i="28" s="1"/>
  <c r="F65" i="28" s="1"/>
  <c r="F66" i="28" s="1"/>
  <c r="F67" i="28" s="1"/>
  <c r="F68" i="28" s="1"/>
  <c r="F69" i="28" s="1"/>
  <c r="F70" i="28" s="1"/>
  <c r="F71" i="28" s="1"/>
  <c r="F72" i="28" s="1"/>
  <c r="F73" i="28" s="1"/>
  <c r="F74" i="28" s="1"/>
  <c r="F75" i="28" s="1"/>
  <c r="F76" i="28" s="1"/>
  <c r="F77" i="28" s="1"/>
  <c r="F78" i="28" s="1"/>
  <c r="F79" i="28" s="1"/>
  <c r="F80" i="28" s="1"/>
  <c r="F81" i="28" s="1"/>
  <c r="F82" i="28" s="1"/>
  <c r="F83" i="28" s="1"/>
  <c r="F84" i="28" s="1"/>
  <c r="F85" i="28" s="1"/>
  <c r="F86" i="28" s="1"/>
  <c r="F87" i="28" s="1"/>
  <c r="F88" i="28" s="1"/>
  <c r="F89" i="28" s="1"/>
  <c r="F90" i="28" s="1"/>
  <c r="F91" i="28" s="1"/>
  <c r="F92" i="28" s="1"/>
  <c r="F93" i="28" s="1"/>
  <c r="F94" i="28" s="1"/>
  <c r="F95" i="28" s="1"/>
  <c r="F96" i="28" s="1"/>
  <c r="F97" i="28" s="1"/>
  <c r="F98" i="28" s="1"/>
  <c r="F99" i="28" s="1"/>
  <c r="F100" i="28" s="1"/>
  <c r="F101" i="28" s="1"/>
  <c r="F102" i="28" s="1"/>
  <c r="F103" i="28" s="1"/>
  <c r="F104" i="28" s="1"/>
  <c r="AI106" i="28"/>
  <c r="AI107" i="28" s="1"/>
  <c r="AI108" i="28" s="1"/>
  <c r="AI109" i="28" s="1"/>
  <c r="AI110" i="28" s="1"/>
  <c r="AI111" i="28" s="1"/>
  <c r="AI112" i="28" s="1"/>
  <c r="AI113" i="28" s="1"/>
  <c r="AI114" i="28" s="1"/>
  <c r="AI115" i="28" s="1"/>
  <c r="AI116" i="28" s="1"/>
  <c r="AI117" i="28" s="1"/>
  <c r="AI118" i="28" s="1"/>
  <c r="AI119" i="28" s="1"/>
  <c r="AI120" i="28" s="1"/>
  <c r="AI121" i="28" s="1"/>
  <c r="AI122" i="28" s="1"/>
  <c r="AI123" i="28" s="1"/>
  <c r="AI124" i="28" s="1"/>
  <c r="AI125" i="28" s="1"/>
  <c r="AI126" i="28" s="1"/>
  <c r="AI127" i="28" s="1"/>
  <c r="AI128" i="28" s="1"/>
  <c r="AI129" i="28" s="1"/>
  <c r="AI130" i="28" s="1"/>
  <c r="AI131" i="28" s="1"/>
  <c r="AI132" i="28" s="1"/>
  <c r="AI133" i="28" s="1"/>
  <c r="AI134" i="28" s="1"/>
  <c r="AI135" i="28" s="1"/>
  <c r="AI136" i="28" s="1"/>
  <c r="AI137" i="28" s="1"/>
  <c r="AI138" i="28" s="1"/>
  <c r="AI139" i="28" s="1"/>
  <c r="AI140" i="28" s="1"/>
  <c r="AI141" i="28" s="1"/>
  <c r="AI142" i="28" s="1"/>
  <c r="AI143" i="28" s="1"/>
  <c r="AI144" i="28" s="1"/>
  <c r="AI145" i="28" s="1"/>
  <c r="AI146" i="28" s="1"/>
  <c r="AI147" i="28" s="1"/>
  <c r="AI148" i="28" s="1"/>
  <c r="AI149" i="28" s="1"/>
  <c r="AI150" i="28" s="1"/>
  <c r="AI151" i="28" s="1"/>
  <c r="AI152" i="28" s="1"/>
  <c r="AI153" i="28" s="1"/>
  <c r="AI154" i="28" s="1"/>
  <c r="AI155" i="28" s="1"/>
  <c r="AI156" i="28" s="1"/>
  <c r="AI157" i="28" s="1"/>
  <c r="AI158" i="28" s="1"/>
  <c r="AI159" i="28" s="1"/>
  <c r="AI160" i="28" s="1"/>
  <c r="AI161" i="28" s="1"/>
  <c r="AI162" i="28" s="1"/>
  <c r="AI163" i="28" s="1"/>
  <c r="AI164" i="28" s="1"/>
  <c r="AI165" i="28" s="1"/>
  <c r="AI166" i="28" s="1"/>
  <c r="AI167" i="28" s="1"/>
  <c r="AI105" i="28"/>
  <c r="U15" i="28"/>
  <c r="U16" i="28" s="1"/>
  <c r="U17" i="28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U74" i="28" s="1"/>
  <c r="U75" i="28" s="1"/>
  <c r="U76" i="28" s="1"/>
  <c r="U77" i="28" s="1"/>
  <c r="U78" i="28" s="1"/>
  <c r="U79" i="28" s="1"/>
  <c r="U80" i="28" s="1"/>
  <c r="U81" i="28" s="1"/>
  <c r="U82" i="28" s="1"/>
  <c r="U83" i="28" s="1"/>
  <c r="U84" i="28" s="1"/>
  <c r="U85" i="28" s="1"/>
  <c r="U86" i="28" s="1"/>
  <c r="U87" i="28" s="1"/>
  <c r="U88" i="28" s="1"/>
  <c r="U89" i="28" s="1"/>
  <c r="U90" i="28" s="1"/>
  <c r="U91" i="28" s="1"/>
  <c r="U92" i="28" s="1"/>
  <c r="U93" i="28" s="1"/>
  <c r="U94" i="28" s="1"/>
  <c r="U95" i="28" s="1"/>
  <c r="U96" i="28" s="1"/>
  <c r="U97" i="28" s="1"/>
  <c r="U98" i="28" s="1"/>
  <c r="U99" i="28" s="1"/>
  <c r="U100" i="28" s="1"/>
  <c r="U101" i="28" s="1"/>
  <c r="U102" i="28" s="1"/>
  <c r="U103" i="28" s="1"/>
  <c r="U104" i="28" s="1"/>
  <c r="Z17" i="28"/>
  <c r="Z18" i="28" s="1"/>
  <c r="Z19" i="28" s="1"/>
  <c r="Z20" i="28" s="1"/>
  <c r="Z21" i="28" s="1"/>
  <c r="Z22" i="28" s="1"/>
  <c r="Z23" i="28" s="1"/>
  <c r="Z24" i="28" s="1"/>
  <c r="Z25" i="28" s="1"/>
  <c r="Z26" i="28" s="1"/>
  <c r="Z27" i="28" s="1"/>
  <c r="Z28" i="28" s="1"/>
  <c r="Z29" i="28" s="1"/>
  <c r="Z30" i="28" s="1"/>
  <c r="Z31" i="28" s="1"/>
  <c r="Z32" i="28" s="1"/>
  <c r="Z33" i="28" s="1"/>
  <c r="Z34" i="28" s="1"/>
  <c r="Z35" i="28" s="1"/>
  <c r="Z36" i="28" s="1"/>
  <c r="Z37" i="28" s="1"/>
  <c r="Z38" i="28" s="1"/>
  <c r="Z39" i="28" s="1"/>
  <c r="Z40" i="28" s="1"/>
  <c r="Z41" i="28" s="1"/>
  <c r="Z42" i="28" s="1"/>
  <c r="Z43" i="28" s="1"/>
  <c r="Z44" i="28" s="1"/>
  <c r="Z45" i="28" s="1"/>
  <c r="Z46" i="28" s="1"/>
  <c r="Z47" i="28" s="1"/>
  <c r="Z48" i="28" s="1"/>
  <c r="Z49" i="28" s="1"/>
  <c r="Z50" i="28" s="1"/>
  <c r="Z51" i="28" s="1"/>
  <c r="Z52" i="28" s="1"/>
  <c r="Z53" i="28" s="1"/>
  <c r="Z54" i="28" s="1"/>
  <c r="Z55" i="28" s="1"/>
  <c r="Z56" i="28" s="1"/>
  <c r="Z57" i="28" s="1"/>
  <c r="Z58" i="28" s="1"/>
  <c r="Z59" i="28" s="1"/>
  <c r="Z60" i="28" s="1"/>
  <c r="Z61" i="28" s="1"/>
  <c r="Z62" i="28" s="1"/>
  <c r="Z63" i="28" s="1"/>
  <c r="Z64" i="28" s="1"/>
  <c r="Z65" i="28" s="1"/>
  <c r="Z66" i="28" s="1"/>
  <c r="Z67" i="28" s="1"/>
  <c r="Z68" i="28" s="1"/>
  <c r="Z69" i="28" s="1"/>
  <c r="Z70" i="28" s="1"/>
  <c r="Z71" i="28" s="1"/>
  <c r="Z72" i="28" s="1"/>
  <c r="Z73" i="28" s="1"/>
  <c r="Z74" i="28" s="1"/>
  <c r="Z75" i="28" s="1"/>
  <c r="Z76" i="28" s="1"/>
  <c r="Z77" i="28" s="1"/>
  <c r="Z78" i="28" s="1"/>
  <c r="Z79" i="28" s="1"/>
  <c r="Z80" i="28" s="1"/>
  <c r="Z81" i="28" s="1"/>
  <c r="Z82" i="28" s="1"/>
  <c r="Z83" i="28" s="1"/>
  <c r="Z84" i="28" s="1"/>
  <c r="Z85" i="28" s="1"/>
  <c r="Z86" i="28" s="1"/>
  <c r="Z87" i="28" s="1"/>
  <c r="Z88" i="28" s="1"/>
  <c r="Z89" i="28" s="1"/>
  <c r="Z90" i="28" s="1"/>
  <c r="Z91" i="28" s="1"/>
  <c r="Z92" i="28" s="1"/>
  <c r="Z93" i="28" s="1"/>
  <c r="Z94" i="28" s="1"/>
  <c r="Z95" i="28" s="1"/>
  <c r="Z96" i="28" s="1"/>
  <c r="Z97" i="28" s="1"/>
  <c r="Z98" i="28" s="1"/>
  <c r="Z99" i="28" s="1"/>
  <c r="Z100" i="28" s="1"/>
  <c r="Z101" i="28" s="1"/>
  <c r="Z102" i="28" s="1"/>
  <c r="Z103" i="28" s="1"/>
  <c r="Z104" i="28" s="1"/>
  <c r="Z15" i="28"/>
  <c r="Z16" i="28" s="1"/>
  <c r="K105" i="28"/>
  <c r="K106" i="28"/>
  <c r="K107" i="28" s="1"/>
  <c r="K108" i="28" s="1"/>
  <c r="K109" i="28" s="1"/>
  <c r="K110" i="28" s="1"/>
  <c r="K111" i="28" s="1"/>
  <c r="K112" i="28" s="1"/>
  <c r="K113" i="28" s="1"/>
  <c r="K114" i="28" s="1"/>
  <c r="K115" i="28" s="1"/>
  <c r="K116" i="28" s="1"/>
  <c r="K117" i="28" s="1"/>
  <c r="K118" i="28" s="1"/>
  <c r="K119" i="28" s="1"/>
  <c r="K120" i="28" s="1"/>
  <c r="K121" i="28" s="1"/>
  <c r="K122" i="28" s="1"/>
  <c r="K123" i="28" s="1"/>
  <c r="K124" i="28" s="1"/>
  <c r="K125" i="28" s="1"/>
  <c r="K126" i="28" s="1"/>
  <c r="K127" i="28" s="1"/>
  <c r="K128" i="28" s="1"/>
  <c r="K129" i="28" s="1"/>
  <c r="K130" i="28" s="1"/>
  <c r="K131" i="28" s="1"/>
  <c r="K132" i="28" s="1"/>
  <c r="K133" i="28" s="1"/>
  <c r="K134" i="28" s="1"/>
  <c r="K135" i="28" s="1"/>
  <c r="K136" i="28" s="1"/>
  <c r="K137" i="28" s="1"/>
  <c r="K138" i="28" s="1"/>
  <c r="K139" i="28" s="1"/>
  <c r="K140" i="28" s="1"/>
  <c r="K141" i="28" s="1"/>
  <c r="K142" i="28" s="1"/>
  <c r="K143" i="28" s="1"/>
  <c r="K144" i="28" s="1"/>
  <c r="K145" i="28" s="1"/>
  <c r="K146" i="28" s="1"/>
  <c r="K147" i="28" s="1"/>
  <c r="K148" i="28" s="1"/>
  <c r="K149" i="28" s="1"/>
  <c r="K150" i="28" s="1"/>
  <c r="K151" i="28" s="1"/>
  <c r="K152" i="28" s="1"/>
  <c r="K153" i="28" s="1"/>
  <c r="K154" i="28" s="1"/>
  <c r="K155" i="28" s="1"/>
  <c r="K156" i="28" s="1"/>
  <c r="K157" i="28" s="1"/>
  <c r="K158" i="28" s="1"/>
  <c r="K159" i="28" s="1"/>
  <c r="K160" i="28" s="1"/>
  <c r="K161" i="28" s="1"/>
  <c r="K162" i="28" s="1"/>
  <c r="K163" i="28" s="1"/>
  <c r="K164" i="28" s="1"/>
  <c r="K165" i="28" s="1"/>
  <c r="K166" i="28" s="1"/>
  <c r="K167" i="28" s="1"/>
  <c r="AD106" i="28"/>
  <c r="AD107" i="28" s="1"/>
  <c r="AD108" i="28" s="1"/>
  <c r="AD109" i="28" s="1"/>
  <c r="AD110" i="28" s="1"/>
  <c r="AD111" i="28" s="1"/>
  <c r="AD112" i="28" s="1"/>
  <c r="AD113" i="28" s="1"/>
  <c r="AD114" i="28" s="1"/>
  <c r="AD115" i="28" s="1"/>
  <c r="AD116" i="28" s="1"/>
  <c r="AD117" i="28" s="1"/>
  <c r="AD118" i="28" s="1"/>
  <c r="AD119" i="28" s="1"/>
  <c r="AD120" i="28" s="1"/>
  <c r="AD121" i="28" s="1"/>
  <c r="AD122" i="28" s="1"/>
  <c r="AD123" i="28" s="1"/>
  <c r="AD124" i="28" s="1"/>
  <c r="AD125" i="28" s="1"/>
  <c r="AD126" i="28" s="1"/>
  <c r="AD127" i="28" s="1"/>
  <c r="AD128" i="28" s="1"/>
  <c r="AD129" i="28" s="1"/>
  <c r="AD130" i="28" s="1"/>
  <c r="AD131" i="28" s="1"/>
  <c r="AD132" i="28" s="1"/>
  <c r="AD133" i="28" s="1"/>
  <c r="AD134" i="28" s="1"/>
  <c r="AD135" i="28" s="1"/>
  <c r="AD136" i="28" s="1"/>
  <c r="AD137" i="28" s="1"/>
  <c r="AD138" i="28" s="1"/>
  <c r="AD139" i="28" s="1"/>
  <c r="AD140" i="28" s="1"/>
  <c r="AD141" i="28" s="1"/>
  <c r="AD142" i="28" s="1"/>
  <c r="AD143" i="28" s="1"/>
  <c r="AD144" i="28" s="1"/>
  <c r="AD145" i="28" s="1"/>
  <c r="AD146" i="28" s="1"/>
  <c r="AD147" i="28" s="1"/>
  <c r="AD148" i="28" s="1"/>
  <c r="AD149" i="28" s="1"/>
  <c r="AD150" i="28" s="1"/>
  <c r="AD151" i="28" s="1"/>
  <c r="AD152" i="28" s="1"/>
  <c r="AD153" i="28" s="1"/>
  <c r="AD154" i="28" s="1"/>
  <c r="AD155" i="28" s="1"/>
  <c r="AD156" i="28" s="1"/>
  <c r="AD157" i="28" s="1"/>
  <c r="AD158" i="28" s="1"/>
  <c r="AD159" i="28" s="1"/>
  <c r="AD160" i="28" s="1"/>
  <c r="AD161" i="28" s="1"/>
  <c r="AD162" i="28" s="1"/>
  <c r="AD163" i="28" s="1"/>
  <c r="AD164" i="28" s="1"/>
  <c r="AD165" i="28" s="1"/>
  <c r="AD166" i="28" s="1"/>
  <c r="AD167" i="28" s="1"/>
  <c r="AD105" i="28"/>
  <c r="H15" i="28"/>
  <c r="H16" i="28" s="1"/>
  <c r="H17" i="28"/>
  <c r="H18" i="28" s="1"/>
  <c r="H19" i="28" s="1"/>
  <c r="H20" i="28" s="1"/>
  <c r="H21" i="28" s="1"/>
  <c r="H22" i="28" s="1"/>
  <c r="H23" i="28" s="1"/>
  <c r="H24" i="28" s="1"/>
  <c r="H25" i="28" s="1"/>
  <c r="H26" i="28" s="1"/>
  <c r="H27" i="28" s="1"/>
  <c r="H28" i="28" s="1"/>
  <c r="H29" i="28" s="1"/>
  <c r="H30" i="28" s="1"/>
  <c r="H31" i="28" s="1"/>
  <c r="H32" i="28" s="1"/>
  <c r="H33" i="28" s="1"/>
  <c r="H34" i="28" s="1"/>
  <c r="H35" i="28" s="1"/>
  <c r="H36" i="28" s="1"/>
  <c r="H37" i="28" s="1"/>
  <c r="H38" i="28" s="1"/>
  <c r="H39" i="28" s="1"/>
  <c r="H40" i="28" s="1"/>
  <c r="H41" i="28" s="1"/>
  <c r="H42" i="28" s="1"/>
  <c r="H43" i="28" s="1"/>
  <c r="H44" i="28" s="1"/>
  <c r="H45" i="28" s="1"/>
  <c r="H46" i="28" s="1"/>
  <c r="H47" i="28" s="1"/>
  <c r="H48" i="28" s="1"/>
  <c r="H49" i="28" s="1"/>
  <c r="H50" i="28" s="1"/>
  <c r="H51" i="28" s="1"/>
  <c r="H52" i="28" s="1"/>
  <c r="H53" i="28" s="1"/>
  <c r="H54" i="28" s="1"/>
  <c r="H55" i="28" s="1"/>
  <c r="H56" i="28" s="1"/>
  <c r="H57" i="28" s="1"/>
  <c r="H58" i="28" s="1"/>
  <c r="H59" i="28" s="1"/>
  <c r="H60" i="28" s="1"/>
  <c r="H61" i="28" s="1"/>
  <c r="H62" i="28" s="1"/>
  <c r="H63" i="28" s="1"/>
  <c r="H64" i="28" s="1"/>
  <c r="H65" i="28" s="1"/>
  <c r="H66" i="28" s="1"/>
  <c r="H67" i="28" s="1"/>
  <c r="H68" i="28" s="1"/>
  <c r="H69" i="28" s="1"/>
  <c r="H70" i="28" s="1"/>
  <c r="H71" i="28" s="1"/>
  <c r="H72" i="28" s="1"/>
  <c r="H73" i="28" s="1"/>
  <c r="H74" i="28" s="1"/>
  <c r="H75" i="28" s="1"/>
  <c r="H76" i="28" s="1"/>
  <c r="H77" i="28" s="1"/>
  <c r="H78" i="28" s="1"/>
  <c r="H79" i="28" s="1"/>
  <c r="H80" i="28" s="1"/>
  <c r="H81" i="28" s="1"/>
  <c r="H82" i="28" s="1"/>
  <c r="H83" i="28" s="1"/>
  <c r="H84" i="28" s="1"/>
  <c r="H85" i="28" s="1"/>
  <c r="H86" i="28" s="1"/>
  <c r="H87" i="28" s="1"/>
  <c r="H88" i="28" s="1"/>
  <c r="H89" i="28" s="1"/>
  <c r="H90" i="28" s="1"/>
  <c r="H91" i="28" s="1"/>
  <c r="H92" i="28" s="1"/>
  <c r="H93" i="28" s="1"/>
  <c r="H94" i="28" s="1"/>
  <c r="H95" i="28" s="1"/>
  <c r="H96" i="28" s="1"/>
  <c r="H97" i="28" s="1"/>
  <c r="H98" i="28" s="1"/>
  <c r="H99" i="28" s="1"/>
  <c r="H100" i="28" s="1"/>
  <c r="H101" i="28" s="1"/>
  <c r="H102" i="28" s="1"/>
  <c r="H103" i="28" s="1"/>
  <c r="H104" i="28" s="1"/>
  <c r="AB105" i="28"/>
  <c r="AB106" i="28"/>
  <c r="AB107" i="28" s="1"/>
  <c r="AB108" i="28" s="1"/>
  <c r="AB109" i="28" s="1"/>
  <c r="AB110" i="28" s="1"/>
  <c r="AB111" i="28" s="1"/>
  <c r="AB112" i="28" s="1"/>
  <c r="AB113" i="28" s="1"/>
  <c r="AB114" i="28" s="1"/>
  <c r="AB115" i="28" s="1"/>
  <c r="AB116" i="28" s="1"/>
  <c r="AB117" i="28" s="1"/>
  <c r="AB118" i="28" s="1"/>
  <c r="AB119" i="28" s="1"/>
  <c r="AB120" i="28" s="1"/>
  <c r="AB121" i="28" s="1"/>
  <c r="AB122" i="28" s="1"/>
  <c r="AB123" i="28" s="1"/>
  <c r="AB124" i="28" s="1"/>
  <c r="AB125" i="28" s="1"/>
  <c r="AB126" i="28" s="1"/>
  <c r="AB127" i="28" s="1"/>
  <c r="AB128" i="28" s="1"/>
  <c r="AB129" i="28" s="1"/>
  <c r="AB130" i="28" s="1"/>
  <c r="AB131" i="28" s="1"/>
  <c r="AB132" i="28" s="1"/>
  <c r="AB133" i="28" s="1"/>
  <c r="AB134" i="28" s="1"/>
  <c r="AB135" i="28" s="1"/>
  <c r="AB136" i="28" s="1"/>
  <c r="AB137" i="28" s="1"/>
  <c r="AB138" i="28" s="1"/>
  <c r="AB139" i="28" s="1"/>
  <c r="AB140" i="28" s="1"/>
  <c r="AB141" i="28" s="1"/>
  <c r="AB142" i="28" s="1"/>
  <c r="AB143" i="28" s="1"/>
  <c r="AB144" i="28" s="1"/>
  <c r="AB145" i="28" s="1"/>
  <c r="AB146" i="28" s="1"/>
  <c r="AB147" i="28" s="1"/>
  <c r="AB148" i="28" s="1"/>
  <c r="AB149" i="28" s="1"/>
  <c r="AB150" i="28" s="1"/>
  <c r="AB151" i="28" s="1"/>
  <c r="AB152" i="28" s="1"/>
  <c r="AB153" i="28" s="1"/>
  <c r="AB154" i="28" s="1"/>
  <c r="AB155" i="28" s="1"/>
  <c r="AB156" i="28" s="1"/>
  <c r="AB157" i="28" s="1"/>
  <c r="AB158" i="28" s="1"/>
  <c r="AB159" i="28" s="1"/>
  <c r="AB160" i="28" s="1"/>
  <c r="AB161" i="28" s="1"/>
  <c r="AB162" i="28" s="1"/>
  <c r="AB163" i="28" s="1"/>
  <c r="AB164" i="28" s="1"/>
  <c r="AB165" i="28" s="1"/>
  <c r="AB166" i="28" s="1"/>
  <c r="AB167" i="28" s="1"/>
  <c r="G17" i="28"/>
  <c r="G18" i="28" s="1"/>
  <c r="G19" i="28" s="1"/>
  <c r="G20" i="28" s="1"/>
  <c r="G21" i="28" s="1"/>
  <c r="G22" i="28" s="1"/>
  <c r="G23" i="28" s="1"/>
  <c r="G24" i="28" s="1"/>
  <c r="G25" i="28" s="1"/>
  <c r="G26" i="28" s="1"/>
  <c r="G27" i="28" s="1"/>
  <c r="G28" i="28" s="1"/>
  <c r="G29" i="28" s="1"/>
  <c r="G30" i="28" s="1"/>
  <c r="G31" i="28" s="1"/>
  <c r="G32" i="28" s="1"/>
  <c r="G33" i="28" s="1"/>
  <c r="G34" i="28" s="1"/>
  <c r="G35" i="28" s="1"/>
  <c r="G36" i="28" s="1"/>
  <c r="G37" i="28" s="1"/>
  <c r="G38" i="28" s="1"/>
  <c r="G39" i="28" s="1"/>
  <c r="G40" i="28" s="1"/>
  <c r="G41" i="28" s="1"/>
  <c r="G42" i="28" s="1"/>
  <c r="G43" i="28" s="1"/>
  <c r="G44" i="28" s="1"/>
  <c r="G45" i="28" s="1"/>
  <c r="G46" i="28" s="1"/>
  <c r="G47" i="28" s="1"/>
  <c r="G48" i="28" s="1"/>
  <c r="G49" i="28" s="1"/>
  <c r="G50" i="28" s="1"/>
  <c r="G51" i="28" s="1"/>
  <c r="G52" i="28" s="1"/>
  <c r="G53" i="28" s="1"/>
  <c r="G54" i="28" s="1"/>
  <c r="G55" i="28" s="1"/>
  <c r="G56" i="28" s="1"/>
  <c r="G57" i="28" s="1"/>
  <c r="G58" i="28" s="1"/>
  <c r="G59" i="28" s="1"/>
  <c r="G60" i="28" s="1"/>
  <c r="G61" i="28" s="1"/>
  <c r="G62" i="28" s="1"/>
  <c r="G63" i="28" s="1"/>
  <c r="G64" i="28" s="1"/>
  <c r="G65" i="28" s="1"/>
  <c r="G66" i="28" s="1"/>
  <c r="G67" i="28" s="1"/>
  <c r="G68" i="28" s="1"/>
  <c r="G69" i="28" s="1"/>
  <c r="G70" i="28" s="1"/>
  <c r="G71" i="28" s="1"/>
  <c r="G72" i="28" s="1"/>
  <c r="G73" i="28" s="1"/>
  <c r="G74" i="28" s="1"/>
  <c r="G75" i="28" s="1"/>
  <c r="G76" i="28" s="1"/>
  <c r="G77" i="28" s="1"/>
  <c r="G78" i="28" s="1"/>
  <c r="G79" i="28" s="1"/>
  <c r="G80" i="28" s="1"/>
  <c r="G81" i="28" s="1"/>
  <c r="G82" i="28" s="1"/>
  <c r="G83" i="28" s="1"/>
  <c r="G84" i="28" s="1"/>
  <c r="G85" i="28" s="1"/>
  <c r="G86" i="28" s="1"/>
  <c r="G87" i="28" s="1"/>
  <c r="G88" i="28" s="1"/>
  <c r="G89" i="28" s="1"/>
  <c r="G90" i="28" s="1"/>
  <c r="G91" i="28" s="1"/>
  <c r="G92" i="28" s="1"/>
  <c r="G93" i="28" s="1"/>
  <c r="G94" i="28" s="1"/>
  <c r="G95" i="28" s="1"/>
  <c r="G96" i="28" s="1"/>
  <c r="G97" i="28" s="1"/>
  <c r="G98" i="28" s="1"/>
  <c r="G99" i="28" s="1"/>
  <c r="G100" i="28" s="1"/>
  <c r="G101" i="28" s="1"/>
  <c r="G102" i="28" s="1"/>
  <c r="G103" i="28" s="1"/>
  <c r="G104" i="28" s="1"/>
  <c r="G15" i="28"/>
  <c r="G16" i="28" s="1"/>
  <c r="D17" i="28"/>
  <c r="D18" i="28" s="1"/>
  <c r="D19" i="28" s="1"/>
  <c r="D20" i="28" s="1"/>
  <c r="D21" i="28" s="1"/>
  <c r="D22" i="28" s="1"/>
  <c r="D23" i="28" s="1"/>
  <c r="D24" i="28" s="1"/>
  <c r="D25" i="28" s="1"/>
  <c r="D26" i="28" s="1"/>
  <c r="D27" i="28" s="1"/>
  <c r="D28" i="28" s="1"/>
  <c r="D29" i="28" s="1"/>
  <c r="D30" i="28" s="1"/>
  <c r="D31" i="28" s="1"/>
  <c r="D32" i="28" s="1"/>
  <c r="D33" i="28" s="1"/>
  <c r="D34" i="28" s="1"/>
  <c r="D35" i="28" s="1"/>
  <c r="D36" i="28" s="1"/>
  <c r="D37" i="28" s="1"/>
  <c r="D38" i="28" s="1"/>
  <c r="D39" i="28" s="1"/>
  <c r="D40" i="28" s="1"/>
  <c r="D41" i="28" s="1"/>
  <c r="D42" i="28" s="1"/>
  <c r="D43" i="28" s="1"/>
  <c r="D44" i="28" s="1"/>
  <c r="D45" i="28" s="1"/>
  <c r="D46" i="28" s="1"/>
  <c r="D47" i="28" s="1"/>
  <c r="D48" i="28" s="1"/>
  <c r="D49" i="28" s="1"/>
  <c r="D50" i="28" s="1"/>
  <c r="D51" i="28" s="1"/>
  <c r="D52" i="28" s="1"/>
  <c r="D53" i="28" s="1"/>
  <c r="D54" i="28" s="1"/>
  <c r="D55" i="28" s="1"/>
  <c r="D56" i="28" s="1"/>
  <c r="D57" i="28" s="1"/>
  <c r="D58" i="28" s="1"/>
  <c r="D59" i="28" s="1"/>
  <c r="D60" i="28" s="1"/>
  <c r="D61" i="28" s="1"/>
  <c r="D62" i="28" s="1"/>
  <c r="D63" i="28" s="1"/>
  <c r="D64" i="28" s="1"/>
  <c r="D65" i="28" s="1"/>
  <c r="D66" i="28" s="1"/>
  <c r="D67" i="28" s="1"/>
  <c r="D68" i="28" s="1"/>
  <c r="D69" i="28" s="1"/>
  <c r="D70" i="28" s="1"/>
  <c r="D71" i="28" s="1"/>
  <c r="D72" i="28" s="1"/>
  <c r="D73" i="28" s="1"/>
  <c r="D74" i="28" s="1"/>
  <c r="D75" i="28" s="1"/>
  <c r="D76" i="28" s="1"/>
  <c r="D77" i="28" s="1"/>
  <c r="D78" i="28" s="1"/>
  <c r="D79" i="28" s="1"/>
  <c r="D80" i="28" s="1"/>
  <c r="D81" i="28" s="1"/>
  <c r="D82" i="28" s="1"/>
  <c r="D83" i="28" s="1"/>
  <c r="D84" i="28" s="1"/>
  <c r="D85" i="28" s="1"/>
  <c r="D86" i="28" s="1"/>
  <c r="D87" i="28" s="1"/>
  <c r="D88" i="28" s="1"/>
  <c r="D89" i="28" s="1"/>
  <c r="D90" i="28" s="1"/>
  <c r="D91" i="28" s="1"/>
  <c r="D92" i="28" s="1"/>
  <c r="D93" i="28" s="1"/>
  <c r="D94" i="28" s="1"/>
  <c r="D95" i="28" s="1"/>
  <c r="D96" i="28" s="1"/>
  <c r="D97" i="28" s="1"/>
  <c r="D98" i="28" s="1"/>
  <c r="D99" i="28" s="1"/>
  <c r="D100" i="28" s="1"/>
  <c r="D101" i="28" s="1"/>
  <c r="D102" i="28" s="1"/>
  <c r="D103" i="28" s="1"/>
  <c r="D104" i="28" s="1"/>
  <c r="D15" i="28"/>
  <c r="D16" i="28"/>
  <c r="AA105" i="28"/>
  <c r="AA106" i="28"/>
  <c r="AA107" i="28" s="1"/>
  <c r="AA108" i="28" s="1"/>
  <c r="AA109" i="28" s="1"/>
  <c r="AA110" i="28" s="1"/>
  <c r="AA111" i="28" s="1"/>
  <c r="AA112" i="28" s="1"/>
  <c r="AA113" i="28" s="1"/>
  <c r="AA114" i="28" s="1"/>
  <c r="AA115" i="28" s="1"/>
  <c r="AA116" i="28" s="1"/>
  <c r="AA117" i="28" s="1"/>
  <c r="AA118" i="28" s="1"/>
  <c r="AA119" i="28" s="1"/>
  <c r="AA120" i="28" s="1"/>
  <c r="AA121" i="28" s="1"/>
  <c r="AA122" i="28" s="1"/>
  <c r="AA123" i="28" s="1"/>
  <c r="AA124" i="28" s="1"/>
  <c r="AA125" i="28" s="1"/>
  <c r="AA126" i="28" s="1"/>
  <c r="AA127" i="28" s="1"/>
  <c r="AA128" i="28" s="1"/>
  <c r="AA129" i="28" s="1"/>
  <c r="AA130" i="28" s="1"/>
  <c r="AA131" i="28" s="1"/>
  <c r="AA132" i="28" s="1"/>
  <c r="AA133" i="28" s="1"/>
  <c r="AA134" i="28" s="1"/>
  <c r="AA135" i="28" s="1"/>
  <c r="AA136" i="28" s="1"/>
  <c r="AA137" i="28" s="1"/>
  <c r="AA138" i="28" s="1"/>
  <c r="AA139" i="28" s="1"/>
  <c r="AA140" i="28" s="1"/>
  <c r="AA141" i="28" s="1"/>
  <c r="AA142" i="28" s="1"/>
  <c r="AA143" i="28" s="1"/>
  <c r="AA144" i="28" s="1"/>
  <c r="AA145" i="28" s="1"/>
  <c r="AA146" i="28" s="1"/>
  <c r="AA147" i="28" s="1"/>
  <c r="AA148" i="28" s="1"/>
  <c r="AA149" i="28" s="1"/>
  <c r="AA150" i="28" s="1"/>
  <c r="AA151" i="28" s="1"/>
  <c r="AA152" i="28" s="1"/>
  <c r="AA153" i="28" s="1"/>
  <c r="AA154" i="28" s="1"/>
  <c r="AA155" i="28" s="1"/>
  <c r="AA156" i="28" s="1"/>
  <c r="AA157" i="28" s="1"/>
  <c r="AA158" i="28" s="1"/>
  <c r="AA159" i="28" s="1"/>
  <c r="AA160" i="28" s="1"/>
  <c r="AA161" i="28" s="1"/>
  <c r="AA162" i="28" s="1"/>
  <c r="AA163" i="28" s="1"/>
  <c r="AA164" i="28" s="1"/>
  <c r="AA165" i="28" s="1"/>
  <c r="AA166" i="28" s="1"/>
  <c r="AA167" i="28" s="1"/>
  <c r="AC105" i="28"/>
  <c r="AC106" i="28"/>
  <c r="AC107" i="28" s="1"/>
  <c r="AC108" i="28" s="1"/>
  <c r="AC109" i="28" s="1"/>
  <c r="AC110" i="28" s="1"/>
  <c r="AC111" i="28" s="1"/>
  <c r="AC112" i="28" s="1"/>
  <c r="AC113" i="28" s="1"/>
  <c r="AC114" i="28" s="1"/>
  <c r="AC115" i="28" s="1"/>
  <c r="AC116" i="28" s="1"/>
  <c r="AC117" i="28" s="1"/>
  <c r="AC118" i="28" s="1"/>
  <c r="AC119" i="28" s="1"/>
  <c r="AC120" i="28" s="1"/>
  <c r="AC121" i="28" s="1"/>
  <c r="AC122" i="28" s="1"/>
  <c r="AC123" i="28" s="1"/>
  <c r="AC124" i="28" s="1"/>
  <c r="AC125" i="28" s="1"/>
  <c r="AC126" i="28" s="1"/>
  <c r="AC127" i="28" s="1"/>
  <c r="AC128" i="28" s="1"/>
  <c r="AC129" i="28" s="1"/>
  <c r="AC130" i="28" s="1"/>
  <c r="AC131" i="28" s="1"/>
  <c r="AC132" i="28" s="1"/>
  <c r="AC133" i="28" s="1"/>
  <c r="AC134" i="28" s="1"/>
  <c r="AC135" i="28" s="1"/>
  <c r="AC136" i="28" s="1"/>
  <c r="AC137" i="28" s="1"/>
  <c r="AC138" i="28" s="1"/>
  <c r="AC139" i="28" s="1"/>
  <c r="AC140" i="28" s="1"/>
  <c r="AC141" i="28" s="1"/>
  <c r="AC142" i="28" s="1"/>
  <c r="AC143" i="28" s="1"/>
  <c r="AC144" i="28" s="1"/>
  <c r="AC145" i="28" s="1"/>
  <c r="AC146" i="28" s="1"/>
  <c r="AC147" i="28" s="1"/>
  <c r="AC148" i="28" s="1"/>
  <c r="AC149" i="28" s="1"/>
  <c r="AC150" i="28" s="1"/>
  <c r="AC151" i="28" s="1"/>
  <c r="AC152" i="28" s="1"/>
  <c r="AC153" i="28" s="1"/>
  <c r="AC154" i="28" s="1"/>
  <c r="AC155" i="28" s="1"/>
  <c r="AC156" i="28" s="1"/>
  <c r="AC157" i="28" s="1"/>
  <c r="AC158" i="28" s="1"/>
  <c r="AC159" i="28" s="1"/>
  <c r="AC160" i="28" s="1"/>
  <c r="AC161" i="28" s="1"/>
  <c r="AC162" i="28" s="1"/>
  <c r="AC163" i="28" s="1"/>
  <c r="AC164" i="28" s="1"/>
  <c r="AC165" i="28" s="1"/>
  <c r="AC166" i="28" s="1"/>
  <c r="AC167" i="28" s="1"/>
  <c r="A16" i="28"/>
  <c r="A15" i="28"/>
  <c r="A17" i="28"/>
  <c r="A18" i="28" s="1"/>
  <c r="A19" i="28" s="1"/>
  <c r="A20" i="28" s="1"/>
  <c r="A21" i="28" s="1"/>
  <c r="A22" i="28" s="1"/>
  <c r="A23" i="28" s="1"/>
  <c r="A24" i="28" s="1"/>
  <c r="A25" i="28" s="1"/>
  <c r="A26" i="28" s="1"/>
  <c r="A27" i="28" s="1"/>
  <c r="A28" i="28" s="1"/>
  <c r="A29" i="28" s="1"/>
  <c r="A30" i="28" s="1"/>
  <c r="A31" i="28" s="1"/>
  <c r="A32" i="28" s="1"/>
  <c r="A33" i="28" s="1"/>
  <c r="A34" i="28" s="1"/>
  <c r="A35" i="28" s="1"/>
  <c r="A36" i="28" s="1"/>
  <c r="A37" i="28" s="1"/>
  <c r="A38" i="28" s="1"/>
  <c r="A39" i="28" s="1"/>
  <c r="A40" i="28" s="1"/>
  <c r="A41" i="28" s="1"/>
  <c r="A42" i="28" s="1"/>
  <c r="A43" i="28" s="1"/>
  <c r="A44" i="28" s="1"/>
  <c r="A45" i="28" s="1"/>
  <c r="A46" i="28" s="1"/>
  <c r="A47" i="28" s="1"/>
  <c r="A48" i="28" s="1"/>
  <c r="A49" i="28" s="1"/>
  <c r="A50" i="28" s="1"/>
  <c r="A51" i="28" s="1"/>
  <c r="A52" i="28" s="1"/>
  <c r="A53" i="28" s="1"/>
  <c r="A54" i="28" s="1"/>
  <c r="A55" i="28" s="1"/>
  <c r="A56" i="28" s="1"/>
  <c r="A57" i="28" s="1"/>
  <c r="A58" i="28" s="1"/>
  <c r="A59" i="28" s="1"/>
  <c r="A60" i="28" s="1"/>
  <c r="A61" i="28" s="1"/>
  <c r="A62" i="28" s="1"/>
  <c r="A63" i="28" s="1"/>
  <c r="A64" i="28" s="1"/>
  <c r="A65" i="28" s="1"/>
  <c r="A66" i="28" s="1"/>
  <c r="A67" i="28" s="1"/>
  <c r="A68" i="28" s="1"/>
  <c r="A69" i="28" s="1"/>
  <c r="A70" i="28" s="1"/>
  <c r="A71" i="28" s="1"/>
  <c r="A72" i="28" s="1"/>
  <c r="A73" i="28" s="1"/>
  <c r="A74" i="28" s="1"/>
  <c r="A75" i="28" s="1"/>
  <c r="A76" i="28" s="1"/>
  <c r="A77" i="28" s="1"/>
  <c r="A78" i="28" s="1"/>
  <c r="A79" i="28" s="1"/>
  <c r="A80" i="28" s="1"/>
  <c r="A81" i="28" s="1"/>
  <c r="A82" i="28" s="1"/>
  <c r="A83" i="28" s="1"/>
  <c r="A84" i="28" s="1"/>
  <c r="A85" i="28" s="1"/>
  <c r="A86" i="28" s="1"/>
  <c r="A87" i="28" s="1"/>
  <c r="A88" i="28" s="1"/>
  <c r="A89" i="28" s="1"/>
  <c r="A90" i="28" s="1"/>
  <c r="A91" i="28" s="1"/>
  <c r="A92" i="28" s="1"/>
  <c r="A93" i="28" s="1"/>
  <c r="A94" i="28" s="1"/>
  <c r="A95" i="28" s="1"/>
  <c r="A96" i="28" s="1"/>
  <c r="A97" i="28" s="1"/>
  <c r="A98" i="28" s="1"/>
  <c r="A99" i="28" s="1"/>
  <c r="A100" i="28" s="1"/>
  <c r="A101" i="28" s="1"/>
  <c r="A102" i="28" s="1"/>
  <c r="A103" i="28" s="1"/>
  <c r="A104" i="28" s="1"/>
  <c r="J106" i="28"/>
  <c r="J107" i="28" s="1"/>
  <c r="J108" i="28" s="1"/>
  <c r="J109" i="28" s="1"/>
  <c r="J110" i="28" s="1"/>
  <c r="J111" i="28" s="1"/>
  <c r="J112" i="28" s="1"/>
  <c r="J113" i="28" s="1"/>
  <c r="J114" i="28" s="1"/>
  <c r="J115" i="28" s="1"/>
  <c r="J116" i="28" s="1"/>
  <c r="J117" i="28" s="1"/>
  <c r="J118" i="28" s="1"/>
  <c r="J119" i="28" s="1"/>
  <c r="J120" i="28" s="1"/>
  <c r="J121" i="28" s="1"/>
  <c r="J122" i="28" s="1"/>
  <c r="J123" i="28" s="1"/>
  <c r="J124" i="28" s="1"/>
  <c r="J125" i="28" s="1"/>
  <c r="J126" i="28" s="1"/>
  <c r="J127" i="28" s="1"/>
  <c r="J128" i="28" s="1"/>
  <c r="J129" i="28" s="1"/>
  <c r="J130" i="28" s="1"/>
  <c r="J131" i="28" s="1"/>
  <c r="J132" i="28" s="1"/>
  <c r="J133" i="28" s="1"/>
  <c r="J134" i="28" s="1"/>
  <c r="J135" i="28" s="1"/>
  <c r="J136" i="28" s="1"/>
  <c r="J137" i="28" s="1"/>
  <c r="J138" i="28" s="1"/>
  <c r="J139" i="28" s="1"/>
  <c r="J140" i="28" s="1"/>
  <c r="J141" i="28" s="1"/>
  <c r="J142" i="28" s="1"/>
  <c r="J143" i="28" s="1"/>
  <c r="J144" i="28" s="1"/>
  <c r="J145" i="28" s="1"/>
  <c r="J146" i="28" s="1"/>
  <c r="J147" i="28" s="1"/>
  <c r="J148" i="28" s="1"/>
  <c r="J149" i="28" s="1"/>
  <c r="J150" i="28" s="1"/>
  <c r="J151" i="28" s="1"/>
  <c r="J152" i="28" s="1"/>
  <c r="J153" i="28" s="1"/>
  <c r="J154" i="28" s="1"/>
  <c r="J155" i="28" s="1"/>
  <c r="J156" i="28" s="1"/>
  <c r="J157" i="28" s="1"/>
  <c r="J158" i="28" s="1"/>
  <c r="J159" i="28" s="1"/>
  <c r="J160" i="28" s="1"/>
  <c r="J161" i="28" s="1"/>
  <c r="J162" i="28" s="1"/>
  <c r="J163" i="28" s="1"/>
  <c r="J164" i="28" s="1"/>
  <c r="J165" i="28" s="1"/>
  <c r="J166" i="28" s="1"/>
  <c r="J167" i="28" s="1"/>
  <c r="J105" i="28"/>
  <c r="V17" i="28"/>
  <c r="V18" i="28" s="1"/>
  <c r="V19" i="28" s="1"/>
  <c r="V20" i="28" s="1"/>
  <c r="V21" i="28" s="1"/>
  <c r="V22" i="28" s="1"/>
  <c r="V23" i="28" s="1"/>
  <c r="V24" i="28" s="1"/>
  <c r="V25" i="28" s="1"/>
  <c r="V26" i="28" s="1"/>
  <c r="V27" i="28" s="1"/>
  <c r="V28" i="28" s="1"/>
  <c r="V29" i="28" s="1"/>
  <c r="V30" i="28" s="1"/>
  <c r="V31" i="28" s="1"/>
  <c r="V32" i="28" s="1"/>
  <c r="V33" i="28" s="1"/>
  <c r="V34" i="28" s="1"/>
  <c r="V35" i="28" s="1"/>
  <c r="V36" i="28" s="1"/>
  <c r="V37" i="28" s="1"/>
  <c r="V38" i="28" s="1"/>
  <c r="V39" i="28" s="1"/>
  <c r="V40" i="28" s="1"/>
  <c r="V41" i="28" s="1"/>
  <c r="V42" i="28" s="1"/>
  <c r="V43" i="28" s="1"/>
  <c r="V44" i="28" s="1"/>
  <c r="V45" i="28" s="1"/>
  <c r="V46" i="28" s="1"/>
  <c r="V47" i="28" s="1"/>
  <c r="V48" i="28" s="1"/>
  <c r="V49" i="28" s="1"/>
  <c r="V50" i="28" s="1"/>
  <c r="V51" i="28" s="1"/>
  <c r="V52" i="28" s="1"/>
  <c r="V53" i="28" s="1"/>
  <c r="V54" i="28" s="1"/>
  <c r="V55" i="28" s="1"/>
  <c r="V56" i="28" s="1"/>
  <c r="V57" i="28" s="1"/>
  <c r="V58" i="28" s="1"/>
  <c r="V59" i="28" s="1"/>
  <c r="V60" i="28" s="1"/>
  <c r="V61" i="28" s="1"/>
  <c r="V62" i="28" s="1"/>
  <c r="V63" i="28" s="1"/>
  <c r="V64" i="28" s="1"/>
  <c r="V65" i="28" s="1"/>
  <c r="V66" i="28" s="1"/>
  <c r="V67" i="28" s="1"/>
  <c r="V68" i="28" s="1"/>
  <c r="V69" i="28" s="1"/>
  <c r="V70" i="28" s="1"/>
  <c r="V71" i="28" s="1"/>
  <c r="V72" i="28" s="1"/>
  <c r="V73" i="28" s="1"/>
  <c r="V74" i="28" s="1"/>
  <c r="V75" i="28" s="1"/>
  <c r="V76" i="28" s="1"/>
  <c r="V77" i="28" s="1"/>
  <c r="V78" i="28" s="1"/>
  <c r="V79" i="28" s="1"/>
  <c r="V80" i="28" s="1"/>
  <c r="V81" i="28" s="1"/>
  <c r="V82" i="28" s="1"/>
  <c r="V83" i="28" s="1"/>
  <c r="V84" i="28" s="1"/>
  <c r="V85" i="28" s="1"/>
  <c r="V86" i="28" s="1"/>
  <c r="V87" i="28" s="1"/>
  <c r="V88" i="28" s="1"/>
  <c r="V89" i="28" s="1"/>
  <c r="V90" i="28" s="1"/>
  <c r="V91" i="28" s="1"/>
  <c r="V92" i="28" s="1"/>
  <c r="V93" i="28" s="1"/>
  <c r="V94" i="28" s="1"/>
  <c r="V95" i="28" s="1"/>
  <c r="V96" i="28" s="1"/>
  <c r="V97" i="28" s="1"/>
  <c r="V98" i="28" s="1"/>
  <c r="V99" i="28" s="1"/>
  <c r="V100" i="28" s="1"/>
  <c r="V101" i="28" s="1"/>
  <c r="V102" i="28" s="1"/>
  <c r="V103" i="28" s="1"/>
  <c r="V104" i="28" s="1"/>
  <c r="V15" i="28"/>
  <c r="V16" i="28" s="1"/>
  <c r="I17" i="28"/>
  <c r="I18" i="28" s="1"/>
  <c r="I19" i="28" s="1"/>
  <c r="I20" i="28" s="1"/>
  <c r="I21" i="28" s="1"/>
  <c r="I22" i="28" s="1"/>
  <c r="I23" i="28" s="1"/>
  <c r="I24" i="28" s="1"/>
  <c r="I25" i="28" s="1"/>
  <c r="I26" i="28" s="1"/>
  <c r="I27" i="28" s="1"/>
  <c r="I28" i="28" s="1"/>
  <c r="I29" i="28" s="1"/>
  <c r="I30" i="28" s="1"/>
  <c r="I31" i="28" s="1"/>
  <c r="I32" i="28" s="1"/>
  <c r="I33" i="28" s="1"/>
  <c r="I34" i="28" s="1"/>
  <c r="I35" i="28" s="1"/>
  <c r="I36" i="28" s="1"/>
  <c r="I37" i="28" s="1"/>
  <c r="I38" i="28" s="1"/>
  <c r="I39" i="28" s="1"/>
  <c r="I40" i="28" s="1"/>
  <c r="I41" i="28" s="1"/>
  <c r="I42" i="28" s="1"/>
  <c r="I43" i="28" s="1"/>
  <c r="I44" i="28" s="1"/>
  <c r="I45" i="28" s="1"/>
  <c r="I46" i="28" s="1"/>
  <c r="I47" i="28" s="1"/>
  <c r="I48" i="28" s="1"/>
  <c r="I49" i="28" s="1"/>
  <c r="I50" i="28" s="1"/>
  <c r="I51" i="28" s="1"/>
  <c r="I52" i="28" s="1"/>
  <c r="I53" i="28" s="1"/>
  <c r="I54" i="28" s="1"/>
  <c r="I55" i="28" s="1"/>
  <c r="I56" i="28" s="1"/>
  <c r="I57" i="28" s="1"/>
  <c r="I58" i="28" s="1"/>
  <c r="I59" i="28" s="1"/>
  <c r="I60" i="28" s="1"/>
  <c r="I61" i="28" s="1"/>
  <c r="I62" i="28" s="1"/>
  <c r="I63" i="28" s="1"/>
  <c r="I64" i="28" s="1"/>
  <c r="I65" i="28" s="1"/>
  <c r="I66" i="28" s="1"/>
  <c r="I67" i="28" s="1"/>
  <c r="I68" i="28" s="1"/>
  <c r="I69" i="28" s="1"/>
  <c r="I70" i="28" s="1"/>
  <c r="I71" i="28" s="1"/>
  <c r="I72" i="28" s="1"/>
  <c r="I73" i="28" s="1"/>
  <c r="I74" i="28" s="1"/>
  <c r="I75" i="28" s="1"/>
  <c r="I76" i="28" s="1"/>
  <c r="I77" i="28" s="1"/>
  <c r="I78" i="28" s="1"/>
  <c r="I79" i="28" s="1"/>
  <c r="I80" i="28" s="1"/>
  <c r="I81" i="28" s="1"/>
  <c r="I82" i="28" s="1"/>
  <c r="I83" i="28" s="1"/>
  <c r="I84" i="28" s="1"/>
  <c r="I85" i="28" s="1"/>
  <c r="I86" i="28" s="1"/>
  <c r="I87" i="28" s="1"/>
  <c r="I88" i="28" s="1"/>
  <c r="I89" i="28" s="1"/>
  <c r="I90" i="28" s="1"/>
  <c r="I91" i="28" s="1"/>
  <c r="I92" i="28" s="1"/>
  <c r="I93" i="28" s="1"/>
  <c r="I94" i="28" s="1"/>
  <c r="I95" i="28" s="1"/>
  <c r="I96" i="28" s="1"/>
  <c r="I97" i="28" s="1"/>
  <c r="I98" i="28" s="1"/>
  <c r="I99" i="28" s="1"/>
  <c r="I100" i="28" s="1"/>
  <c r="I101" i="28" s="1"/>
  <c r="I102" i="28" s="1"/>
  <c r="I103" i="28" s="1"/>
  <c r="I104" i="28" s="1"/>
  <c r="I15" i="28"/>
  <c r="I16" i="28" s="1"/>
  <c r="B15" i="28"/>
  <c r="B17" i="28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B64" i="28" s="1"/>
  <c r="B65" i="28" s="1"/>
  <c r="B66" i="28" s="1"/>
  <c r="B67" i="28" s="1"/>
  <c r="B68" i="28" s="1"/>
  <c r="B69" i="28" s="1"/>
  <c r="B70" i="28" s="1"/>
  <c r="B71" i="28" s="1"/>
  <c r="B72" i="28" s="1"/>
  <c r="B73" i="28" s="1"/>
  <c r="B74" i="28" s="1"/>
  <c r="B75" i="28" s="1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B98" i="28" s="1"/>
  <c r="B99" i="28" s="1"/>
  <c r="B100" i="28" s="1"/>
  <c r="B101" i="28" s="1"/>
  <c r="B102" i="28" s="1"/>
  <c r="B103" i="28" s="1"/>
  <c r="B104" i="28" s="1"/>
  <c r="B16" i="28"/>
  <c r="L106" i="28"/>
  <c r="L107" i="28" s="1"/>
  <c r="L108" i="28" s="1"/>
  <c r="L109" i="28" s="1"/>
  <c r="L110" i="28" s="1"/>
  <c r="L111" i="28" s="1"/>
  <c r="L112" i="28" s="1"/>
  <c r="L113" i="28" s="1"/>
  <c r="L114" i="28" s="1"/>
  <c r="L115" i="28" s="1"/>
  <c r="L116" i="28" s="1"/>
  <c r="L117" i="28" s="1"/>
  <c r="L118" i="28" s="1"/>
  <c r="L119" i="28" s="1"/>
  <c r="L120" i="28" s="1"/>
  <c r="L121" i="28" s="1"/>
  <c r="L122" i="28" s="1"/>
  <c r="L123" i="28" s="1"/>
  <c r="L124" i="28" s="1"/>
  <c r="L125" i="28" s="1"/>
  <c r="L126" i="28" s="1"/>
  <c r="L127" i="28" s="1"/>
  <c r="L128" i="28" s="1"/>
  <c r="L129" i="28" s="1"/>
  <c r="L130" i="28" s="1"/>
  <c r="L131" i="28" s="1"/>
  <c r="L132" i="28" s="1"/>
  <c r="L133" i="28" s="1"/>
  <c r="L134" i="28" s="1"/>
  <c r="L135" i="28" s="1"/>
  <c r="L136" i="28" s="1"/>
  <c r="L137" i="28" s="1"/>
  <c r="L138" i="28" s="1"/>
  <c r="L139" i="28" s="1"/>
  <c r="L140" i="28" s="1"/>
  <c r="L141" i="28" s="1"/>
  <c r="L142" i="28" s="1"/>
  <c r="L143" i="28" s="1"/>
  <c r="L144" i="28" s="1"/>
  <c r="L145" i="28" s="1"/>
  <c r="L146" i="28" s="1"/>
  <c r="L147" i="28" s="1"/>
  <c r="L148" i="28" s="1"/>
  <c r="L149" i="28" s="1"/>
  <c r="L150" i="28" s="1"/>
  <c r="L151" i="28" s="1"/>
  <c r="L152" i="28" s="1"/>
  <c r="L153" i="28" s="1"/>
  <c r="L154" i="28" s="1"/>
  <c r="L155" i="28" s="1"/>
  <c r="L156" i="28" s="1"/>
  <c r="L157" i="28" s="1"/>
  <c r="L158" i="28" s="1"/>
  <c r="L159" i="28" s="1"/>
  <c r="L160" i="28" s="1"/>
  <c r="L161" i="28" s="1"/>
  <c r="L162" i="28" s="1"/>
  <c r="L163" i="28" s="1"/>
  <c r="L164" i="28" s="1"/>
  <c r="L165" i="28" s="1"/>
  <c r="L166" i="28" s="1"/>
  <c r="L167" i="28" s="1"/>
  <c r="L105" i="28"/>
  <c r="W15" i="28"/>
  <c r="W16" i="28" s="1"/>
  <c r="W17" i="28"/>
  <c r="W18" i="28" s="1"/>
  <c r="W19" i="28" s="1"/>
  <c r="W20" i="28" s="1"/>
  <c r="W21" i="28" s="1"/>
  <c r="W22" i="28" s="1"/>
  <c r="W23" i="28" s="1"/>
  <c r="W24" i="28" s="1"/>
  <c r="W25" i="28" s="1"/>
  <c r="W26" i="28" s="1"/>
  <c r="W27" i="28" s="1"/>
  <c r="W28" i="28" s="1"/>
  <c r="W29" i="28" s="1"/>
  <c r="W30" i="28" s="1"/>
  <c r="W31" i="28" s="1"/>
  <c r="W32" i="28" s="1"/>
  <c r="W33" i="28" s="1"/>
  <c r="W34" i="28" s="1"/>
  <c r="W35" i="28" s="1"/>
  <c r="W36" i="28" s="1"/>
  <c r="W37" i="28" s="1"/>
  <c r="W38" i="28" s="1"/>
  <c r="W39" i="28" s="1"/>
  <c r="W40" i="28" s="1"/>
  <c r="W41" i="28" s="1"/>
  <c r="W42" i="28" s="1"/>
  <c r="W43" i="28" s="1"/>
  <c r="W44" i="28" s="1"/>
  <c r="W45" i="28" s="1"/>
  <c r="W46" i="28" s="1"/>
  <c r="W47" i="28" s="1"/>
  <c r="W48" i="28" s="1"/>
  <c r="W49" i="28" s="1"/>
  <c r="W50" i="28" s="1"/>
  <c r="W51" i="28" s="1"/>
  <c r="W52" i="28" s="1"/>
  <c r="W53" i="28" s="1"/>
  <c r="W54" i="28" s="1"/>
  <c r="W55" i="28" s="1"/>
  <c r="W56" i="28" s="1"/>
  <c r="W57" i="28" s="1"/>
  <c r="W58" i="28" s="1"/>
  <c r="W59" i="28" s="1"/>
  <c r="W60" i="28" s="1"/>
  <c r="W61" i="28" s="1"/>
  <c r="W62" i="28" s="1"/>
  <c r="W63" i="28" s="1"/>
  <c r="W64" i="28" s="1"/>
  <c r="W65" i="28" s="1"/>
  <c r="W66" i="28" s="1"/>
  <c r="W67" i="28" s="1"/>
  <c r="W68" i="28" s="1"/>
  <c r="W69" i="28" s="1"/>
  <c r="W70" i="28" s="1"/>
  <c r="W71" i="28" s="1"/>
  <c r="W72" i="28" s="1"/>
  <c r="W73" i="28" s="1"/>
  <c r="W74" i="28" s="1"/>
  <c r="W75" i="28" s="1"/>
  <c r="W76" i="28" s="1"/>
  <c r="W77" i="28" s="1"/>
  <c r="W78" i="28" s="1"/>
  <c r="W79" i="28" s="1"/>
  <c r="W80" i="28" s="1"/>
  <c r="W81" i="28" s="1"/>
  <c r="W82" i="28" s="1"/>
  <c r="W83" i="28" s="1"/>
  <c r="W84" i="28" s="1"/>
  <c r="W85" i="28" s="1"/>
  <c r="W86" i="28" s="1"/>
  <c r="W87" i="28" s="1"/>
  <c r="W88" i="28" s="1"/>
  <c r="W89" i="28" s="1"/>
  <c r="W90" i="28" s="1"/>
  <c r="W91" i="28" s="1"/>
  <c r="W92" i="28" s="1"/>
  <c r="W93" i="28" s="1"/>
  <c r="W94" i="28" s="1"/>
  <c r="W95" i="28" s="1"/>
  <c r="W96" i="28" s="1"/>
  <c r="W97" i="28" s="1"/>
  <c r="W98" i="28" s="1"/>
  <c r="W99" i="28" s="1"/>
  <c r="W100" i="28" s="1"/>
  <c r="W101" i="28" s="1"/>
  <c r="W102" i="28" s="1"/>
  <c r="W103" i="28" s="1"/>
  <c r="W104" i="28" s="1"/>
  <c r="R169" i="28"/>
  <c r="R170" i="28" s="1"/>
  <c r="R171" i="28" s="1"/>
  <c r="R172" i="28" s="1"/>
  <c r="R168" i="28"/>
  <c r="S105" i="28"/>
  <c r="S106" i="28"/>
  <c r="S107" i="28" s="1"/>
  <c r="S108" i="28" s="1"/>
  <c r="S109" i="28" s="1"/>
  <c r="S110" i="28" s="1"/>
  <c r="T169" i="28"/>
  <c r="T170" i="28" s="1"/>
  <c r="T171" i="28" s="1"/>
  <c r="T172" i="28" s="1"/>
  <c r="T168" i="28"/>
  <c r="T106" i="28"/>
  <c r="T107" i="28" s="1"/>
  <c r="T108" i="28" s="1"/>
  <c r="T109" i="28" s="1"/>
  <c r="T110" i="28" s="1"/>
  <c r="T105" i="28"/>
  <c r="R106" i="28"/>
  <c r="R107" i="28" s="1"/>
  <c r="R108" i="28" s="1"/>
  <c r="R109" i="28" s="1"/>
  <c r="R110" i="28" s="1"/>
  <c r="R105" i="28"/>
  <c r="S169" i="28"/>
  <c r="S170" i="28" s="1"/>
  <c r="S171" i="28" s="1"/>
  <c r="S172" i="28" s="1"/>
  <c r="S168" i="28"/>
  <c r="AB105" i="27"/>
  <c r="AB106" i="27"/>
  <c r="AB107" i="27" s="1"/>
  <c r="AB108" i="27" s="1"/>
  <c r="AB109" i="27" s="1"/>
  <c r="AB110" i="27" s="1"/>
  <c r="AB111" i="27" s="1"/>
  <c r="AB112" i="27" s="1"/>
  <c r="AB113" i="27" s="1"/>
  <c r="AB114" i="27" s="1"/>
  <c r="AB115" i="27" s="1"/>
  <c r="AB116" i="27" s="1"/>
  <c r="AB117" i="27" s="1"/>
  <c r="AB118" i="27" s="1"/>
  <c r="AB119" i="27" s="1"/>
  <c r="AB120" i="27" s="1"/>
  <c r="AB121" i="27" s="1"/>
  <c r="AB122" i="27" s="1"/>
  <c r="AB123" i="27" s="1"/>
  <c r="AB124" i="27" s="1"/>
  <c r="AB125" i="27" s="1"/>
  <c r="AB126" i="27" s="1"/>
  <c r="AB127" i="27" s="1"/>
  <c r="AB128" i="27" s="1"/>
  <c r="AB129" i="27" s="1"/>
  <c r="AB130" i="27" s="1"/>
  <c r="AB131" i="27" s="1"/>
  <c r="AB132" i="27" s="1"/>
  <c r="AB133" i="27" s="1"/>
  <c r="AB134" i="27" s="1"/>
  <c r="AB135" i="27" s="1"/>
  <c r="AB136" i="27" s="1"/>
  <c r="AB137" i="27" s="1"/>
  <c r="AB138" i="27" s="1"/>
  <c r="AB139" i="27" s="1"/>
  <c r="AB140" i="27" s="1"/>
  <c r="AB141" i="27" s="1"/>
  <c r="AB142" i="27" s="1"/>
  <c r="AB143" i="27" s="1"/>
  <c r="AB144" i="27" s="1"/>
  <c r="AB145" i="27" s="1"/>
  <c r="AB146" i="27" s="1"/>
  <c r="AB147" i="27" s="1"/>
  <c r="AB148" i="27" s="1"/>
  <c r="AB149" i="27" s="1"/>
  <c r="AB150" i="27" s="1"/>
  <c r="AB151" i="27" s="1"/>
  <c r="AB152" i="27" s="1"/>
  <c r="AB153" i="27" s="1"/>
  <c r="AB154" i="27" s="1"/>
  <c r="AB155" i="27" s="1"/>
  <c r="AB156" i="27" s="1"/>
  <c r="AB157" i="27" s="1"/>
  <c r="AB158" i="27" s="1"/>
  <c r="AB159" i="27" s="1"/>
  <c r="AB160" i="27" s="1"/>
  <c r="AB161" i="27" s="1"/>
  <c r="AB162" i="27" s="1"/>
  <c r="AB163" i="27" s="1"/>
  <c r="AB164" i="27" s="1"/>
  <c r="AB165" i="27" s="1"/>
  <c r="AB166" i="27" s="1"/>
  <c r="AB167" i="27" s="1"/>
  <c r="I17" i="27"/>
  <c r="I18" i="27" s="1"/>
  <c r="I19" i="27" s="1"/>
  <c r="I20" i="27" s="1"/>
  <c r="I21" i="27" s="1"/>
  <c r="I22" i="27" s="1"/>
  <c r="I23" i="27" s="1"/>
  <c r="I24" i="27" s="1"/>
  <c r="I25" i="27" s="1"/>
  <c r="I26" i="27" s="1"/>
  <c r="I27" i="27" s="1"/>
  <c r="I28" i="27" s="1"/>
  <c r="I29" i="27" s="1"/>
  <c r="I30" i="27" s="1"/>
  <c r="I31" i="27" s="1"/>
  <c r="I32" i="27" s="1"/>
  <c r="I33" i="27" s="1"/>
  <c r="I34" i="27" s="1"/>
  <c r="I35" i="27" s="1"/>
  <c r="I36" i="27" s="1"/>
  <c r="I37" i="27" s="1"/>
  <c r="I38" i="27" s="1"/>
  <c r="I39" i="27" s="1"/>
  <c r="I40" i="27" s="1"/>
  <c r="I41" i="27" s="1"/>
  <c r="I42" i="27" s="1"/>
  <c r="I43" i="27" s="1"/>
  <c r="I44" i="27" s="1"/>
  <c r="I45" i="27" s="1"/>
  <c r="I46" i="27" s="1"/>
  <c r="I47" i="27" s="1"/>
  <c r="I48" i="27" s="1"/>
  <c r="I49" i="27" s="1"/>
  <c r="I50" i="27" s="1"/>
  <c r="I51" i="27" s="1"/>
  <c r="I52" i="27" s="1"/>
  <c r="I53" i="27" s="1"/>
  <c r="I54" i="27" s="1"/>
  <c r="I55" i="27" s="1"/>
  <c r="I56" i="27" s="1"/>
  <c r="I57" i="27" s="1"/>
  <c r="I58" i="27" s="1"/>
  <c r="I59" i="27" s="1"/>
  <c r="I60" i="27" s="1"/>
  <c r="I61" i="27" s="1"/>
  <c r="I62" i="27" s="1"/>
  <c r="I63" i="27" s="1"/>
  <c r="I64" i="27" s="1"/>
  <c r="I65" i="27" s="1"/>
  <c r="I66" i="27" s="1"/>
  <c r="I67" i="27" s="1"/>
  <c r="I68" i="27" s="1"/>
  <c r="I69" i="27" s="1"/>
  <c r="I70" i="27" s="1"/>
  <c r="I71" i="27" s="1"/>
  <c r="I72" i="27" s="1"/>
  <c r="I73" i="27" s="1"/>
  <c r="I74" i="27" s="1"/>
  <c r="I75" i="27" s="1"/>
  <c r="I76" i="27" s="1"/>
  <c r="I77" i="27" s="1"/>
  <c r="I78" i="27" s="1"/>
  <c r="I79" i="27" s="1"/>
  <c r="I80" i="27" s="1"/>
  <c r="I81" i="27" s="1"/>
  <c r="I82" i="27" s="1"/>
  <c r="I83" i="27" s="1"/>
  <c r="I84" i="27" s="1"/>
  <c r="I85" i="27" s="1"/>
  <c r="I86" i="27" s="1"/>
  <c r="I87" i="27" s="1"/>
  <c r="I88" i="27" s="1"/>
  <c r="I89" i="27" s="1"/>
  <c r="I90" i="27" s="1"/>
  <c r="I91" i="27" s="1"/>
  <c r="I92" i="27" s="1"/>
  <c r="I93" i="27" s="1"/>
  <c r="I94" i="27" s="1"/>
  <c r="I95" i="27" s="1"/>
  <c r="I96" i="27" s="1"/>
  <c r="I97" i="27" s="1"/>
  <c r="I98" i="27" s="1"/>
  <c r="I99" i="27" s="1"/>
  <c r="I100" i="27" s="1"/>
  <c r="I101" i="27" s="1"/>
  <c r="I102" i="27" s="1"/>
  <c r="I103" i="27" s="1"/>
  <c r="I104" i="27" s="1"/>
  <c r="I15" i="27"/>
  <c r="I16" i="27" s="1"/>
  <c r="AC106" i="27"/>
  <c r="AC107" i="27" s="1"/>
  <c r="AC108" i="27" s="1"/>
  <c r="AC109" i="27" s="1"/>
  <c r="AC110" i="27" s="1"/>
  <c r="AC111" i="27" s="1"/>
  <c r="AC112" i="27" s="1"/>
  <c r="AC113" i="27" s="1"/>
  <c r="AC114" i="27" s="1"/>
  <c r="AC115" i="27" s="1"/>
  <c r="AC116" i="27" s="1"/>
  <c r="AC117" i="27" s="1"/>
  <c r="AC118" i="27" s="1"/>
  <c r="AC119" i="27" s="1"/>
  <c r="AC120" i="27" s="1"/>
  <c r="AC121" i="27" s="1"/>
  <c r="AC122" i="27" s="1"/>
  <c r="AC123" i="27" s="1"/>
  <c r="AC124" i="27" s="1"/>
  <c r="AC125" i="27" s="1"/>
  <c r="AC126" i="27" s="1"/>
  <c r="AC127" i="27" s="1"/>
  <c r="AC128" i="27" s="1"/>
  <c r="AC129" i="27" s="1"/>
  <c r="AC130" i="27" s="1"/>
  <c r="AC131" i="27" s="1"/>
  <c r="AC132" i="27" s="1"/>
  <c r="AC133" i="27" s="1"/>
  <c r="AC134" i="27" s="1"/>
  <c r="AC135" i="27" s="1"/>
  <c r="AC136" i="27" s="1"/>
  <c r="AC137" i="27" s="1"/>
  <c r="AC138" i="27" s="1"/>
  <c r="AC139" i="27" s="1"/>
  <c r="AC140" i="27" s="1"/>
  <c r="AC141" i="27" s="1"/>
  <c r="AC142" i="27" s="1"/>
  <c r="AC143" i="27" s="1"/>
  <c r="AC144" i="27" s="1"/>
  <c r="AC145" i="27" s="1"/>
  <c r="AC146" i="27" s="1"/>
  <c r="AC147" i="27" s="1"/>
  <c r="AC148" i="27" s="1"/>
  <c r="AC149" i="27" s="1"/>
  <c r="AC150" i="27" s="1"/>
  <c r="AC151" i="27" s="1"/>
  <c r="AC152" i="27" s="1"/>
  <c r="AC153" i="27" s="1"/>
  <c r="AC154" i="27" s="1"/>
  <c r="AC155" i="27" s="1"/>
  <c r="AC156" i="27" s="1"/>
  <c r="AC157" i="27" s="1"/>
  <c r="AC158" i="27" s="1"/>
  <c r="AC159" i="27" s="1"/>
  <c r="AC160" i="27" s="1"/>
  <c r="AC161" i="27" s="1"/>
  <c r="AC162" i="27" s="1"/>
  <c r="AC163" i="27" s="1"/>
  <c r="AC164" i="27" s="1"/>
  <c r="AC165" i="27" s="1"/>
  <c r="AC166" i="27" s="1"/>
  <c r="AC167" i="27" s="1"/>
  <c r="AC105" i="27"/>
  <c r="J105" i="27"/>
  <c r="J106" i="27"/>
  <c r="J107" i="27" s="1"/>
  <c r="J108" i="27" s="1"/>
  <c r="J109" i="27" s="1"/>
  <c r="J110" i="27" s="1"/>
  <c r="J111" i="27" s="1"/>
  <c r="J112" i="27" s="1"/>
  <c r="J113" i="27" s="1"/>
  <c r="J114" i="27" s="1"/>
  <c r="J115" i="27" s="1"/>
  <c r="J116" i="27" s="1"/>
  <c r="J117" i="27" s="1"/>
  <c r="J118" i="27" s="1"/>
  <c r="J119" i="27" s="1"/>
  <c r="J120" i="27" s="1"/>
  <c r="J121" i="27" s="1"/>
  <c r="J122" i="27" s="1"/>
  <c r="J123" i="27" s="1"/>
  <c r="J124" i="27" s="1"/>
  <c r="J125" i="27" s="1"/>
  <c r="J126" i="27" s="1"/>
  <c r="J127" i="27" s="1"/>
  <c r="J128" i="27" s="1"/>
  <c r="J129" i="27" s="1"/>
  <c r="J130" i="27" s="1"/>
  <c r="J131" i="27" s="1"/>
  <c r="J132" i="27" s="1"/>
  <c r="J133" i="27" s="1"/>
  <c r="J134" i="27" s="1"/>
  <c r="J135" i="27" s="1"/>
  <c r="J136" i="27" s="1"/>
  <c r="J137" i="27" s="1"/>
  <c r="J138" i="27" s="1"/>
  <c r="J139" i="27" s="1"/>
  <c r="J140" i="27" s="1"/>
  <c r="J141" i="27" s="1"/>
  <c r="J142" i="27" s="1"/>
  <c r="J143" i="27" s="1"/>
  <c r="J144" i="27" s="1"/>
  <c r="J145" i="27" s="1"/>
  <c r="J146" i="27" s="1"/>
  <c r="J147" i="27" s="1"/>
  <c r="J148" i="27" s="1"/>
  <c r="J149" i="27" s="1"/>
  <c r="J150" i="27" s="1"/>
  <c r="J151" i="27" s="1"/>
  <c r="J152" i="27" s="1"/>
  <c r="J153" i="27" s="1"/>
  <c r="J154" i="27" s="1"/>
  <c r="J155" i="27" s="1"/>
  <c r="J156" i="27" s="1"/>
  <c r="J157" i="27" s="1"/>
  <c r="J158" i="27" s="1"/>
  <c r="J159" i="27" s="1"/>
  <c r="J160" i="27" s="1"/>
  <c r="J161" i="27" s="1"/>
  <c r="J162" i="27" s="1"/>
  <c r="J163" i="27" s="1"/>
  <c r="J164" i="27" s="1"/>
  <c r="J165" i="27" s="1"/>
  <c r="J166" i="27" s="1"/>
  <c r="J167" i="27" s="1"/>
  <c r="AD106" i="27"/>
  <c r="AD107" i="27" s="1"/>
  <c r="AD108" i="27" s="1"/>
  <c r="AD109" i="27" s="1"/>
  <c r="AD110" i="27" s="1"/>
  <c r="AD111" i="27" s="1"/>
  <c r="AD112" i="27" s="1"/>
  <c r="AD113" i="27" s="1"/>
  <c r="AD114" i="27" s="1"/>
  <c r="AD115" i="27" s="1"/>
  <c r="AD116" i="27" s="1"/>
  <c r="AD117" i="27" s="1"/>
  <c r="AD118" i="27" s="1"/>
  <c r="AD119" i="27" s="1"/>
  <c r="AD120" i="27" s="1"/>
  <c r="AD121" i="27" s="1"/>
  <c r="AD122" i="27" s="1"/>
  <c r="AD123" i="27" s="1"/>
  <c r="AD124" i="27" s="1"/>
  <c r="AD125" i="27" s="1"/>
  <c r="AD126" i="27" s="1"/>
  <c r="AD127" i="27" s="1"/>
  <c r="AD128" i="27" s="1"/>
  <c r="AD129" i="27" s="1"/>
  <c r="AD130" i="27" s="1"/>
  <c r="AD131" i="27" s="1"/>
  <c r="AD132" i="27" s="1"/>
  <c r="AD133" i="27" s="1"/>
  <c r="AD134" i="27" s="1"/>
  <c r="AD135" i="27" s="1"/>
  <c r="AD136" i="27" s="1"/>
  <c r="AD137" i="27" s="1"/>
  <c r="AD138" i="27" s="1"/>
  <c r="AD139" i="27" s="1"/>
  <c r="AD140" i="27" s="1"/>
  <c r="AD141" i="27" s="1"/>
  <c r="AD142" i="27" s="1"/>
  <c r="AD143" i="27" s="1"/>
  <c r="AD144" i="27" s="1"/>
  <c r="AD145" i="27" s="1"/>
  <c r="AD146" i="27" s="1"/>
  <c r="AD147" i="27" s="1"/>
  <c r="AD148" i="27" s="1"/>
  <c r="AD149" i="27" s="1"/>
  <c r="AD150" i="27" s="1"/>
  <c r="AD151" i="27" s="1"/>
  <c r="AD152" i="27" s="1"/>
  <c r="AD153" i="27" s="1"/>
  <c r="AD154" i="27" s="1"/>
  <c r="AD155" i="27" s="1"/>
  <c r="AD156" i="27" s="1"/>
  <c r="AD157" i="27" s="1"/>
  <c r="AD158" i="27" s="1"/>
  <c r="AD159" i="27" s="1"/>
  <c r="AD160" i="27" s="1"/>
  <c r="AD161" i="27" s="1"/>
  <c r="AD162" i="27" s="1"/>
  <c r="AD163" i="27" s="1"/>
  <c r="AD164" i="27" s="1"/>
  <c r="AD165" i="27" s="1"/>
  <c r="AD166" i="27" s="1"/>
  <c r="AD167" i="27" s="1"/>
  <c r="AD105" i="27"/>
  <c r="AF106" i="27"/>
  <c r="AF107" i="27" s="1"/>
  <c r="AF108" i="27" s="1"/>
  <c r="AF109" i="27" s="1"/>
  <c r="AF110" i="27" s="1"/>
  <c r="AF111" i="27" s="1"/>
  <c r="AF112" i="27" s="1"/>
  <c r="AF113" i="27" s="1"/>
  <c r="AF114" i="27" s="1"/>
  <c r="AF115" i="27" s="1"/>
  <c r="AF116" i="27" s="1"/>
  <c r="AF117" i="27" s="1"/>
  <c r="AF118" i="27" s="1"/>
  <c r="AF119" i="27" s="1"/>
  <c r="AF120" i="27" s="1"/>
  <c r="AF121" i="27" s="1"/>
  <c r="AF122" i="27" s="1"/>
  <c r="AF123" i="27" s="1"/>
  <c r="AF124" i="27" s="1"/>
  <c r="AF125" i="27" s="1"/>
  <c r="AF126" i="27" s="1"/>
  <c r="AF127" i="27" s="1"/>
  <c r="AF128" i="27" s="1"/>
  <c r="AF129" i="27" s="1"/>
  <c r="AF130" i="27" s="1"/>
  <c r="AF131" i="27" s="1"/>
  <c r="AF132" i="27" s="1"/>
  <c r="AF133" i="27" s="1"/>
  <c r="AF134" i="27" s="1"/>
  <c r="AF135" i="27" s="1"/>
  <c r="AF136" i="27" s="1"/>
  <c r="AF137" i="27" s="1"/>
  <c r="AF138" i="27" s="1"/>
  <c r="AF139" i="27" s="1"/>
  <c r="AF140" i="27" s="1"/>
  <c r="AF141" i="27" s="1"/>
  <c r="AF142" i="27" s="1"/>
  <c r="AF143" i="27" s="1"/>
  <c r="AF144" i="27" s="1"/>
  <c r="AF145" i="27" s="1"/>
  <c r="AF146" i="27" s="1"/>
  <c r="AF147" i="27" s="1"/>
  <c r="AF148" i="27" s="1"/>
  <c r="AF149" i="27" s="1"/>
  <c r="AF150" i="27" s="1"/>
  <c r="AF151" i="27" s="1"/>
  <c r="AF152" i="27" s="1"/>
  <c r="AF153" i="27" s="1"/>
  <c r="AF154" i="27" s="1"/>
  <c r="AF155" i="27" s="1"/>
  <c r="AF156" i="27" s="1"/>
  <c r="AF157" i="27" s="1"/>
  <c r="AF158" i="27" s="1"/>
  <c r="AF159" i="27" s="1"/>
  <c r="AF160" i="27" s="1"/>
  <c r="AF161" i="27" s="1"/>
  <c r="AF162" i="27" s="1"/>
  <c r="AF163" i="27" s="1"/>
  <c r="AF164" i="27" s="1"/>
  <c r="AF165" i="27" s="1"/>
  <c r="AF166" i="27" s="1"/>
  <c r="AF167" i="27" s="1"/>
  <c r="AF105" i="27"/>
  <c r="D16" i="27"/>
  <c r="D15" i="27"/>
  <c r="D17" i="27"/>
  <c r="D18" i="27" s="1"/>
  <c r="D19" i="27" s="1"/>
  <c r="D20" i="27" s="1"/>
  <c r="D21" i="27" s="1"/>
  <c r="D22" i="27" s="1"/>
  <c r="D23" i="27" s="1"/>
  <c r="D24" i="27" s="1"/>
  <c r="D25" i="27" s="1"/>
  <c r="D26" i="27" s="1"/>
  <c r="D27" i="27" s="1"/>
  <c r="D28" i="27" s="1"/>
  <c r="D29" i="27" s="1"/>
  <c r="D30" i="27" s="1"/>
  <c r="D31" i="27" s="1"/>
  <c r="D32" i="27" s="1"/>
  <c r="D33" i="27" s="1"/>
  <c r="D34" i="27" s="1"/>
  <c r="D35" i="27" s="1"/>
  <c r="D36" i="27" s="1"/>
  <c r="D37" i="27" s="1"/>
  <c r="D38" i="27" s="1"/>
  <c r="D39" i="27" s="1"/>
  <c r="D40" i="27" s="1"/>
  <c r="D41" i="27" s="1"/>
  <c r="D42" i="27" s="1"/>
  <c r="D43" i="27" s="1"/>
  <c r="D44" i="27" s="1"/>
  <c r="D45" i="27" s="1"/>
  <c r="D46" i="27" s="1"/>
  <c r="D47" i="27" s="1"/>
  <c r="D48" i="27" s="1"/>
  <c r="D49" i="27" s="1"/>
  <c r="D50" i="27" s="1"/>
  <c r="D51" i="27" s="1"/>
  <c r="D52" i="27" s="1"/>
  <c r="D53" i="27" s="1"/>
  <c r="D54" i="27" s="1"/>
  <c r="D55" i="27" s="1"/>
  <c r="D56" i="27" s="1"/>
  <c r="D57" i="27" s="1"/>
  <c r="D58" i="27" s="1"/>
  <c r="D59" i="27" s="1"/>
  <c r="D60" i="27" s="1"/>
  <c r="D61" i="27" s="1"/>
  <c r="D62" i="27" s="1"/>
  <c r="D63" i="27" s="1"/>
  <c r="D64" i="27" s="1"/>
  <c r="D65" i="27" s="1"/>
  <c r="D66" i="27" s="1"/>
  <c r="D67" i="27" s="1"/>
  <c r="D68" i="27" s="1"/>
  <c r="D69" i="27" s="1"/>
  <c r="D70" i="27" s="1"/>
  <c r="D71" i="27" s="1"/>
  <c r="D72" i="27" s="1"/>
  <c r="D73" i="27" s="1"/>
  <c r="D74" i="27" s="1"/>
  <c r="D75" i="27" s="1"/>
  <c r="D76" i="27" s="1"/>
  <c r="D77" i="27" s="1"/>
  <c r="D78" i="27" s="1"/>
  <c r="D79" i="27" s="1"/>
  <c r="D80" i="27" s="1"/>
  <c r="D81" i="27" s="1"/>
  <c r="D82" i="27" s="1"/>
  <c r="D83" i="27" s="1"/>
  <c r="D84" i="27" s="1"/>
  <c r="D85" i="27" s="1"/>
  <c r="D86" i="27" s="1"/>
  <c r="D87" i="27" s="1"/>
  <c r="D88" i="27" s="1"/>
  <c r="D89" i="27" s="1"/>
  <c r="D90" i="27" s="1"/>
  <c r="D91" i="27" s="1"/>
  <c r="D92" i="27" s="1"/>
  <c r="D93" i="27" s="1"/>
  <c r="D94" i="27" s="1"/>
  <c r="D95" i="27" s="1"/>
  <c r="D96" i="27" s="1"/>
  <c r="D97" i="27" s="1"/>
  <c r="D98" i="27" s="1"/>
  <c r="D99" i="27" s="1"/>
  <c r="D100" i="27" s="1"/>
  <c r="D101" i="27" s="1"/>
  <c r="D102" i="27" s="1"/>
  <c r="D103" i="27" s="1"/>
  <c r="D104" i="27" s="1"/>
  <c r="M15" i="27"/>
  <c r="M16" i="27" s="1"/>
  <c r="M17" i="27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M84" i="27" s="1"/>
  <c r="M85" i="27" s="1"/>
  <c r="M86" i="27" s="1"/>
  <c r="M87" i="27" s="1"/>
  <c r="M88" i="27" s="1"/>
  <c r="M89" i="27" s="1"/>
  <c r="M90" i="27" s="1"/>
  <c r="M91" i="27" s="1"/>
  <c r="M92" i="27" s="1"/>
  <c r="M93" i="27" s="1"/>
  <c r="M94" i="27" s="1"/>
  <c r="M95" i="27" s="1"/>
  <c r="M96" i="27" s="1"/>
  <c r="M97" i="27" s="1"/>
  <c r="M98" i="27" s="1"/>
  <c r="M99" i="27" s="1"/>
  <c r="M100" i="27" s="1"/>
  <c r="M101" i="27" s="1"/>
  <c r="M102" i="27" s="1"/>
  <c r="M103" i="27" s="1"/>
  <c r="M104" i="27" s="1"/>
  <c r="AG105" i="27"/>
  <c r="AG106" i="27"/>
  <c r="AG107" i="27" s="1"/>
  <c r="AG108" i="27" s="1"/>
  <c r="AG109" i="27" s="1"/>
  <c r="AG110" i="27" s="1"/>
  <c r="AG111" i="27" s="1"/>
  <c r="AG112" i="27" s="1"/>
  <c r="AG113" i="27" s="1"/>
  <c r="AG114" i="27" s="1"/>
  <c r="AG115" i="27" s="1"/>
  <c r="AG116" i="27" s="1"/>
  <c r="AG117" i="27" s="1"/>
  <c r="AG118" i="27" s="1"/>
  <c r="AG119" i="27" s="1"/>
  <c r="AG120" i="27" s="1"/>
  <c r="AG121" i="27" s="1"/>
  <c r="AG122" i="27" s="1"/>
  <c r="AG123" i="27" s="1"/>
  <c r="AG124" i="27" s="1"/>
  <c r="AG125" i="27" s="1"/>
  <c r="AG126" i="27" s="1"/>
  <c r="AG127" i="27" s="1"/>
  <c r="AG128" i="27" s="1"/>
  <c r="AG129" i="27" s="1"/>
  <c r="AG130" i="27" s="1"/>
  <c r="AG131" i="27" s="1"/>
  <c r="AG132" i="27" s="1"/>
  <c r="AG133" i="27" s="1"/>
  <c r="AG134" i="27" s="1"/>
  <c r="AG135" i="27" s="1"/>
  <c r="AG136" i="27" s="1"/>
  <c r="AG137" i="27" s="1"/>
  <c r="AG138" i="27" s="1"/>
  <c r="AG139" i="27" s="1"/>
  <c r="AG140" i="27" s="1"/>
  <c r="AG141" i="27" s="1"/>
  <c r="AG142" i="27" s="1"/>
  <c r="AG143" i="27" s="1"/>
  <c r="AG144" i="27" s="1"/>
  <c r="AG145" i="27" s="1"/>
  <c r="AG146" i="27" s="1"/>
  <c r="AG147" i="27" s="1"/>
  <c r="AG148" i="27" s="1"/>
  <c r="AG149" i="27" s="1"/>
  <c r="AG150" i="27" s="1"/>
  <c r="AG151" i="27" s="1"/>
  <c r="AG152" i="27" s="1"/>
  <c r="AG153" i="27" s="1"/>
  <c r="AG154" i="27" s="1"/>
  <c r="AG155" i="27" s="1"/>
  <c r="AG156" i="27" s="1"/>
  <c r="AG157" i="27" s="1"/>
  <c r="AG158" i="27" s="1"/>
  <c r="AG159" i="27" s="1"/>
  <c r="AG160" i="27" s="1"/>
  <c r="AG161" i="27" s="1"/>
  <c r="AG162" i="27" s="1"/>
  <c r="AG163" i="27" s="1"/>
  <c r="AG164" i="27" s="1"/>
  <c r="AG165" i="27" s="1"/>
  <c r="AG166" i="27" s="1"/>
  <c r="AG167" i="27" s="1"/>
  <c r="B15" i="27"/>
  <c r="B17" i="27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98" i="27" s="1"/>
  <c r="B99" i="27" s="1"/>
  <c r="B100" i="27" s="1"/>
  <c r="B101" i="27" s="1"/>
  <c r="B102" i="27" s="1"/>
  <c r="B103" i="27" s="1"/>
  <c r="B104" i="27" s="1"/>
  <c r="B16" i="27"/>
  <c r="H17" i="27"/>
  <c r="H18" i="27" s="1"/>
  <c r="H19" i="27" s="1"/>
  <c r="H20" i="27" s="1"/>
  <c r="H21" i="27" s="1"/>
  <c r="H22" i="27" s="1"/>
  <c r="H23" i="27" s="1"/>
  <c r="H24" i="27" s="1"/>
  <c r="H25" i="27" s="1"/>
  <c r="H26" i="27" s="1"/>
  <c r="H27" i="27" s="1"/>
  <c r="H28" i="27" s="1"/>
  <c r="H29" i="27" s="1"/>
  <c r="H30" i="27" s="1"/>
  <c r="H31" i="27" s="1"/>
  <c r="H32" i="27" s="1"/>
  <c r="H33" i="27" s="1"/>
  <c r="H34" i="27" s="1"/>
  <c r="H35" i="27" s="1"/>
  <c r="H36" i="27" s="1"/>
  <c r="H37" i="27" s="1"/>
  <c r="H38" i="27" s="1"/>
  <c r="H39" i="27" s="1"/>
  <c r="H40" i="27" s="1"/>
  <c r="H41" i="27" s="1"/>
  <c r="H42" i="27" s="1"/>
  <c r="H43" i="27" s="1"/>
  <c r="H44" i="27" s="1"/>
  <c r="H45" i="27" s="1"/>
  <c r="H46" i="27" s="1"/>
  <c r="H47" i="27" s="1"/>
  <c r="H48" i="27" s="1"/>
  <c r="H49" i="27" s="1"/>
  <c r="H50" i="27" s="1"/>
  <c r="H51" i="27" s="1"/>
  <c r="H52" i="27" s="1"/>
  <c r="H53" i="27" s="1"/>
  <c r="H54" i="27" s="1"/>
  <c r="H55" i="27" s="1"/>
  <c r="H56" i="27" s="1"/>
  <c r="H57" i="27" s="1"/>
  <c r="H58" i="27" s="1"/>
  <c r="H59" i="27" s="1"/>
  <c r="H60" i="27" s="1"/>
  <c r="H61" i="27" s="1"/>
  <c r="H62" i="27" s="1"/>
  <c r="H63" i="27" s="1"/>
  <c r="H64" i="27" s="1"/>
  <c r="H65" i="27" s="1"/>
  <c r="H66" i="27" s="1"/>
  <c r="H67" i="27" s="1"/>
  <c r="H68" i="27" s="1"/>
  <c r="H69" i="27" s="1"/>
  <c r="H70" i="27" s="1"/>
  <c r="H71" i="27" s="1"/>
  <c r="H72" i="27" s="1"/>
  <c r="H73" i="27" s="1"/>
  <c r="H74" i="27" s="1"/>
  <c r="H75" i="27" s="1"/>
  <c r="H76" i="27" s="1"/>
  <c r="H77" i="27" s="1"/>
  <c r="H78" i="27" s="1"/>
  <c r="H79" i="27" s="1"/>
  <c r="H80" i="27" s="1"/>
  <c r="H81" i="27" s="1"/>
  <c r="H82" i="27" s="1"/>
  <c r="H83" i="27" s="1"/>
  <c r="H84" i="27" s="1"/>
  <c r="H85" i="27" s="1"/>
  <c r="H86" i="27" s="1"/>
  <c r="H87" i="27" s="1"/>
  <c r="H88" i="27" s="1"/>
  <c r="H89" i="27" s="1"/>
  <c r="H90" i="27" s="1"/>
  <c r="H91" i="27" s="1"/>
  <c r="H92" i="27" s="1"/>
  <c r="H93" i="27" s="1"/>
  <c r="H94" i="27" s="1"/>
  <c r="H95" i="27" s="1"/>
  <c r="H96" i="27" s="1"/>
  <c r="H97" i="27" s="1"/>
  <c r="H98" i="27" s="1"/>
  <c r="H99" i="27" s="1"/>
  <c r="H100" i="27" s="1"/>
  <c r="H101" i="27" s="1"/>
  <c r="H102" i="27" s="1"/>
  <c r="H103" i="27" s="1"/>
  <c r="H104" i="27" s="1"/>
  <c r="H15" i="27"/>
  <c r="H16" i="27" s="1"/>
  <c r="C16" i="27"/>
  <c r="C15" i="27"/>
  <c r="C17" i="27"/>
  <c r="C18" i="27" s="1"/>
  <c r="C19" i="27" s="1"/>
  <c r="C20" i="27" s="1"/>
  <c r="C21" i="27" s="1"/>
  <c r="C22" i="27" s="1"/>
  <c r="C23" i="27" s="1"/>
  <c r="C24" i="27" s="1"/>
  <c r="C25" i="27" s="1"/>
  <c r="C26" i="27" s="1"/>
  <c r="C27" i="27" s="1"/>
  <c r="C28" i="27" s="1"/>
  <c r="C29" i="27" s="1"/>
  <c r="C30" i="27" s="1"/>
  <c r="C31" i="27" s="1"/>
  <c r="C32" i="27" s="1"/>
  <c r="C33" i="27" s="1"/>
  <c r="C34" i="27" s="1"/>
  <c r="C35" i="27" s="1"/>
  <c r="C36" i="27" s="1"/>
  <c r="C37" i="27" s="1"/>
  <c r="C38" i="27" s="1"/>
  <c r="C39" i="27" s="1"/>
  <c r="C40" i="27" s="1"/>
  <c r="C41" i="27" s="1"/>
  <c r="C42" i="27" s="1"/>
  <c r="C43" i="27" s="1"/>
  <c r="C44" i="27" s="1"/>
  <c r="C45" i="27" s="1"/>
  <c r="C46" i="27" s="1"/>
  <c r="C47" i="27" s="1"/>
  <c r="C48" i="27" s="1"/>
  <c r="C49" i="27" s="1"/>
  <c r="C50" i="27" s="1"/>
  <c r="C51" i="27" s="1"/>
  <c r="C52" i="27" s="1"/>
  <c r="C53" i="27" s="1"/>
  <c r="C54" i="27" s="1"/>
  <c r="C55" i="27" s="1"/>
  <c r="C56" i="27" s="1"/>
  <c r="C57" i="27" s="1"/>
  <c r="C58" i="27" s="1"/>
  <c r="C59" i="27" s="1"/>
  <c r="C60" i="27" s="1"/>
  <c r="C61" i="27" s="1"/>
  <c r="C62" i="27" s="1"/>
  <c r="C63" i="27" s="1"/>
  <c r="C64" i="27" s="1"/>
  <c r="C65" i="27" s="1"/>
  <c r="C66" i="27" s="1"/>
  <c r="C67" i="27" s="1"/>
  <c r="C68" i="27" s="1"/>
  <c r="C69" i="27" s="1"/>
  <c r="C70" i="27" s="1"/>
  <c r="C71" i="27" s="1"/>
  <c r="C72" i="27" s="1"/>
  <c r="C73" i="27" s="1"/>
  <c r="C74" i="27" s="1"/>
  <c r="C75" i="27" s="1"/>
  <c r="C76" i="27" s="1"/>
  <c r="C77" i="27" s="1"/>
  <c r="C78" i="27" s="1"/>
  <c r="C79" i="27" s="1"/>
  <c r="C80" i="27" s="1"/>
  <c r="C81" i="27" s="1"/>
  <c r="C82" i="27" s="1"/>
  <c r="C83" i="27" s="1"/>
  <c r="C84" i="27" s="1"/>
  <c r="C85" i="27" s="1"/>
  <c r="C86" i="27" s="1"/>
  <c r="C87" i="27" s="1"/>
  <c r="C88" i="27" s="1"/>
  <c r="C89" i="27" s="1"/>
  <c r="C90" i="27" s="1"/>
  <c r="C91" i="27" s="1"/>
  <c r="C92" i="27" s="1"/>
  <c r="C93" i="27" s="1"/>
  <c r="C94" i="27" s="1"/>
  <c r="C95" i="27" s="1"/>
  <c r="C96" i="27" s="1"/>
  <c r="C97" i="27" s="1"/>
  <c r="C98" i="27" s="1"/>
  <c r="C99" i="27" s="1"/>
  <c r="C100" i="27" s="1"/>
  <c r="C101" i="27" s="1"/>
  <c r="C102" i="27" s="1"/>
  <c r="C103" i="27" s="1"/>
  <c r="C104" i="27" s="1"/>
  <c r="L105" i="27"/>
  <c r="L106" i="27"/>
  <c r="L107" i="27" s="1"/>
  <c r="L108" i="27" s="1"/>
  <c r="L109" i="27" s="1"/>
  <c r="L110" i="27" s="1"/>
  <c r="L111" i="27" s="1"/>
  <c r="L112" i="27" s="1"/>
  <c r="L113" i="27" s="1"/>
  <c r="L114" i="27" s="1"/>
  <c r="L115" i="27" s="1"/>
  <c r="L116" i="27" s="1"/>
  <c r="L117" i="27" s="1"/>
  <c r="L118" i="27" s="1"/>
  <c r="L119" i="27" s="1"/>
  <c r="L120" i="27" s="1"/>
  <c r="L121" i="27" s="1"/>
  <c r="L122" i="27" s="1"/>
  <c r="L123" i="27" s="1"/>
  <c r="L124" i="27" s="1"/>
  <c r="L125" i="27" s="1"/>
  <c r="L126" i="27" s="1"/>
  <c r="L127" i="27" s="1"/>
  <c r="L128" i="27" s="1"/>
  <c r="L129" i="27" s="1"/>
  <c r="L130" i="27" s="1"/>
  <c r="L131" i="27" s="1"/>
  <c r="L132" i="27" s="1"/>
  <c r="L133" i="27" s="1"/>
  <c r="L134" i="27" s="1"/>
  <c r="L135" i="27" s="1"/>
  <c r="L136" i="27" s="1"/>
  <c r="L137" i="27" s="1"/>
  <c r="L138" i="27" s="1"/>
  <c r="L139" i="27" s="1"/>
  <c r="L140" i="27" s="1"/>
  <c r="L141" i="27" s="1"/>
  <c r="L142" i="27" s="1"/>
  <c r="L143" i="27" s="1"/>
  <c r="L144" i="27" s="1"/>
  <c r="L145" i="27" s="1"/>
  <c r="L146" i="27" s="1"/>
  <c r="L147" i="27" s="1"/>
  <c r="L148" i="27" s="1"/>
  <c r="L149" i="27" s="1"/>
  <c r="L150" i="27" s="1"/>
  <c r="L151" i="27" s="1"/>
  <c r="L152" i="27" s="1"/>
  <c r="L153" i="27" s="1"/>
  <c r="L154" i="27" s="1"/>
  <c r="L155" i="27" s="1"/>
  <c r="L156" i="27" s="1"/>
  <c r="L157" i="27" s="1"/>
  <c r="L158" i="27" s="1"/>
  <c r="L159" i="27" s="1"/>
  <c r="L160" i="27" s="1"/>
  <c r="L161" i="27" s="1"/>
  <c r="L162" i="27" s="1"/>
  <c r="L163" i="27" s="1"/>
  <c r="L164" i="27" s="1"/>
  <c r="L165" i="27" s="1"/>
  <c r="L166" i="27" s="1"/>
  <c r="L167" i="27" s="1"/>
  <c r="Y105" i="27"/>
  <c r="Y106" i="27"/>
  <c r="Y107" i="27" s="1"/>
  <c r="Y108" i="27" s="1"/>
  <c r="Y109" i="27" s="1"/>
  <c r="Y110" i="27" s="1"/>
  <c r="Y111" i="27" s="1"/>
  <c r="Y112" i="27" s="1"/>
  <c r="Y113" i="27" s="1"/>
  <c r="Y114" i="27" s="1"/>
  <c r="Y115" i="27" s="1"/>
  <c r="Y116" i="27" s="1"/>
  <c r="Y117" i="27" s="1"/>
  <c r="Y118" i="27" s="1"/>
  <c r="Y119" i="27" s="1"/>
  <c r="Y120" i="27" s="1"/>
  <c r="Y121" i="27" s="1"/>
  <c r="Y122" i="27" s="1"/>
  <c r="Y123" i="27" s="1"/>
  <c r="Y124" i="27" s="1"/>
  <c r="Y125" i="27" s="1"/>
  <c r="Y126" i="27" s="1"/>
  <c r="Y127" i="27" s="1"/>
  <c r="Y128" i="27" s="1"/>
  <c r="Y129" i="27" s="1"/>
  <c r="Y130" i="27" s="1"/>
  <c r="Y131" i="27" s="1"/>
  <c r="Y132" i="27" s="1"/>
  <c r="Y133" i="27" s="1"/>
  <c r="Y134" i="27" s="1"/>
  <c r="Y135" i="27" s="1"/>
  <c r="Y136" i="27" s="1"/>
  <c r="Y137" i="27" s="1"/>
  <c r="Y138" i="27" s="1"/>
  <c r="Y139" i="27" s="1"/>
  <c r="Y140" i="27" s="1"/>
  <c r="Y141" i="27" s="1"/>
  <c r="Y142" i="27" s="1"/>
  <c r="Y143" i="27" s="1"/>
  <c r="Y144" i="27" s="1"/>
  <c r="Y145" i="27" s="1"/>
  <c r="Y146" i="27" s="1"/>
  <c r="Y147" i="27" s="1"/>
  <c r="Y148" i="27" s="1"/>
  <c r="Y149" i="27" s="1"/>
  <c r="Y150" i="27" s="1"/>
  <c r="Y151" i="27" s="1"/>
  <c r="Y152" i="27" s="1"/>
  <c r="Y153" i="27" s="1"/>
  <c r="Y154" i="27" s="1"/>
  <c r="Y155" i="27" s="1"/>
  <c r="Y156" i="27" s="1"/>
  <c r="Y157" i="27" s="1"/>
  <c r="Y158" i="27" s="1"/>
  <c r="Y159" i="27" s="1"/>
  <c r="Y160" i="27" s="1"/>
  <c r="Y161" i="27" s="1"/>
  <c r="Y162" i="27" s="1"/>
  <c r="Y163" i="27" s="1"/>
  <c r="Y164" i="27" s="1"/>
  <c r="Y165" i="27" s="1"/>
  <c r="Y166" i="27" s="1"/>
  <c r="Y167" i="27" s="1"/>
  <c r="F17" i="27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27" s="1"/>
  <c r="F35" i="27" s="1"/>
  <c r="F36" i="27" s="1"/>
  <c r="F37" i="27" s="1"/>
  <c r="F38" i="27" s="1"/>
  <c r="F39" i="27" s="1"/>
  <c r="F40" i="27" s="1"/>
  <c r="F41" i="27" s="1"/>
  <c r="F42" i="27" s="1"/>
  <c r="F43" i="27" s="1"/>
  <c r="F44" i="27" s="1"/>
  <c r="F45" i="27" s="1"/>
  <c r="F46" i="27" s="1"/>
  <c r="F47" i="27" s="1"/>
  <c r="F48" i="27" s="1"/>
  <c r="F49" i="27" s="1"/>
  <c r="F50" i="27" s="1"/>
  <c r="F51" i="27" s="1"/>
  <c r="F52" i="27" s="1"/>
  <c r="F53" i="27" s="1"/>
  <c r="F54" i="27" s="1"/>
  <c r="F55" i="27" s="1"/>
  <c r="F56" i="27" s="1"/>
  <c r="F57" i="27" s="1"/>
  <c r="F58" i="27" s="1"/>
  <c r="F59" i="27" s="1"/>
  <c r="F60" i="27" s="1"/>
  <c r="F61" i="27" s="1"/>
  <c r="F62" i="27" s="1"/>
  <c r="F63" i="27" s="1"/>
  <c r="F64" i="27" s="1"/>
  <c r="F65" i="27" s="1"/>
  <c r="F66" i="27" s="1"/>
  <c r="F67" i="27" s="1"/>
  <c r="F68" i="27" s="1"/>
  <c r="F69" i="27" s="1"/>
  <c r="F70" i="27" s="1"/>
  <c r="F71" i="27" s="1"/>
  <c r="F72" i="27" s="1"/>
  <c r="F73" i="27" s="1"/>
  <c r="F74" i="27" s="1"/>
  <c r="F75" i="27" s="1"/>
  <c r="F76" i="27" s="1"/>
  <c r="F77" i="27" s="1"/>
  <c r="F78" i="27" s="1"/>
  <c r="F79" i="27" s="1"/>
  <c r="F80" i="27" s="1"/>
  <c r="F81" i="27" s="1"/>
  <c r="F82" i="27" s="1"/>
  <c r="F83" i="27" s="1"/>
  <c r="F84" i="27" s="1"/>
  <c r="F85" i="27" s="1"/>
  <c r="F86" i="27" s="1"/>
  <c r="F87" i="27" s="1"/>
  <c r="F88" i="27" s="1"/>
  <c r="F89" i="27" s="1"/>
  <c r="F90" i="27" s="1"/>
  <c r="F91" i="27" s="1"/>
  <c r="F92" i="27" s="1"/>
  <c r="F93" i="27" s="1"/>
  <c r="F94" i="27" s="1"/>
  <c r="F95" i="27" s="1"/>
  <c r="F96" i="27" s="1"/>
  <c r="F97" i="27" s="1"/>
  <c r="F98" i="27" s="1"/>
  <c r="F99" i="27" s="1"/>
  <c r="F100" i="27" s="1"/>
  <c r="F101" i="27" s="1"/>
  <c r="F102" i="27" s="1"/>
  <c r="F103" i="27" s="1"/>
  <c r="F104" i="27" s="1"/>
  <c r="F15" i="27"/>
  <c r="F16" i="27" s="1"/>
  <c r="Z17" i="27"/>
  <c r="Z18" i="27" s="1"/>
  <c r="Z19" i="27" s="1"/>
  <c r="Z20" i="27" s="1"/>
  <c r="Z21" i="27" s="1"/>
  <c r="Z22" i="27" s="1"/>
  <c r="Z23" i="27" s="1"/>
  <c r="Z24" i="27" s="1"/>
  <c r="Z25" i="27" s="1"/>
  <c r="Z26" i="27" s="1"/>
  <c r="Z27" i="27" s="1"/>
  <c r="Z28" i="27" s="1"/>
  <c r="Z29" i="27" s="1"/>
  <c r="Z30" i="27" s="1"/>
  <c r="Z31" i="27" s="1"/>
  <c r="Z32" i="27" s="1"/>
  <c r="Z33" i="27" s="1"/>
  <c r="Z34" i="27" s="1"/>
  <c r="Z35" i="27" s="1"/>
  <c r="Z36" i="27" s="1"/>
  <c r="Z37" i="27" s="1"/>
  <c r="Z38" i="27" s="1"/>
  <c r="Z39" i="27" s="1"/>
  <c r="Z40" i="27" s="1"/>
  <c r="Z41" i="27" s="1"/>
  <c r="Z42" i="27" s="1"/>
  <c r="Z43" i="27" s="1"/>
  <c r="Z44" i="27" s="1"/>
  <c r="Z45" i="27" s="1"/>
  <c r="Z46" i="27" s="1"/>
  <c r="Z47" i="27" s="1"/>
  <c r="Z48" i="27" s="1"/>
  <c r="Z49" i="27" s="1"/>
  <c r="Z50" i="27" s="1"/>
  <c r="Z51" i="27" s="1"/>
  <c r="Z52" i="27" s="1"/>
  <c r="Z53" i="27" s="1"/>
  <c r="Z54" i="27" s="1"/>
  <c r="Z55" i="27" s="1"/>
  <c r="Z56" i="27" s="1"/>
  <c r="Z57" i="27" s="1"/>
  <c r="Z58" i="27" s="1"/>
  <c r="Z59" i="27" s="1"/>
  <c r="Z60" i="27" s="1"/>
  <c r="Z61" i="27" s="1"/>
  <c r="Z62" i="27" s="1"/>
  <c r="Z63" i="27" s="1"/>
  <c r="Z64" i="27" s="1"/>
  <c r="Z65" i="27" s="1"/>
  <c r="Z66" i="27" s="1"/>
  <c r="Z67" i="27" s="1"/>
  <c r="Z68" i="27" s="1"/>
  <c r="Z69" i="27" s="1"/>
  <c r="Z70" i="27" s="1"/>
  <c r="Z71" i="27" s="1"/>
  <c r="Z72" i="27" s="1"/>
  <c r="Z73" i="27" s="1"/>
  <c r="Z74" i="27" s="1"/>
  <c r="Z75" i="27" s="1"/>
  <c r="Z76" i="27" s="1"/>
  <c r="Z77" i="27" s="1"/>
  <c r="Z78" i="27" s="1"/>
  <c r="Z79" i="27" s="1"/>
  <c r="Z80" i="27" s="1"/>
  <c r="Z81" i="27" s="1"/>
  <c r="Z82" i="27" s="1"/>
  <c r="Z83" i="27" s="1"/>
  <c r="Z84" i="27" s="1"/>
  <c r="Z85" i="27" s="1"/>
  <c r="Z86" i="27" s="1"/>
  <c r="Z87" i="27" s="1"/>
  <c r="Z88" i="27" s="1"/>
  <c r="Z89" i="27" s="1"/>
  <c r="Z90" i="27" s="1"/>
  <c r="Z91" i="27" s="1"/>
  <c r="Z92" i="27" s="1"/>
  <c r="Z93" i="27" s="1"/>
  <c r="Z94" i="27" s="1"/>
  <c r="Z95" i="27" s="1"/>
  <c r="Z96" i="27" s="1"/>
  <c r="Z97" i="27" s="1"/>
  <c r="Z98" i="27" s="1"/>
  <c r="Z99" i="27" s="1"/>
  <c r="Z100" i="27" s="1"/>
  <c r="Z101" i="27" s="1"/>
  <c r="Z102" i="27" s="1"/>
  <c r="Z103" i="27" s="1"/>
  <c r="Z104" i="27" s="1"/>
  <c r="Z15" i="27"/>
  <c r="Z16" i="27" s="1"/>
  <c r="AI105" i="27"/>
  <c r="AI106" i="27"/>
  <c r="AI107" i="27" s="1"/>
  <c r="AI108" i="27" s="1"/>
  <c r="AI109" i="27" s="1"/>
  <c r="AI110" i="27" s="1"/>
  <c r="AI111" i="27" s="1"/>
  <c r="AI112" i="27" s="1"/>
  <c r="AI113" i="27" s="1"/>
  <c r="AI114" i="27" s="1"/>
  <c r="AI115" i="27" s="1"/>
  <c r="AI116" i="27" s="1"/>
  <c r="AI117" i="27" s="1"/>
  <c r="AI118" i="27" s="1"/>
  <c r="AI119" i="27" s="1"/>
  <c r="AI120" i="27" s="1"/>
  <c r="AI121" i="27" s="1"/>
  <c r="AI122" i="27" s="1"/>
  <c r="AI123" i="27" s="1"/>
  <c r="AI124" i="27" s="1"/>
  <c r="AI125" i="27" s="1"/>
  <c r="AI126" i="27" s="1"/>
  <c r="AI127" i="27" s="1"/>
  <c r="AI128" i="27" s="1"/>
  <c r="AI129" i="27" s="1"/>
  <c r="AI130" i="27" s="1"/>
  <c r="AI131" i="27" s="1"/>
  <c r="AI132" i="27" s="1"/>
  <c r="AI133" i="27" s="1"/>
  <c r="AI134" i="27" s="1"/>
  <c r="AI135" i="27" s="1"/>
  <c r="AI136" i="27" s="1"/>
  <c r="AI137" i="27" s="1"/>
  <c r="AI138" i="27" s="1"/>
  <c r="AI139" i="27" s="1"/>
  <c r="AI140" i="27" s="1"/>
  <c r="AI141" i="27" s="1"/>
  <c r="AI142" i="27" s="1"/>
  <c r="AI143" i="27" s="1"/>
  <c r="AI144" i="27" s="1"/>
  <c r="AI145" i="27" s="1"/>
  <c r="AI146" i="27" s="1"/>
  <c r="AI147" i="27" s="1"/>
  <c r="AI148" i="27" s="1"/>
  <c r="AI149" i="27" s="1"/>
  <c r="AI150" i="27" s="1"/>
  <c r="AI151" i="27" s="1"/>
  <c r="AI152" i="27" s="1"/>
  <c r="AI153" i="27" s="1"/>
  <c r="AI154" i="27" s="1"/>
  <c r="AI155" i="27" s="1"/>
  <c r="AI156" i="27" s="1"/>
  <c r="AI157" i="27" s="1"/>
  <c r="AI158" i="27" s="1"/>
  <c r="AI159" i="27" s="1"/>
  <c r="AI160" i="27" s="1"/>
  <c r="AI161" i="27" s="1"/>
  <c r="AI162" i="27" s="1"/>
  <c r="AI163" i="27" s="1"/>
  <c r="AI164" i="27" s="1"/>
  <c r="AI165" i="27" s="1"/>
  <c r="AI166" i="27" s="1"/>
  <c r="AI167" i="27" s="1"/>
  <c r="U15" i="27"/>
  <c r="U16" i="27" s="1"/>
  <c r="U17" i="27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U74" i="27" s="1"/>
  <c r="U75" i="27" s="1"/>
  <c r="U76" i="27" s="1"/>
  <c r="U77" i="27" s="1"/>
  <c r="U78" i="27" s="1"/>
  <c r="U79" i="27" s="1"/>
  <c r="U80" i="27" s="1"/>
  <c r="U81" i="27" s="1"/>
  <c r="U82" i="27" s="1"/>
  <c r="U83" i="27" s="1"/>
  <c r="U84" i="27" s="1"/>
  <c r="U85" i="27" s="1"/>
  <c r="U86" i="27" s="1"/>
  <c r="U87" i="27" s="1"/>
  <c r="U88" i="27" s="1"/>
  <c r="U89" i="27" s="1"/>
  <c r="U90" i="27" s="1"/>
  <c r="U91" i="27" s="1"/>
  <c r="U92" i="27" s="1"/>
  <c r="U93" i="27" s="1"/>
  <c r="U94" i="27" s="1"/>
  <c r="U95" i="27" s="1"/>
  <c r="U96" i="27" s="1"/>
  <c r="U97" i="27" s="1"/>
  <c r="U98" i="27" s="1"/>
  <c r="U99" i="27" s="1"/>
  <c r="U100" i="27" s="1"/>
  <c r="U101" i="27" s="1"/>
  <c r="U102" i="27" s="1"/>
  <c r="U103" i="27" s="1"/>
  <c r="U104" i="27" s="1"/>
  <c r="K105" i="27"/>
  <c r="K106" i="27"/>
  <c r="K107" i="27" s="1"/>
  <c r="K108" i="27" s="1"/>
  <c r="K109" i="27" s="1"/>
  <c r="K110" i="27" s="1"/>
  <c r="K111" i="27" s="1"/>
  <c r="K112" i="27" s="1"/>
  <c r="K113" i="27" s="1"/>
  <c r="K114" i="27" s="1"/>
  <c r="K115" i="27" s="1"/>
  <c r="K116" i="27" s="1"/>
  <c r="K117" i="27" s="1"/>
  <c r="K118" i="27" s="1"/>
  <c r="K119" i="27" s="1"/>
  <c r="K120" i="27" s="1"/>
  <c r="K121" i="27" s="1"/>
  <c r="K122" i="27" s="1"/>
  <c r="K123" i="27" s="1"/>
  <c r="K124" i="27" s="1"/>
  <c r="K125" i="27" s="1"/>
  <c r="K126" i="27" s="1"/>
  <c r="K127" i="27" s="1"/>
  <c r="K128" i="27" s="1"/>
  <c r="K129" i="27" s="1"/>
  <c r="K130" i="27" s="1"/>
  <c r="K131" i="27" s="1"/>
  <c r="K132" i="27" s="1"/>
  <c r="K133" i="27" s="1"/>
  <c r="K134" i="27" s="1"/>
  <c r="K135" i="27" s="1"/>
  <c r="K136" i="27" s="1"/>
  <c r="K137" i="27" s="1"/>
  <c r="K138" i="27" s="1"/>
  <c r="K139" i="27" s="1"/>
  <c r="K140" i="27" s="1"/>
  <c r="K141" i="27" s="1"/>
  <c r="K142" i="27" s="1"/>
  <c r="K143" i="27" s="1"/>
  <c r="K144" i="27" s="1"/>
  <c r="K145" i="27" s="1"/>
  <c r="K146" i="27" s="1"/>
  <c r="K147" i="27" s="1"/>
  <c r="K148" i="27" s="1"/>
  <c r="K149" i="27" s="1"/>
  <c r="K150" i="27" s="1"/>
  <c r="K151" i="27" s="1"/>
  <c r="K152" i="27" s="1"/>
  <c r="K153" i="27" s="1"/>
  <c r="K154" i="27" s="1"/>
  <c r="K155" i="27" s="1"/>
  <c r="K156" i="27" s="1"/>
  <c r="K157" i="27" s="1"/>
  <c r="K158" i="27" s="1"/>
  <c r="K159" i="27" s="1"/>
  <c r="K160" i="27" s="1"/>
  <c r="K161" i="27" s="1"/>
  <c r="K162" i="27" s="1"/>
  <c r="K163" i="27" s="1"/>
  <c r="K164" i="27" s="1"/>
  <c r="K165" i="27" s="1"/>
  <c r="K166" i="27" s="1"/>
  <c r="K167" i="27" s="1"/>
  <c r="AA105" i="27"/>
  <c r="AA106" i="27"/>
  <c r="AA107" i="27" s="1"/>
  <c r="AA108" i="27" s="1"/>
  <c r="AA109" i="27" s="1"/>
  <c r="AA110" i="27" s="1"/>
  <c r="AA111" i="27" s="1"/>
  <c r="AA112" i="27" s="1"/>
  <c r="AA113" i="27" s="1"/>
  <c r="AA114" i="27" s="1"/>
  <c r="AA115" i="27" s="1"/>
  <c r="AA116" i="27" s="1"/>
  <c r="AA117" i="27" s="1"/>
  <c r="AA118" i="27" s="1"/>
  <c r="AA119" i="27" s="1"/>
  <c r="AA120" i="27" s="1"/>
  <c r="AA121" i="27" s="1"/>
  <c r="AA122" i="27" s="1"/>
  <c r="AA123" i="27" s="1"/>
  <c r="AA124" i="27" s="1"/>
  <c r="AA125" i="27" s="1"/>
  <c r="AA126" i="27" s="1"/>
  <c r="AA127" i="27" s="1"/>
  <c r="AA128" i="27" s="1"/>
  <c r="AA129" i="27" s="1"/>
  <c r="AA130" i="27" s="1"/>
  <c r="AA131" i="27" s="1"/>
  <c r="AA132" i="27" s="1"/>
  <c r="AA133" i="27" s="1"/>
  <c r="AA134" i="27" s="1"/>
  <c r="AA135" i="27" s="1"/>
  <c r="AA136" i="27" s="1"/>
  <c r="AA137" i="27" s="1"/>
  <c r="AA138" i="27" s="1"/>
  <c r="AA139" i="27" s="1"/>
  <c r="AA140" i="27" s="1"/>
  <c r="AA141" i="27" s="1"/>
  <c r="AA142" i="27" s="1"/>
  <c r="AA143" i="27" s="1"/>
  <c r="AA144" i="27" s="1"/>
  <c r="AA145" i="27" s="1"/>
  <c r="AA146" i="27" s="1"/>
  <c r="AA147" i="27" s="1"/>
  <c r="AA148" i="27" s="1"/>
  <c r="AA149" i="27" s="1"/>
  <c r="AA150" i="27" s="1"/>
  <c r="AA151" i="27" s="1"/>
  <c r="AA152" i="27" s="1"/>
  <c r="AA153" i="27" s="1"/>
  <c r="AA154" i="27" s="1"/>
  <c r="AA155" i="27" s="1"/>
  <c r="AA156" i="27" s="1"/>
  <c r="AA157" i="27" s="1"/>
  <c r="AA158" i="27" s="1"/>
  <c r="AA159" i="27" s="1"/>
  <c r="AA160" i="27" s="1"/>
  <c r="AA161" i="27" s="1"/>
  <c r="AA162" i="27" s="1"/>
  <c r="AA163" i="27" s="1"/>
  <c r="AA164" i="27" s="1"/>
  <c r="AA165" i="27" s="1"/>
  <c r="AA166" i="27" s="1"/>
  <c r="AA167" i="27" s="1"/>
  <c r="A15" i="27"/>
  <c r="A16" i="27"/>
  <c r="A17" i="27"/>
  <c r="A18" i="27" s="1"/>
  <c r="A19" i="27" s="1"/>
  <c r="A20" i="27" s="1"/>
  <c r="A21" i="27" s="1"/>
  <c r="A22" i="27" s="1"/>
  <c r="A23" i="27" s="1"/>
  <c r="A24" i="27" s="1"/>
  <c r="A25" i="27" s="1"/>
  <c r="A26" i="27" s="1"/>
  <c r="A27" i="27" s="1"/>
  <c r="A28" i="27" s="1"/>
  <c r="A29" i="27" s="1"/>
  <c r="A30" i="27" s="1"/>
  <c r="A31" i="27" s="1"/>
  <c r="A32" i="27" s="1"/>
  <c r="A33" i="27" s="1"/>
  <c r="A34" i="27" s="1"/>
  <c r="A35" i="27" s="1"/>
  <c r="A36" i="27" s="1"/>
  <c r="A37" i="27" s="1"/>
  <c r="A38" i="27" s="1"/>
  <c r="A39" i="27" s="1"/>
  <c r="A40" i="27" s="1"/>
  <c r="A41" i="27" s="1"/>
  <c r="A42" i="27" s="1"/>
  <c r="A43" i="27" s="1"/>
  <c r="A44" i="27" s="1"/>
  <c r="A45" i="27" s="1"/>
  <c r="A46" i="27" s="1"/>
  <c r="A47" i="27" s="1"/>
  <c r="A48" i="27" s="1"/>
  <c r="A49" i="27" s="1"/>
  <c r="A50" i="27" s="1"/>
  <c r="A51" i="27" s="1"/>
  <c r="A52" i="27" s="1"/>
  <c r="A53" i="27" s="1"/>
  <c r="A54" i="27" s="1"/>
  <c r="A55" i="27" s="1"/>
  <c r="A56" i="27" s="1"/>
  <c r="A57" i="27" s="1"/>
  <c r="A58" i="27" s="1"/>
  <c r="A59" i="27" s="1"/>
  <c r="A60" i="27" s="1"/>
  <c r="A61" i="27" s="1"/>
  <c r="A62" i="27" s="1"/>
  <c r="A63" i="27" s="1"/>
  <c r="A64" i="27" s="1"/>
  <c r="A65" i="27" s="1"/>
  <c r="A66" i="27" s="1"/>
  <c r="A67" i="27" s="1"/>
  <c r="A68" i="27" s="1"/>
  <c r="A69" i="27" s="1"/>
  <c r="A70" i="27" s="1"/>
  <c r="A71" i="27" s="1"/>
  <c r="A72" i="27" s="1"/>
  <c r="A73" i="27" s="1"/>
  <c r="A74" i="27" s="1"/>
  <c r="A75" i="27" s="1"/>
  <c r="A76" i="27" s="1"/>
  <c r="A77" i="27" s="1"/>
  <c r="A78" i="27" s="1"/>
  <c r="A79" i="27" s="1"/>
  <c r="A80" i="27" s="1"/>
  <c r="A81" i="27" s="1"/>
  <c r="A82" i="27" s="1"/>
  <c r="A83" i="27" s="1"/>
  <c r="A84" i="27" s="1"/>
  <c r="A85" i="27" s="1"/>
  <c r="A86" i="27" s="1"/>
  <c r="A87" i="27" s="1"/>
  <c r="A88" i="27" s="1"/>
  <c r="A89" i="27" s="1"/>
  <c r="A90" i="27" s="1"/>
  <c r="A91" i="27" s="1"/>
  <c r="A92" i="27" s="1"/>
  <c r="A93" i="27" s="1"/>
  <c r="A94" i="27" s="1"/>
  <c r="A95" i="27" s="1"/>
  <c r="A96" i="27" s="1"/>
  <c r="A97" i="27" s="1"/>
  <c r="A98" i="27" s="1"/>
  <c r="A99" i="27" s="1"/>
  <c r="A100" i="27" s="1"/>
  <c r="A101" i="27" s="1"/>
  <c r="A102" i="27" s="1"/>
  <c r="A103" i="27" s="1"/>
  <c r="A104" i="27" s="1"/>
  <c r="V15" i="27"/>
  <c r="V16" i="27" s="1"/>
  <c r="V17" i="27"/>
  <c r="V18" i="27" s="1"/>
  <c r="V19" i="27" s="1"/>
  <c r="V20" i="27" s="1"/>
  <c r="V21" i="27" s="1"/>
  <c r="V22" i="27" s="1"/>
  <c r="V23" i="27" s="1"/>
  <c r="V24" i="27" s="1"/>
  <c r="V25" i="27" s="1"/>
  <c r="V26" i="27" s="1"/>
  <c r="V27" i="27" s="1"/>
  <c r="V28" i="27" s="1"/>
  <c r="V29" i="27" s="1"/>
  <c r="V30" i="27" s="1"/>
  <c r="V31" i="27" s="1"/>
  <c r="V32" i="27" s="1"/>
  <c r="V33" i="27" s="1"/>
  <c r="V34" i="27" s="1"/>
  <c r="V35" i="27" s="1"/>
  <c r="V36" i="27" s="1"/>
  <c r="V37" i="27" s="1"/>
  <c r="V38" i="27" s="1"/>
  <c r="V39" i="27" s="1"/>
  <c r="V40" i="27" s="1"/>
  <c r="V41" i="27" s="1"/>
  <c r="V42" i="27" s="1"/>
  <c r="V43" i="27" s="1"/>
  <c r="V44" i="27" s="1"/>
  <c r="V45" i="27" s="1"/>
  <c r="V46" i="27" s="1"/>
  <c r="V47" i="27" s="1"/>
  <c r="V48" i="27" s="1"/>
  <c r="V49" i="27" s="1"/>
  <c r="V50" i="27" s="1"/>
  <c r="V51" i="27" s="1"/>
  <c r="V52" i="27" s="1"/>
  <c r="V53" i="27" s="1"/>
  <c r="V54" i="27" s="1"/>
  <c r="V55" i="27" s="1"/>
  <c r="V56" i="27" s="1"/>
  <c r="V57" i="27" s="1"/>
  <c r="V58" i="27" s="1"/>
  <c r="V59" i="27" s="1"/>
  <c r="V60" i="27" s="1"/>
  <c r="V61" i="27" s="1"/>
  <c r="V62" i="27" s="1"/>
  <c r="V63" i="27" s="1"/>
  <c r="V64" i="27" s="1"/>
  <c r="V65" i="27" s="1"/>
  <c r="V66" i="27" s="1"/>
  <c r="V67" i="27" s="1"/>
  <c r="V68" i="27" s="1"/>
  <c r="V69" i="27" s="1"/>
  <c r="V70" i="27" s="1"/>
  <c r="V71" i="27" s="1"/>
  <c r="V72" i="27" s="1"/>
  <c r="V73" i="27" s="1"/>
  <c r="V74" i="27" s="1"/>
  <c r="V75" i="27" s="1"/>
  <c r="V76" i="27" s="1"/>
  <c r="V77" i="27" s="1"/>
  <c r="V78" i="27" s="1"/>
  <c r="V79" i="27" s="1"/>
  <c r="V80" i="27" s="1"/>
  <c r="V81" i="27" s="1"/>
  <c r="V82" i="27" s="1"/>
  <c r="V83" i="27" s="1"/>
  <c r="V84" i="27" s="1"/>
  <c r="V85" i="27" s="1"/>
  <c r="V86" i="27" s="1"/>
  <c r="V87" i="27" s="1"/>
  <c r="V88" i="27" s="1"/>
  <c r="V89" i="27" s="1"/>
  <c r="V90" i="27" s="1"/>
  <c r="V91" i="27" s="1"/>
  <c r="V92" i="27" s="1"/>
  <c r="V93" i="27" s="1"/>
  <c r="V94" i="27" s="1"/>
  <c r="V95" i="27" s="1"/>
  <c r="V96" i="27" s="1"/>
  <c r="V97" i="27" s="1"/>
  <c r="V98" i="27" s="1"/>
  <c r="V99" i="27" s="1"/>
  <c r="V100" i="27" s="1"/>
  <c r="V101" i="27" s="1"/>
  <c r="V102" i="27" s="1"/>
  <c r="V103" i="27" s="1"/>
  <c r="V104" i="27" s="1"/>
  <c r="W15" i="27"/>
  <c r="W16" i="27" s="1"/>
  <c r="W17" i="27"/>
  <c r="W18" i="27" s="1"/>
  <c r="W19" i="27" s="1"/>
  <c r="W20" i="27" s="1"/>
  <c r="W21" i="27" s="1"/>
  <c r="W22" i="27" s="1"/>
  <c r="W23" i="27" s="1"/>
  <c r="W24" i="27" s="1"/>
  <c r="W25" i="27" s="1"/>
  <c r="W26" i="27" s="1"/>
  <c r="W27" i="27" s="1"/>
  <c r="W28" i="27" s="1"/>
  <c r="W29" i="27" s="1"/>
  <c r="W30" i="27" s="1"/>
  <c r="W31" i="27" s="1"/>
  <c r="W32" i="27" s="1"/>
  <c r="W33" i="27" s="1"/>
  <c r="W34" i="27" s="1"/>
  <c r="W35" i="27" s="1"/>
  <c r="W36" i="27" s="1"/>
  <c r="W37" i="27" s="1"/>
  <c r="W38" i="27" s="1"/>
  <c r="W39" i="27" s="1"/>
  <c r="W40" i="27" s="1"/>
  <c r="W41" i="27" s="1"/>
  <c r="W42" i="27" s="1"/>
  <c r="W43" i="27" s="1"/>
  <c r="W44" i="27" s="1"/>
  <c r="W45" i="27" s="1"/>
  <c r="W46" i="27" s="1"/>
  <c r="W47" i="27" s="1"/>
  <c r="W48" i="27" s="1"/>
  <c r="W49" i="27" s="1"/>
  <c r="W50" i="27" s="1"/>
  <c r="W51" i="27" s="1"/>
  <c r="W52" i="27" s="1"/>
  <c r="W53" i="27" s="1"/>
  <c r="W54" i="27" s="1"/>
  <c r="W55" i="27" s="1"/>
  <c r="W56" i="27" s="1"/>
  <c r="W57" i="27" s="1"/>
  <c r="W58" i="27" s="1"/>
  <c r="W59" i="27" s="1"/>
  <c r="W60" i="27" s="1"/>
  <c r="W61" i="27" s="1"/>
  <c r="W62" i="27" s="1"/>
  <c r="W63" i="27" s="1"/>
  <c r="W64" i="27" s="1"/>
  <c r="W65" i="27" s="1"/>
  <c r="W66" i="27" s="1"/>
  <c r="W67" i="27" s="1"/>
  <c r="W68" i="27" s="1"/>
  <c r="W69" i="27" s="1"/>
  <c r="W70" i="27" s="1"/>
  <c r="W71" i="27" s="1"/>
  <c r="W72" i="27" s="1"/>
  <c r="W73" i="27" s="1"/>
  <c r="W74" i="27" s="1"/>
  <c r="W75" i="27" s="1"/>
  <c r="W76" i="27" s="1"/>
  <c r="W77" i="27" s="1"/>
  <c r="W78" i="27" s="1"/>
  <c r="W79" i="27" s="1"/>
  <c r="W80" i="27" s="1"/>
  <c r="W81" i="27" s="1"/>
  <c r="W82" i="27" s="1"/>
  <c r="W83" i="27" s="1"/>
  <c r="W84" i="27" s="1"/>
  <c r="W85" i="27" s="1"/>
  <c r="W86" i="27" s="1"/>
  <c r="W87" i="27" s="1"/>
  <c r="W88" i="27" s="1"/>
  <c r="W89" i="27" s="1"/>
  <c r="W90" i="27" s="1"/>
  <c r="W91" i="27" s="1"/>
  <c r="W92" i="27" s="1"/>
  <c r="W93" i="27" s="1"/>
  <c r="W94" i="27" s="1"/>
  <c r="W95" i="27" s="1"/>
  <c r="W96" i="27" s="1"/>
  <c r="W97" i="27" s="1"/>
  <c r="W98" i="27" s="1"/>
  <c r="W99" i="27" s="1"/>
  <c r="W100" i="27" s="1"/>
  <c r="W101" i="27" s="1"/>
  <c r="W102" i="27" s="1"/>
  <c r="W103" i="27" s="1"/>
  <c r="W104" i="27" s="1"/>
  <c r="X105" i="27"/>
  <c r="X106" i="27"/>
  <c r="X107" i="27" s="1"/>
  <c r="X108" i="27" s="1"/>
  <c r="X109" i="27" s="1"/>
  <c r="X110" i="27" s="1"/>
  <c r="X111" i="27" s="1"/>
  <c r="X112" i="27" s="1"/>
  <c r="X113" i="27" s="1"/>
  <c r="X114" i="27" s="1"/>
  <c r="X115" i="27" s="1"/>
  <c r="X116" i="27" s="1"/>
  <c r="X117" i="27" s="1"/>
  <c r="X118" i="27" s="1"/>
  <c r="X119" i="27" s="1"/>
  <c r="X120" i="27" s="1"/>
  <c r="X121" i="27" s="1"/>
  <c r="X122" i="27" s="1"/>
  <c r="X123" i="27" s="1"/>
  <c r="X124" i="27" s="1"/>
  <c r="X125" i="27" s="1"/>
  <c r="X126" i="27" s="1"/>
  <c r="X127" i="27" s="1"/>
  <c r="X128" i="27" s="1"/>
  <c r="X129" i="27" s="1"/>
  <c r="X130" i="27" s="1"/>
  <c r="X131" i="27" s="1"/>
  <c r="X132" i="27" s="1"/>
  <c r="X133" i="27" s="1"/>
  <c r="X134" i="27" s="1"/>
  <c r="X135" i="27" s="1"/>
  <c r="X136" i="27" s="1"/>
  <c r="X137" i="27" s="1"/>
  <c r="X138" i="27" s="1"/>
  <c r="X139" i="27" s="1"/>
  <c r="X140" i="27" s="1"/>
  <c r="X141" i="27" s="1"/>
  <c r="X142" i="27" s="1"/>
  <c r="X143" i="27" s="1"/>
  <c r="X144" i="27" s="1"/>
  <c r="X145" i="27" s="1"/>
  <c r="X146" i="27" s="1"/>
  <c r="X147" i="27" s="1"/>
  <c r="X148" i="27" s="1"/>
  <c r="X149" i="27" s="1"/>
  <c r="X150" i="27" s="1"/>
  <c r="X151" i="27" s="1"/>
  <c r="X152" i="27" s="1"/>
  <c r="X153" i="27" s="1"/>
  <c r="X154" i="27" s="1"/>
  <c r="X155" i="27" s="1"/>
  <c r="X156" i="27" s="1"/>
  <c r="X157" i="27" s="1"/>
  <c r="X158" i="27" s="1"/>
  <c r="X159" i="27" s="1"/>
  <c r="X160" i="27" s="1"/>
  <c r="X161" i="27" s="1"/>
  <c r="X162" i="27" s="1"/>
  <c r="X163" i="27" s="1"/>
  <c r="X164" i="27" s="1"/>
  <c r="X165" i="27" s="1"/>
  <c r="X166" i="27" s="1"/>
  <c r="X167" i="27" s="1"/>
  <c r="G17" i="27"/>
  <c r="G18" i="27" s="1"/>
  <c r="G19" i="27" s="1"/>
  <c r="G20" i="27" s="1"/>
  <c r="G21" i="27" s="1"/>
  <c r="G22" i="27" s="1"/>
  <c r="G23" i="27" s="1"/>
  <c r="G24" i="27" s="1"/>
  <c r="G25" i="27" s="1"/>
  <c r="G26" i="27" s="1"/>
  <c r="G27" i="27" s="1"/>
  <c r="G28" i="27" s="1"/>
  <c r="G29" i="27" s="1"/>
  <c r="G30" i="27" s="1"/>
  <c r="G31" i="27" s="1"/>
  <c r="G32" i="27" s="1"/>
  <c r="G33" i="27" s="1"/>
  <c r="G34" i="27" s="1"/>
  <c r="G35" i="27" s="1"/>
  <c r="G36" i="27" s="1"/>
  <c r="G37" i="27" s="1"/>
  <c r="G38" i="27" s="1"/>
  <c r="G39" i="27" s="1"/>
  <c r="G40" i="27" s="1"/>
  <c r="G41" i="27" s="1"/>
  <c r="G42" i="27" s="1"/>
  <c r="G43" i="27" s="1"/>
  <c r="G44" i="27" s="1"/>
  <c r="G45" i="27" s="1"/>
  <c r="G46" i="27" s="1"/>
  <c r="G47" i="27" s="1"/>
  <c r="G48" i="27" s="1"/>
  <c r="G49" i="27" s="1"/>
  <c r="G50" i="27" s="1"/>
  <c r="G51" i="27" s="1"/>
  <c r="G52" i="27" s="1"/>
  <c r="G53" i="27" s="1"/>
  <c r="G54" i="27" s="1"/>
  <c r="G55" i="27" s="1"/>
  <c r="G56" i="27" s="1"/>
  <c r="G57" i="27" s="1"/>
  <c r="G58" i="27" s="1"/>
  <c r="G59" i="27" s="1"/>
  <c r="G60" i="27" s="1"/>
  <c r="G61" i="27" s="1"/>
  <c r="G62" i="27" s="1"/>
  <c r="G63" i="27" s="1"/>
  <c r="G64" i="27" s="1"/>
  <c r="G65" i="27" s="1"/>
  <c r="G66" i="27" s="1"/>
  <c r="G67" i="27" s="1"/>
  <c r="G68" i="27" s="1"/>
  <c r="G69" i="27" s="1"/>
  <c r="G70" i="27" s="1"/>
  <c r="G71" i="27" s="1"/>
  <c r="G72" i="27" s="1"/>
  <c r="G73" i="27" s="1"/>
  <c r="G74" i="27" s="1"/>
  <c r="G75" i="27" s="1"/>
  <c r="G76" i="27" s="1"/>
  <c r="G77" i="27" s="1"/>
  <c r="G78" i="27" s="1"/>
  <c r="G79" i="27" s="1"/>
  <c r="G80" i="27" s="1"/>
  <c r="G81" i="27" s="1"/>
  <c r="G82" i="27" s="1"/>
  <c r="G83" i="27" s="1"/>
  <c r="G84" i="27" s="1"/>
  <c r="G85" i="27" s="1"/>
  <c r="G86" i="27" s="1"/>
  <c r="G87" i="27" s="1"/>
  <c r="G88" i="27" s="1"/>
  <c r="G89" i="27" s="1"/>
  <c r="G90" i="27" s="1"/>
  <c r="G91" i="27" s="1"/>
  <c r="G92" i="27" s="1"/>
  <c r="G93" i="27" s="1"/>
  <c r="G94" i="27" s="1"/>
  <c r="G95" i="27" s="1"/>
  <c r="G96" i="27" s="1"/>
  <c r="G97" i="27" s="1"/>
  <c r="G98" i="27" s="1"/>
  <c r="G99" i="27" s="1"/>
  <c r="G100" i="27" s="1"/>
  <c r="G101" i="27" s="1"/>
  <c r="G102" i="27" s="1"/>
  <c r="G103" i="27" s="1"/>
  <c r="G104" i="27" s="1"/>
  <c r="G15" i="27"/>
  <c r="G16" i="27" s="1"/>
  <c r="AE105" i="27"/>
  <c r="AE106" i="27"/>
  <c r="AE107" i="27" s="1"/>
  <c r="AE108" i="27" s="1"/>
  <c r="AE109" i="27" s="1"/>
  <c r="AE110" i="27" s="1"/>
  <c r="AE111" i="27" s="1"/>
  <c r="AE112" i="27" s="1"/>
  <c r="AE113" i="27" s="1"/>
  <c r="AE114" i="27" s="1"/>
  <c r="AE115" i="27" s="1"/>
  <c r="AE116" i="27" s="1"/>
  <c r="AE117" i="27" s="1"/>
  <c r="AE118" i="27" s="1"/>
  <c r="AE119" i="27" s="1"/>
  <c r="AE120" i="27" s="1"/>
  <c r="AE121" i="27" s="1"/>
  <c r="AE122" i="27" s="1"/>
  <c r="AE123" i="27" s="1"/>
  <c r="AE124" i="27" s="1"/>
  <c r="AE125" i="27" s="1"/>
  <c r="AE126" i="27" s="1"/>
  <c r="AE127" i="27" s="1"/>
  <c r="AE128" i="27" s="1"/>
  <c r="AE129" i="27" s="1"/>
  <c r="AE130" i="27" s="1"/>
  <c r="AE131" i="27" s="1"/>
  <c r="AE132" i="27" s="1"/>
  <c r="AE133" i="27" s="1"/>
  <c r="AE134" i="27" s="1"/>
  <c r="AE135" i="27" s="1"/>
  <c r="AE136" i="27" s="1"/>
  <c r="AE137" i="27" s="1"/>
  <c r="AE138" i="27" s="1"/>
  <c r="AE139" i="27" s="1"/>
  <c r="AE140" i="27" s="1"/>
  <c r="AE141" i="27" s="1"/>
  <c r="AE142" i="27" s="1"/>
  <c r="AE143" i="27" s="1"/>
  <c r="AE144" i="27" s="1"/>
  <c r="AE145" i="27" s="1"/>
  <c r="AE146" i="27" s="1"/>
  <c r="AE147" i="27" s="1"/>
  <c r="AE148" i="27" s="1"/>
  <c r="AE149" i="27" s="1"/>
  <c r="AE150" i="27" s="1"/>
  <c r="AE151" i="27" s="1"/>
  <c r="AE152" i="27" s="1"/>
  <c r="AE153" i="27" s="1"/>
  <c r="AE154" i="27" s="1"/>
  <c r="AE155" i="27" s="1"/>
  <c r="AE156" i="27" s="1"/>
  <c r="AE157" i="27" s="1"/>
  <c r="AE158" i="27" s="1"/>
  <c r="AE159" i="27" s="1"/>
  <c r="AE160" i="27" s="1"/>
  <c r="AE161" i="27" s="1"/>
  <c r="AE162" i="27" s="1"/>
  <c r="AE163" i="27" s="1"/>
  <c r="AE164" i="27" s="1"/>
  <c r="AE165" i="27" s="1"/>
  <c r="AE166" i="27" s="1"/>
  <c r="AE167" i="27" s="1"/>
  <c r="R105" i="27"/>
  <c r="R106" i="27"/>
  <c r="R107" i="27" s="1"/>
  <c r="R108" i="27" s="1"/>
  <c r="R109" i="27" s="1"/>
  <c r="R110" i="27" s="1"/>
  <c r="T106" i="27"/>
  <c r="T107" i="27" s="1"/>
  <c r="T108" i="27" s="1"/>
  <c r="T109" i="27" s="1"/>
  <c r="T110" i="27" s="1"/>
  <c r="T105" i="27"/>
  <c r="S106" i="27"/>
  <c r="S107" i="27" s="1"/>
  <c r="S108" i="27" s="1"/>
  <c r="S109" i="27" s="1"/>
  <c r="S110" i="27" s="1"/>
  <c r="S105" i="27"/>
  <c r="R169" i="27"/>
  <c r="R170" i="27" s="1"/>
  <c r="R171" i="27" s="1"/>
  <c r="R172" i="27" s="1"/>
  <c r="R168" i="27"/>
  <c r="T168" i="27"/>
  <c r="T169" i="27"/>
  <c r="T170" i="27" s="1"/>
  <c r="T171" i="27" s="1"/>
  <c r="T172" i="27" s="1"/>
  <c r="S173" i="27"/>
  <c r="S174" i="27" s="1"/>
  <c r="S175" i="27"/>
  <c r="S176" i="27" s="1"/>
  <c r="AG105" i="26"/>
  <c r="AG106" i="26"/>
  <c r="AG107" i="26" s="1"/>
  <c r="AG108" i="26" s="1"/>
  <c r="AG109" i="26" s="1"/>
  <c r="AG110" i="26" s="1"/>
  <c r="AG111" i="26" s="1"/>
  <c r="AG112" i="26" s="1"/>
  <c r="AG113" i="26" s="1"/>
  <c r="AG114" i="26" s="1"/>
  <c r="AG115" i="26" s="1"/>
  <c r="AG116" i="26" s="1"/>
  <c r="AG117" i="26" s="1"/>
  <c r="AG118" i="26" s="1"/>
  <c r="AG119" i="26" s="1"/>
  <c r="AG120" i="26" s="1"/>
  <c r="AG121" i="26" s="1"/>
  <c r="AG122" i="26" s="1"/>
  <c r="AG123" i="26" s="1"/>
  <c r="AG124" i="26" s="1"/>
  <c r="AG125" i="26" s="1"/>
  <c r="AG126" i="26" s="1"/>
  <c r="AG127" i="26" s="1"/>
  <c r="AG128" i="26" s="1"/>
  <c r="AG129" i="26" s="1"/>
  <c r="AG130" i="26" s="1"/>
  <c r="AG131" i="26" s="1"/>
  <c r="AG132" i="26" s="1"/>
  <c r="AG133" i="26" s="1"/>
  <c r="AG134" i="26" s="1"/>
  <c r="AG135" i="26" s="1"/>
  <c r="AG136" i="26" s="1"/>
  <c r="AG137" i="26" s="1"/>
  <c r="AG138" i="26" s="1"/>
  <c r="AG139" i="26" s="1"/>
  <c r="AG140" i="26" s="1"/>
  <c r="AG141" i="26" s="1"/>
  <c r="AG142" i="26" s="1"/>
  <c r="AG143" i="26" s="1"/>
  <c r="AG144" i="26" s="1"/>
  <c r="AG145" i="26" s="1"/>
  <c r="AG146" i="26" s="1"/>
  <c r="AG147" i="26" s="1"/>
  <c r="AG148" i="26" s="1"/>
  <c r="AG149" i="26" s="1"/>
  <c r="AG150" i="26" s="1"/>
  <c r="AG151" i="26" s="1"/>
  <c r="AG152" i="26" s="1"/>
  <c r="AG153" i="26" s="1"/>
  <c r="AG154" i="26" s="1"/>
  <c r="AG155" i="26" s="1"/>
  <c r="AG156" i="26" s="1"/>
  <c r="AG157" i="26" s="1"/>
  <c r="AG158" i="26" s="1"/>
  <c r="AG159" i="26" s="1"/>
  <c r="AG160" i="26" s="1"/>
  <c r="AG161" i="26" s="1"/>
  <c r="AG162" i="26" s="1"/>
  <c r="AG163" i="26" s="1"/>
  <c r="AG164" i="26" s="1"/>
  <c r="AG165" i="26" s="1"/>
  <c r="AG166" i="26" s="1"/>
  <c r="AG167" i="26" s="1"/>
  <c r="F17" i="26"/>
  <c r="F18" i="26" s="1"/>
  <c r="F19" i="26" s="1"/>
  <c r="F20" i="26" s="1"/>
  <c r="F21" i="26" s="1"/>
  <c r="F22" i="26" s="1"/>
  <c r="F23" i="26" s="1"/>
  <c r="F24" i="26" s="1"/>
  <c r="F25" i="26" s="1"/>
  <c r="F26" i="26" s="1"/>
  <c r="F27" i="26" s="1"/>
  <c r="F28" i="26" s="1"/>
  <c r="F29" i="26" s="1"/>
  <c r="F30" i="26" s="1"/>
  <c r="F31" i="26" s="1"/>
  <c r="F32" i="26" s="1"/>
  <c r="F33" i="26" s="1"/>
  <c r="F34" i="26" s="1"/>
  <c r="F35" i="26" s="1"/>
  <c r="F36" i="26" s="1"/>
  <c r="F37" i="26" s="1"/>
  <c r="F38" i="26" s="1"/>
  <c r="F39" i="26" s="1"/>
  <c r="F40" i="26" s="1"/>
  <c r="F41" i="26" s="1"/>
  <c r="F42" i="26" s="1"/>
  <c r="F43" i="26" s="1"/>
  <c r="F44" i="26" s="1"/>
  <c r="F45" i="26" s="1"/>
  <c r="F46" i="26" s="1"/>
  <c r="F47" i="26" s="1"/>
  <c r="F48" i="26" s="1"/>
  <c r="F49" i="26" s="1"/>
  <c r="F50" i="26" s="1"/>
  <c r="F51" i="26" s="1"/>
  <c r="F52" i="26" s="1"/>
  <c r="F53" i="26" s="1"/>
  <c r="F54" i="26" s="1"/>
  <c r="F55" i="26" s="1"/>
  <c r="F56" i="26" s="1"/>
  <c r="F57" i="26" s="1"/>
  <c r="F58" i="26" s="1"/>
  <c r="F59" i="26" s="1"/>
  <c r="F60" i="26" s="1"/>
  <c r="F61" i="26" s="1"/>
  <c r="F62" i="26" s="1"/>
  <c r="F63" i="26" s="1"/>
  <c r="F64" i="26" s="1"/>
  <c r="F65" i="26" s="1"/>
  <c r="F66" i="26" s="1"/>
  <c r="F67" i="26" s="1"/>
  <c r="F68" i="26" s="1"/>
  <c r="F69" i="26" s="1"/>
  <c r="F70" i="26" s="1"/>
  <c r="F71" i="26" s="1"/>
  <c r="F72" i="26" s="1"/>
  <c r="F73" i="26" s="1"/>
  <c r="F74" i="26" s="1"/>
  <c r="F75" i="26" s="1"/>
  <c r="F76" i="26" s="1"/>
  <c r="F77" i="26" s="1"/>
  <c r="F78" i="26" s="1"/>
  <c r="F79" i="26" s="1"/>
  <c r="F80" i="26" s="1"/>
  <c r="F81" i="26" s="1"/>
  <c r="F82" i="26" s="1"/>
  <c r="F83" i="26" s="1"/>
  <c r="F84" i="26" s="1"/>
  <c r="F85" i="26" s="1"/>
  <c r="F86" i="26" s="1"/>
  <c r="F87" i="26" s="1"/>
  <c r="F88" i="26" s="1"/>
  <c r="F89" i="26" s="1"/>
  <c r="F90" i="26" s="1"/>
  <c r="F91" i="26" s="1"/>
  <c r="F92" i="26" s="1"/>
  <c r="F93" i="26" s="1"/>
  <c r="F94" i="26" s="1"/>
  <c r="F95" i="26" s="1"/>
  <c r="F96" i="26" s="1"/>
  <c r="F97" i="26" s="1"/>
  <c r="F98" i="26" s="1"/>
  <c r="F99" i="26" s="1"/>
  <c r="F100" i="26" s="1"/>
  <c r="F101" i="26" s="1"/>
  <c r="F102" i="26" s="1"/>
  <c r="F103" i="26" s="1"/>
  <c r="F104" i="26" s="1"/>
  <c r="F15" i="26"/>
  <c r="F16" i="26" s="1"/>
  <c r="Z15" i="26"/>
  <c r="Z16" i="26" s="1"/>
  <c r="Z17" i="26"/>
  <c r="Z18" i="26" s="1"/>
  <c r="Z19" i="26" s="1"/>
  <c r="Z20" i="26" s="1"/>
  <c r="Z21" i="26" s="1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Z36" i="26" s="1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Z47" i="26" s="1"/>
  <c r="Z48" i="26" s="1"/>
  <c r="Z49" i="26" s="1"/>
  <c r="Z50" i="26" s="1"/>
  <c r="Z51" i="26" s="1"/>
  <c r="Z52" i="26" s="1"/>
  <c r="Z53" i="26" s="1"/>
  <c r="Z54" i="26" s="1"/>
  <c r="Z55" i="26" s="1"/>
  <c r="Z56" i="26" s="1"/>
  <c r="Z57" i="26" s="1"/>
  <c r="Z58" i="26" s="1"/>
  <c r="Z59" i="26" s="1"/>
  <c r="Z60" i="26" s="1"/>
  <c r="Z61" i="26" s="1"/>
  <c r="Z62" i="26" s="1"/>
  <c r="Z63" i="26" s="1"/>
  <c r="Z64" i="26" s="1"/>
  <c r="Z65" i="26" s="1"/>
  <c r="Z66" i="26" s="1"/>
  <c r="Z67" i="26" s="1"/>
  <c r="Z68" i="26" s="1"/>
  <c r="Z69" i="26" s="1"/>
  <c r="Z70" i="26" s="1"/>
  <c r="Z71" i="26" s="1"/>
  <c r="Z72" i="26" s="1"/>
  <c r="Z73" i="26" s="1"/>
  <c r="Z74" i="26" s="1"/>
  <c r="Z75" i="26" s="1"/>
  <c r="Z76" i="26" s="1"/>
  <c r="Z77" i="26" s="1"/>
  <c r="Z78" i="26" s="1"/>
  <c r="Z79" i="26" s="1"/>
  <c r="Z80" i="26" s="1"/>
  <c r="Z81" i="26" s="1"/>
  <c r="Z82" i="26" s="1"/>
  <c r="Z83" i="26" s="1"/>
  <c r="Z84" i="26" s="1"/>
  <c r="Z85" i="26" s="1"/>
  <c r="Z86" i="26" s="1"/>
  <c r="Z87" i="26" s="1"/>
  <c r="Z88" i="26" s="1"/>
  <c r="Z89" i="26" s="1"/>
  <c r="Z90" i="26" s="1"/>
  <c r="Z91" i="26" s="1"/>
  <c r="Z92" i="26" s="1"/>
  <c r="Z93" i="26" s="1"/>
  <c r="Z94" i="26" s="1"/>
  <c r="Z95" i="26" s="1"/>
  <c r="Z96" i="26" s="1"/>
  <c r="Z97" i="26" s="1"/>
  <c r="Z98" i="26" s="1"/>
  <c r="Z99" i="26" s="1"/>
  <c r="Z100" i="26" s="1"/>
  <c r="Z101" i="26" s="1"/>
  <c r="Z102" i="26" s="1"/>
  <c r="Z103" i="26" s="1"/>
  <c r="Z104" i="26" s="1"/>
  <c r="AI105" i="26"/>
  <c r="AI106" i="26"/>
  <c r="AI107" i="26" s="1"/>
  <c r="AI108" i="26" s="1"/>
  <c r="AI109" i="26" s="1"/>
  <c r="AI110" i="26" s="1"/>
  <c r="AI111" i="26" s="1"/>
  <c r="AI112" i="26" s="1"/>
  <c r="AI113" i="26" s="1"/>
  <c r="AI114" i="26" s="1"/>
  <c r="AI115" i="26" s="1"/>
  <c r="AI116" i="26" s="1"/>
  <c r="AI117" i="26" s="1"/>
  <c r="AI118" i="26" s="1"/>
  <c r="AI119" i="26" s="1"/>
  <c r="AI120" i="26" s="1"/>
  <c r="AI121" i="26" s="1"/>
  <c r="AI122" i="26" s="1"/>
  <c r="AI123" i="26" s="1"/>
  <c r="AI124" i="26" s="1"/>
  <c r="AI125" i="26" s="1"/>
  <c r="AI126" i="26" s="1"/>
  <c r="AI127" i="26" s="1"/>
  <c r="AI128" i="26" s="1"/>
  <c r="AI129" i="26" s="1"/>
  <c r="AI130" i="26" s="1"/>
  <c r="AI131" i="26" s="1"/>
  <c r="AI132" i="26" s="1"/>
  <c r="AI133" i="26" s="1"/>
  <c r="AI134" i="26" s="1"/>
  <c r="AI135" i="26" s="1"/>
  <c r="AI136" i="26" s="1"/>
  <c r="AI137" i="26" s="1"/>
  <c r="AI138" i="26" s="1"/>
  <c r="AI139" i="26" s="1"/>
  <c r="AI140" i="26" s="1"/>
  <c r="AI141" i="26" s="1"/>
  <c r="AI142" i="26" s="1"/>
  <c r="AI143" i="26" s="1"/>
  <c r="AI144" i="26" s="1"/>
  <c r="AI145" i="26" s="1"/>
  <c r="AI146" i="26" s="1"/>
  <c r="AI147" i="26" s="1"/>
  <c r="AI148" i="26" s="1"/>
  <c r="AI149" i="26" s="1"/>
  <c r="AI150" i="26" s="1"/>
  <c r="AI151" i="26" s="1"/>
  <c r="AI152" i="26" s="1"/>
  <c r="AI153" i="26" s="1"/>
  <c r="AI154" i="26" s="1"/>
  <c r="AI155" i="26" s="1"/>
  <c r="AI156" i="26" s="1"/>
  <c r="AI157" i="26" s="1"/>
  <c r="AI158" i="26" s="1"/>
  <c r="AI159" i="26" s="1"/>
  <c r="AI160" i="26" s="1"/>
  <c r="AI161" i="26" s="1"/>
  <c r="AI162" i="26" s="1"/>
  <c r="AI163" i="26" s="1"/>
  <c r="AI164" i="26" s="1"/>
  <c r="AI165" i="26" s="1"/>
  <c r="AI166" i="26" s="1"/>
  <c r="AI167" i="26" s="1"/>
  <c r="Y105" i="26"/>
  <c r="Y106" i="26"/>
  <c r="Y107" i="26" s="1"/>
  <c r="Y108" i="26" s="1"/>
  <c r="Y109" i="26" s="1"/>
  <c r="Y110" i="26" s="1"/>
  <c r="Y111" i="26" s="1"/>
  <c r="Y112" i="26" s="1"/>
  <c r="Y113" i="26" s="1"/>
  <c r="Y114" i="26" s="1"/>
  <c r="Y115" i="26" s="1"/>
  <c r="Y116" i="26" s="1"/>
  <c r="Y117" i="26" s="1"/>
  <c r="Y118" i="26" s="1"/>
  <c r="Y119" i="26" s="1"/>
  <c r="Y120" i="26" s="1"/>
  <c r="Y121" i="26" s="1"/>
  <c r="Y122" i="26" s="1"/>
  <c r="Y123" i="26" s="1"/>
  <c r="Y124" i="26" s="1"/>
  <c r="Y125" i="26" s="1"/>
  <c r="Y126" i="26" s="1"/>
  <c r="Y127" i="26" s="1"/>
  <c r="Y128" i="26" s="1"/>
  <c r="Y129" i="26" s="1"/>
  <c r="Y130" i="26" s="1"/>
  <c r="Y131" i="26" s="1"/>
  <c r="Y132" i="26" s="1"/>
  <c r="Y133" i="26" s="1"/>
  <c r="Y134" i="26" s="1"/>
  <c r="Y135" i="26" s="1"/>
  <c r="Y136" i="26" s="1"/>
  <c r="Y137" i="26" s="1"/>
  <c r="Y138" i="26" s="1"/>
  <c r="Y139" i="26" s="1"/>
  <c r="Y140" i="26" s="1"/>
  <c r="Y141" i="26" s="1"/>
  <c r="Y142" i="26" s="1"/>
  <c r="Y143" i="26" s="1"/>
  <c r="Y144" i="26" s="1"/>
  <c r="Y145" i="26" s="1"/>
  <c r="Y146" i="26" s="1"/>
  <c r="Y147" i="26" s="1"/>
  <c r="Y148" i="26" s="1"/>
  <c r="Y149" i="26" s="1"/>
  <c r="Y150" i="26" s="1"/>
  <c r="Y151" i="26" s="1"/>
  <c r="Y152" i="26" s="1"/>
  <c r="Y153" i="26" s="1"/>
  <c r="Y154" i="26" s="1"/>
  <c r="Y155" i="26" s="1"/>
  <c r="Y156" i="26" s="1"/>
  <c r="Y157" i="26" s="1"/>
  <c r="Y158" i="26" s="1"/>
  <c r="Y159" i="26" s="1"/>
  <c r="Y160" i="26" s="1"/>
  <c r="Y161" i="26" s="1"/>
  <c r="Y162" i="26" s="1"/>
  <c r="Y163" i="26" s="1"/>
  <c r="Y164" i="26" s="1"/>
  <c r="Y165" i="26" s="1"/>
  <c r="Y166" i="26" s="1"/>
  <c r="Y167" i="26" s="1"/>
  <c r="G15" i="26"/>
  <c r="G16" i="26" s="1"/>
  <c r="G17" i="26"/>
  <c r="G18" i="26" s="1"/>
  <c r="G19" i="26" s="1"/>
  <c r="G20" i="26" s="1"/>
  <c r="G21" i="26" s="1"/>
  <c r="G22" i="26" s="1"/>
  <c r="G23" i="26" s="1"/>
  <c r="G24" i="26" s="1"/>
  <c r="G25" i="26" s="1"/>
  <c r="G26" i="26" s="1"/>
  <c r="G27" i="26" s="1"/>
  <c r="G28" i="26" s="1"/>
  <c r="G29" i="26" s="1"/>
  <c r="G30" i="26" s="1"/>
  <c r="G31" i="26" s="1"/>
  <c r="G32" i="26" s="1"/>
  <c r="G33" i="26" s="1"/>
  <c r="G34" i="26" s="1"/>
  <c r="G35" i="26" s="1"/>
  <c r="G36" i="26" s="1"/>
  <c r="G37" i="26" s="1"/>
  <c r="G38" i="26" s="1"/>
  <c r="G39" i="26" s="1"/>
  <c r="G40" i="26" s="1"/>
  <c r="G41" i="26" s="1"/>
  <c r="G42" i="26" s="1"/>
  <c r="G43" i="26" s="1"/>
  <c r="G44" i="26" s="1"/>
  <c r="G45" i="26" s="1"/>
  <c r="G46" i="26" s="1"/>
  <c r="G47" i="26" s="1"/>
  <c r="G48" i="26" s="1"/>
  <c r="G49" i="26" s="1"/>
  <c r="G50" i="26" s="1"/>
  <c r="G51" i="26" s="1"/>
  <c r="G52" i="26" s="1"/>
  <c r="G53" i="26" s="1"/>
  <c r="G54" i="26" s="1"/>
  <c r="G55" i="26" s="1"/>
  <c r="G56" i="26" s="1"/>
  <c r="G57" i="26" s="1"/>
  <c r="G58" i="26" s="1"/>
  <c r="G59" i="26" s="1"/>
  <c r="G60" i="26" s="1"/>
  <c r="G61" i="26" s="1"/>
  <c r="G62" i="26" s="1"/>
  <c r="G63" i="26" s="1"/>
  <c r="G64" i="26" s="1"/>
  <c r="G65" i="26" s="1"/>
  <c r="G66" i="26" s="1"/>
  <c r="G67" i="26" s="1"/>
  <c r="G68" i="26" s="1"/>
  <c r="G69" i="26" s="1"/>
  <c r="G70" i="26" s="1"/>
  <c r="G71" i="26" s="1"/>
  <c r="G72" i="26" s="1"/>
  <c r="G73" i="26" s="1"/>
  <c r="G74" i="26" s="1"/>
  <c r="G75" i="26" s="1"/>
  <c r="G76" i="26" s="1"/>
  <c r="G77" i="26" s="1"/>
  <c r="G78" i="26" s="1"/>
  <c r="G79" i="26" s="1"/>
  <c r="G80" i="26" s="1"/>
  <c r="G81" i="26" s="1"/>
  <c r="G82" i="26" s="1"/>
  <c r="G83" i="26" s="1"/>
  <c r="G84" i="26" s="1"/>
  <c r="G85" i="26" s="1"/>
  <c r="G86" i="26" s="1"/>
  <c r="G87" i="26" s="1"/>
  <c r="G88" i="26" s="1"/>
  <c r="G89" i="26" s="1"/>
  <c r="G90" i="26" s="1"/>
  <c r="G91" i="26" s="1"/>
  <c r="G92" i="26" s="1"/>
  <c r="G93" i="26" s="1"/>
  <c r="G94" i="26" s="1"/>
  <c r="G95" i="26" s="1"/>
  <c r="G96" i="26" s="1"/>
  <c r="G97" i="26" s="1"/>
  <c r="G98" i="26" s="1"/>
  <c r="G99" i="26" s="1"/>
  <c r="G100" i="26" s="1"/>
  <c r="G101" i="26" s="1"/>
  <c r="G102" i="26" s="1"/>
  <c r="G103" i="26" s="1"/>
  <c r="G104" i="26" s="1"/>
  <c r="AA105" i="26"/>
  <c r="AA106" i="26"/>
  <c r="AA107" i="26" s="1"/>
  <c r="AA108" i="26" s="1"/>
  <c r="AA109" i="26" s="1"/>
  <c r="AA110" i="26" s="1"/>
  <c r="AA111" i="26" s="1"/>
  <c r="AA112" i="26" s="1"/>
  <c r="AA113" i="26" s="1"/>
  <c r="AA114" i="26" s="1"/>
  <c r="AA115" i="26" s="1"/>
  <c r="AA116" i="26" s="1"/>
  <c r="AA117" i="26" s="1"/>
  <c r="AA118" i="26" s="1"/>
  <c r="AA119" i="26" s="1"/>
  <c r="AA120" i="26" s="1"/>
  <c r="AA121" i="26" s="1"/>
  <c r="AA122" i="26" s="1"/>
  <c r="AA123" i="26" s="1"/>
  <c r="AA124" i="26" s="1"/>
  <c r="AA125" i="26" s="1"/>
  <c r="AA126" i="26" s="1"/>
  <c r="AA127" i="26" s="1"/>
  <c r="AA128" i="26" s="1"/>
  <c r="AA129" i="26" s="1"/>
  <c r="AA130" i="26" s="1"/>
  <c r="AA131" i="26" s="1"/>
  <c r="AA132" i="26" s="1"/>
  <c r="AA133" i="26" s="1"/>
  <c r="AA134" i="26" s="1"/>
  <c r="AA135" i="26" s="1"/>
  <c r="AA136" i="26" s="1"/>
  <c r="AA137" i="26" s="1"/>
  <c r="AA138" i="26" s="1"/>
  <c r="AA139" i="26" s="1"/>
  <c r="AA140" i="26" s="1"/>
  <c r="AA141" i="26" s="1"/>
  <c r="AA142" i="26" s="1"/>
  <c r="AA143" i="26" s="1"/>
  <c r="AA144" i="26" s="1"/>
  <c r="AA145" i="26" s="1"/>
  <c r="AA146" i="26" s="1"/>
  <c r="AA147" i="26" s="1"/>
  <c r="AA148" i="26" s="1"/>
  <c r="AA149" i="26" s="1"/>
  <c r="AA150" i="26" s="1"/>
  <c r="AA151" i="26" s="1"/>
  <c r="AA152" i="26" s="1"/>
  <c r="AA153" i="26" s="1"/>
  <c r="AA154" i="26" s="1"/>
  <c r="AA155" i="26" s="1"/>
  <c r="AA156" i="26" s="1"/>
  <c r="AA157" i="26" s="1"/>
  <c r="AA158" i="26" s="1"/>
  <c r="AA159" i="26" s="1"/>
  <c r="AA160" i="26" s="1"/>
  <c r="AA161" i="26" s="1"/>
  <c r="AA162" i="26" s="1"/>
  <c r="AA163" i="26" s="1"/>
  <c r="AA164" i="26" s="1"/>
  <c r="AA165" i="26" s="1"/>
  <c r="AA166" i="26" s="1"/>
  <c r="AA167" i="26" s="1"/>
  <c r="B16" i="26"/>
  <c r="B17" i="26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B82" i="26" s="1"/>
  <c r="B83" i="26" s="1"/>
  <c r="B84" i="26" s="1"/>
  <c r="B85" i="26" s="1"/>
  <c r="B86" i="26" s="1"/>
  <c r="B87" i="26" s="1"/>
  <c r="B88" i="26" s="1"/>
  <c r="B89" i="26" s="1"/>
  <c r="B90" i="26" s="1"/>
  <c r="B91" i="26" s="1"/>
  <c r="B92" i="26" s="1"/>
  <c r="B93" i="26" s="1"/>
  <c r="B94" i="26" s="1"/>
  <c r="B95" i="26" s="1"/>
  <c r="B96" i="26" s="1"/>
  <c r="B97" i="26" s="1"/>
  <c r="B98" i="26" s="1"/>
  <c r="B99" i="26" s="1"/>
  <c r="B100" i="26" s="1"/>
  <c r="B101" i="26" s="1"/>
  <c r="B102" i="26" s="1"/>
  <c r="B103" i="26" s="1"/>
  <c r="B104" i="26" s="1"/>
  <c r="B15" i="26"/>
  <c r="AB106" i="26"/>
  <c r="AB107" i="26" s="1"/>
  <c r="AB108" i="26" s="1"/>
  <c r="AB109" i="26" s="1"/>
  <c r="AB110" i="26" s="1"/>
  <c r="AB111" i="26" s="1"/>
  <c r="AB112" i="26" s="1"/>
  <c r="AB113" i="26" s="1"/>
  <c r="AB114" i="26" s="1"/>
  <c r="AB115" i="26" s="1"/>
  <c r="AB116" i="26" s="1"/>
  <c r="AB117" i="26" s="1"/>
  <c r="AB118" i="26" s="1"/>
  <c r="AB119" i="26" s="1"/>
  <c r="AB120" i="26" s="1"/>
  <c r="AB121" i="26" s="1"/>
  <c r="AB122" i="26" s="1"/>
  <c r="AB123" i="26" s="1"/>
  <c r="AB124" i="26" s="1"/>
  <c r="AB125" i="26" s="1"/>
  <c r="AB126" i="26" s="1"/>
  <c r="AB127" i="26" s="1"/>
  <c r="AB128" i="26" s="1"/>
  <c r="AB129" i="26" s="1"/>
  <c r="AB130" i="26" s="1"/>
  <c r="AB131" i="26" s="1"/>
  <c r="AB132" i="26" s="1"/>
  <c r="AB133" i="26" s="1"/>
  <c r="AB134" i="26" s="1"/>
  <c r="AB135" i="26" s="1"/>
  <c r="AB136" i="26" s="1"/>
  <c r="AB137" i="26" s="1"/>
  <c r="AB138" i="26" s="1"/>
  <c r="AB139" i="26" s="1"/>
  <c r="AB140" i="26" s="1"/>
  <c r="AB141" i="26" s="1"/>
  <c r="AB142" i="26" s="1"/>
  <c r="AB143" i="26" s="1"/>
  <c r="AB144" i="26" s="1"/>
  <c r="AB145" i="26" s="1"/>
  <c r="AB146" i="26" s="1"/>
  <c r="AB147" i="26" s="1"/>
  <c r="AB148" i="26" s="1"/>
  <c r="AB149" i="26" s="1"/>
  <c r="AB150" i="26" s="1"/>
  <c r="AB151" i="26" s="1"/>
  <c r="AB152" i="26" s="1"/>
  <c r="AB153" i="26" s="1"/>
  <c r="AB154" i="26" s="1"/>
  <c r="AB155" i="26" s="1"/>
  <c r="AB156" i="26" s="1"/>
  <c r="AB157" i="26" s="1"/>
  <c r="AB158" i="26" s="1"/>
  <c r="AB159" i="26" s="1"/>
  <c r="AB160" i="26" s="1"/>
  <c r="AB161" i="26" s="1"/>
  <c r="AB162" i="26" s="1"/>
  <c r="AB163" i="26" s="1"/>
  <c r="AB164" i="26" s="1"/>
  <c r="AB165" i="26" s="1"/>
  <c r="AB166" i="26" s="1"/>
  <c r="AB167" i="26" s="1"/>
  <c r="AB105" i="26"/>
  <c r="K105" i="26"/>
  <c r="K106" i="26"/>
  <c r="K107" i="26" s="1"/>
  <c r="K108" i="26" s="1"/>
  <c r="K109" i="26" s="1"/>
  <c r="K110" i="26" s="1"/>
  <c r="K111" i="26" s="1"/>
  <c r="K112" i="26" s="1"/>
  <c r="K113" i="26" s="1"/>
  <c r="K114" i="26" s="1"/>
  <c r="K115" i="26" s="1"/>
  <c r="K116" i="26" s="1"/>
  <c r="K117" i="26" s="1"/>
  <c r="K118" i="26" s="1"/>
  <c r="K119" i="26" s="1"/>
  <c r="K120" i="26" s="1"/>
  <c r="K121" i="26" s="1"/>
  <c r="K122" i="26" s="1"/>
  <c r="K123" i="26" s="1"/>
  <c r="K124" i="26" s="1"/>
  <c r="K125" i="26" s="1"/>
  <c r="K126" i="26" s="1"/>
  <c r="K127" i="26" s="1"/>
  <c r="K128" i="26" s="1"/>
  <c r="K129" i="26" s="1"/>
  <c r="K130" i="26" s="1"/>
  <c r="K131" i="26" s="1"/>
  <c r="K132" i="26" s="1"/>
  <c r="K133" i="26" s="1"/>
  <c r="K134" i="26" s="1"/>
  <c r="K135" i="26" s="1"/>
  <c r="K136" i="26" s="1"/>
  <c r="K137" i="26" s="1"/>
  <c r="K138" i="26" s="1"/>
  <c r="K139" i="26" s="1"/>
  <c r="K140" i="26" s="1"/>
  <c r="K141" i="26" s="1"/>
  <c r="K142" i="26" s="1"/>
  <c r="K143" i="26" s="1"/>
  <c r="K144" i="26" s="1"/>
  <c r="K145" i="26" s="1"/>
  <c r="K146" i="26" s="1"/>
  <c r="K147" i="26" s="1"/>
  <c r="K148" i="26" s="1"/>
  <c r="K149" i="26" s="1"/>
  <c r="K150" i="26" s="1"/>
  <c r="K151" i="26" s="1"/>
  <c r="K152" i="26" s="1"/>
  <c r="K153" i="26" s="1"/>
  <c r="K154" i="26" s="1"/>
  <c r="K155" i="26" s="1"/>
  <c r="K156" i="26" s="1"/>
  <c r="K157" i="26" s="1"/>
  <c r="K158" i="26" s="1"/>
  <c r="K159" i="26" s="1"/>
  <c r="K160" i="26" s="1"/>
  <c r="K161" i="26" s="1"/>
  <c r="K162" i="26" s="1"/>
  <c r="K163" i="26" s="1"/>
  <c r="K164" i="26" s="1"/>
  <c r="K165" i="26" s="1"/>
  <c r="K166" i="26" s="1"/>
  <c r="K167" i="26" s="1"/>
  <c r="L105" i="26"/>
  <c r="L106" i="26"/>
  <c r="L107" i="26" s="1"/>
  <c r="L108" i="26" s="1"/>
  <c r="L109" i="26" s="1"/>
  <c r="L110" i="26" s="1"/>
  <c r="L111" i="26" s="1"/>
  <c r="L112" i="26" s="1"/>
  <c r="L113" i="26" s="1"/>
  <c r="L114" i="26" s="1"/>
  <c r="L115" i="26" s="1"/>
  <c r="L116" i="26" s="1"/>
  <c r="L117" i="26" s="1"/>
  <c r="L118" i="26" s="1"/>
  <c r="L119" i="26" s="1"/>
  <c r="L120" i="26" s="1"/>
  <c r="L121" i="26" s="1"/>
  <c r="L122" i="26" s="1"/>
  <c r="L123" i="26" s="1"/>
  <c r="L124" i="26" s="1"/>
  <c r="L125" i="26" s="1"/>
  <c r="L126" i="26" s="1"/>
  <c r="L127" i="26" s="1"/>
  <c r="L128" i="26" s="1"/>
  <c r="L129" i="26" s="1"/>
  <c r="L130" i="26" s="1"/>
  <c r="L131" i="26" s="1"/>
  <c r="L132" i="26" s="1"/>
  <c r="L133" i="26" s="1"/>
  <c r="L134" i="26" s="1"/>
  <c r="L135" i="26" s="1"/>
  <c r="L136" i="26" s="1"/>
  <c r="L137" i="26" s="1"/>
  <c r="L138" i="26" s="1"/>
  <c r="L139" i="26" s="1"/>
  <c r="L140" i="26" s="1"/>
  <c r="L141" i="26" s="1"/>
  <c r="L142" i="26" s="1"/>
  <c r="L143" i="26" s="1"/>
  <c r="L144" i="26" s="1"/>
  <c r="L145" i="26" s="1"/>
  <c r="L146" i="26" s="1"/>
  <c r="L147" i="26" s="1"/>
  <c r="L148" i="26" s="1"/>
  <c r="L149" i="26" s="1"/>
  <c r="L150" i="26" s="1"/>
  <c r="L151" i="26" s="1"/>
  <c r="L152" i="26" s="1"/>
  <c r="L153" i="26" s="1"/>
  <c r="L154" i="26" s="1"/>
  <c r="L155" i="26" s="1"/>
  <c r="L156" i="26" s="1"/>
  <c r="L157" i="26" s="1"/>
  <c r="L158" i="26" s="1"/>
  <c r="L159" i="26" s="1"/>
  <c r="L160" i="26" s="1"/>
  <c r="L161" i="26" s="1"/>
  <c r="L162" i="26" s="1"/>
  <c r="L163" i="26" s="1"/>
  <c r="L164" i="26" s="1"/>
  <c r="L165" i="26" s="1"/>
  <c r="L166" i="26" s="1"/>
  <c r="L167" i="26" s="1"/>
  <c r="M17" i="26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M84" i="26" s="1"/>
  <c r="M85" i="26" s="1"/>
  <c r="M86" i="26" s="1"/>
  <c r="M87" i="26" s="1"/>
  <c r="M88" i="26" s="1"/>
  <c r="M89" i="26" s="1"/>
  <c r="M90" i="26" s="1"/>
  <c r="M91" i="26" s="1"/>
  <c r="M92" i="26" s="1"/>
  <c r="M93" i="26" s="1"/>
  <c r="M94" i="26" s="1"/>
  <c r="M95" i="26" s="1"/>
  <c r="M96" i="26" s="1"/>
  <c r="M97" i="26" s="1"/>
  <c r="M98" i="26" s="1"/>
  <c r="M99" i="26" s="1"/>
  <c r="M100" i="26" s="1"/>
  <c r="M101" i="26" s="1"/>
  <c r="M102" i="26" s="1"/>
  <c r="M103" i="26" s="1"/>
  <c r="M104" i="26" s="1"/>
  <c r="M15" i="26"/>
  <c r="M16" i="26" s="1"/>
  <c r="I17" i="26"/>
  <c r="I18" i="26" s="1"/>
  <c r="I19" i="26" s="1"/>
  <c r="I20" i="26" s="1"/>
  <c r="I21" i="26" s="1"/>
  <c r="I22" i="26" s="1"/>
  <c r="I23" i="26" s="1"/>
  <c r="I24" i="26" s="1"/>
  <c r="I25" i="26" s="1"/>
  <c r="I26" i="26" s="1"/>
  <c r="I27" i="26" s="1"/>
  <c r="I28" i="26" s="1"/>
  <c r="I29" i="26" s="1"/>
  <c r="I30" i="26" s="1"/>
  <c r="I31" i="26" s="1"/>
  <c r="I32" i="26" s="1"/>
  <c r="I33" i="26" s="1"/>
  <c r="I34" i="26" s="1"/>
  <c r="I35" i="26" s="1"/>
  <c r="I36" i="26" s="1"/>
  <c r="I37" i="26" s="1"/>
  <c r="I38" i="26" s="1"/>
  <c r="I39" i="26" s="1"/>
  <c r="I40" i="26" s="1"/>
  <c r="I41" i="26" s="1"/>
  <c r="I42" i="26" s="1"/>
  <c r="I43" i="26" s="1"/>
  <c r="I44" i="26" s="1"/>
  <c r="I45" i="26" s="1"/>
  <c r="I46" i="26" s="1"/>
  <c r="I47" i="26" s="1"/>
  <c r="I48" i="26" s="1"/>
  <c r="I49" i="26" s="1"/>
  <c r="I50" i="26" s="1"/>
  <c r="I51" i="26" s="1"/>
  <c r="I52" i="26" s="1"/>
  <c r="I53" i="26" s="1"/>
  <c r="I54" i="26" s="1"/>
  <c r="I55" i="26" s="1"/>
  <c r="I56" i="26" s="1"/>
  <c r="I57" i="26" s="1"/>
  <c r="I58" i="26" s="1"/>
  <c r="I59" i="26" s="1"/>
  <c r="I60" i="26" s="1"/>
  <c r="I61" i="26" s="1"/>
  <c r="I62" i="26" s="1"/>
  <c r="I63" i="26" s="1"/>
  <c r="I64" i="26" s="1"/>
  <c r="I65" i="26" s="1"/>
  <c r="I66" i="26" s="1"/>
  <c r="I67" i="26" s="1"/>
  <c r="I68" i="26" s="1"/>
  <c r="I69" i="26" s="1"/>
  <c r="I70" i="26" s="1"/>
  <c r="I71" i="26" s="1"/>
  <c r="I72" i="26" s="1"/>
  <c r="I73" i="26" s="1"/>
  <c r="I74" i="26" s="1"/>
  <c r="I75" i="26" s="1"/>
  <c r="I76" i="26" s="1"/>
  <c r="I77" i="26" s="1"/>
  <c r="I78" i="26" s="1"/>
  <c r="I79" i="26" s="1"/>
  <c r="I80" i="26" s="1"/>
  <c r="I81" i="26" s="1"/>
  <c r="I82" i="26" s="1"/>
  <c r="I83" i="26" s="1"/>
  <c r="I84" i="26" s="1"/>
  <c r="I85" i="26" s="1"/>
  <c r="I86" i="26" s="1"/>
  <c r="I87" i="26" s="1"/>
  <c r="I88" i="26" s="1"/>
  <c r="I89" i="26" s="1"/>
  <c r="I90" i="26" s="1"/>
  <c r="I91" i="26" s="1"/>
  <c r="I92" i="26" s="1"/>
  <c r="I93" i="26" s="1"/>
  <c r="I94" i="26" s="1"/>
  <c r="I95" i="26" s="1"/>
  <c r="I96" i="26" s="1"/>
  <c r="I97" i="26" s="1"/>
  <c r="I98" i="26" s="1"/>
  <c r="I99" i="26" s="1"/>
  <c r="I100" i="26" s="1"/>
  <c r="I101" i="26" s="1"/>
  <c r="I102" i="26" s="1"/>
  <c r="I103" i="26" s="1"/>
  <c r="I104" i="26" s="1"/>
  <c r="I15" i="26"/>
  <c r="I16" i="26" s="1"/>
  <c r="U17" i="26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U74" i="26" s="1"/>
  <c r="U75" i="26" s="1"/>
  <c r="U76" i="26" s="1"/>
  <c r="U77" i="26" s="1"/>
  <c r="U78" i="26" s="1"/>
  <c r="U79" i="26" s="1"/>
  <c r="U80" i="26" s="1"/>
  <c r="U81" i="26" s="1"/>
  <c r="U82" i="26" s="1"/>
  <c r="U83" i="26" s="1"/>
  <c r="U84" i="26" s="1"/>
  <c r="U85" i="26" s="1"/>
  <c r="U86" i="26" s="1"/>
  <c r="U87" i="26" s="1"/>
  <c r="U88" i="26" s="1"/>
  <c r="U89" i="26" s="1"/>
  <c r="U90" i="26" s="1"/>
  <c r="U91" i="26" s="1"/>
  <c r="U92" i="26" s="1"/>
  <c r="U93" i="26" s="1"/>
  <c r="U94" i="26" s="1"/>
  <c r="U95" i="26" s="1"/>
  <c r="U96" i="26" s="1"/>
  <c r="U97" i="26" s="1"/>
  <c r="U98" i="26" s="1"/>
  <c r="U99" i="26" s="1"/>
  <c r="U100" i="26" s="1"/>
  <c r="U101" i="26" s="1"/>
  <c r="U102" i="26" s="1"/>
  <c r="U103" i="26" s="1"/>
  <c r="U104" i="26" s="1"/>
  <c r="U15" i="26"/>
  <c r="U16" i="26" s="1"/>
  <c r="AC106" i="26"/>
  <c r="AC107" i="26" s="1"/>
  <c r="AC108" i="26" s="1"/>
  <c r="AC109" i="26" s="1"/>
  <c r="AC110" i="26" s="1"/>
  <c r="AC111" i="26" s="1"/>
  <c r="AC112" i="26" s="1"/>
  <c r="AC113" i="26" s="1"/>
  <c r="AC114" i="26" s="1"/>
  <c r="AC115" i="26" s="1"/>
  <c r="AC116" i="26" s="1"/>
  <c r="AC117" i="26" s="1"/>
  <c r="AC118" i="26" s="1"/>
  <c r="AC119" i="26" s="1"/>
  <c r="AC120" i="26" s="1"/>
  <c r="AC121" i="26" s="1"/>
  <c r="AC122" i="26" s="1"/>
  <c r="AC123" i="26" s="1"/>
  <c r="AC124" i="26" s="1"/>
  <c r="AC125" i="26" s="1"/>
  <c r="AC126" i="26" s="1"/>
  <c r="AC127" i="26" s="1"/>
  <c r="AC128" i="26" s="1"/>
  <c r="AC129" i="26" s="1"/>
  <c r="AC130" i="26" s="1"/>
  <c r="AC131" i="26" s="1"/>
  <c r="AC132" i="26" s="1"/>
  <c r="AC133" i="26" s="1"/>
  <c r="AC134" i="26" s="1"/>
  <c r="AC135" i="26" s="1"/>
  <c r="AC136" i="26" s="1"/>
  <c r="AC137" i="26" s="1"/>
  <c r="AC138" i="26" s="1"/>
  <c r="AC139" i="26" s="1"/>
  <c r="AC140" i="26" s="1"/>
  <c r="AC141" i="26" s="1"/>
  <c r="AC142" i="26" s="1"/>
  <c r="AC143" i="26" s="1"/>
  <c r="AC144" i="26" s="1"/>
  <c r="AC145" i="26" s="1"/>
  <c r="AC146" i="26" s="1"/>
  <c r="AC147" i="26" s="1"/>
  <c r="AC148" i="26" s="1"/>
  <c r="AC149" i="26" s="1"/>
  <c r="AC150" i="26" s="1"/>
  <c r="AC151" i="26" s="1"/>
  <c r="AC152" i="26" s="1"/>
  <c r="AC153" i="26" s="1"/>
  <c r="AC154" i="26" s="1"/>
  <c r="AC155" i="26" s="1"/>
  <c r="AC156" i="26" s="1"/>
  <c r="AC157" i="26" s="1"/>
  <c r="AC158" i="26" s="1"/>
  <c r="AC159" i="26" s="1"/>
  <c r="AC160" i="26" s="1"/>
  <c r="AC161" i="26" s="1"/>
  <c r="AC162" i="26" s="1"/>
  <c r="AC163" i="26" s="1"/>
  <c r="AC164" i="26" s="1"/>
  <c r="AC165" i="26" s="1"/>
  <c r="AC166" i="26" s="1"/>
  <c r="AC167" i="26" s="1"/>
  <c r="AC105" i="26"/>
  <c r="W15" i="26"/>
  <c r="W16" i="26" s="1"/>
  <c r="W17" i="26"/>
  <c r="W18" i="26" s="1"/>
  <c r="W19" i="26" s="1"/>
  <c r="W20" i="26" s="1"/>
  <c r="W21" i="26" s="1"/>
  <c r="W22" i="26" s="1"/>
  <c r="W23" i="26" s="1"/>
  <c r="W24" i="26" s="1"/>
  <c r="W25" i="26" s="1"/>
  <c r="W26" i="26" s="1"/>
  <c r="W27" i="26" s="1"/>
  <c r="W28" i="26" s="1"/>
  <c r="W29" i="26" s="1"/>
  <c r="W30" i="26" s="1"/>
  <c r="W31" i="26" s="1"/>
  <c r="W32" i="26" s="1"/>
  <c r="W33" i="26" s="1"/>
  <c r="W34" i="26" s="1"/>
  <c r="W35" i="26" s="1"/>
  <c r="W36" i="26" s="1"/>
  <c r="W37" i="26" s="1"/>
  <c r="W38" i="26" s="1"/>
  <c r="W39" i="26" s="1"/>
  <c r="W40" i="26" s="1"/>
  <c r="W41" i="26" s="1"/>
  <c r="W42" i="26" s="1"/>
  <c r="W43" i="26" s="1"/>
  <c r="W44" i="26" s="1"/>
  <c r="W45" i="26" s="1"/>
  <c r="W46" i="26" s="1"/>
  <c r="W47" i="26" s="1"/>
  <c r="W48" i="26" s="1"/>
  <c r="W49" i="26" s="1"/>
  <c r="W50" i="26" s="1"/>
  <c r="W51" i="26" s="1"/>
  <c r="W52" i="26" s="1"/>
  <c r="W53" i="26" s="1"/>
  <c r="W54" i="26" s="1"/>
  <c r="W55" i="26" s="1"/>
  <c r="W56" i="26" s="1"/>
  <c r="W57" i="26" s="1"/>
  <c r="W58" i="26" s="1"/>
  <c r="W59" i="26" s="1"/>
  <c r="W60" i="26" s="1"/>
  <c r="W61" i="26" s="1"/>
  <c r="W62" i="26" s="1"/>
  <c r="W63" i="26" s="1"/>
  <c r="W64" i="26" s="1"/>
  <c r="W65" i="26" s="1"/>
  <c r="W66" i="26" s="1"/>
  <c r="W67" i="26" s="1"/>
  <c r="W68" i="26" s="1"/>
  <c r="W69" i="26" s="1"/>
  <c r="W70" i="26" s="1"/>
  <c r="W71" i="26" s="1"/>
  <c r="W72" i="26" s="1"/>
  <c r="W73" i="26" s="1"/>
  <c r="W74" i="26" s="1"/>
  <c r="W75" i="26" s="1"/>
  <c r="W76" i="26" s="1"/>
  <c r="W77" i="26" s="1"/>
  <c r="W78" i="26" s="1"/>
  <c r="W79" i="26" s="1"/>
  <c r="W80" i="26" s="1"/>
  <c r="W81" i="26" s="1"/>
  <c r="W82" i="26" s="1"/>
  <c r="W83" i="26" s="1"/>
  <c r="W84" i="26" s="1"/>
  <c r="W85" i="26" s="1"/>
  <c r="W86" i="26" s="1"/>
  <c r="W87" i="26" s="1"/>
  <c r="W88" i="26" s="1"/>
  <c r="W89" i="26" s="1"/>
  <c r="W90" i="26" s="1"/>
  <c r="W91" i="26" s="1"/>
  <c r="W92" i="26" s="1"/>
  <c r="W93" i="26" s="1"/>
  <c r="W94" i="26" s="1"/>
  <c r="W95" i="26" s="1"/>
  <c r="W96" i="26" s="1"/>
  <c r="W97" i="26" s="1"/>
  <c r="W98" i="26" s="1"/>
  <c r="W99" i="26" s="1"/>
  <c r="W100" i="26" s="1"/>
  <c r="W101" i="26" s="1"/>
  <c r="W102" i="26" s="1"/>
  <c r="W103" i="26" s="1"/>
  <c r="W104" i="26" s="1"/>
  <c r="C17" i="26"/>
  <c r="C18" i="26" s="1"/>
  <c r="C19" i="26" s="1"/>
  <c r="C20" i="26" s="1"/>
  <c r="C21" i="26" s="1"/>
  <c r="C22" i="26" s="1"/>
  <c r="C23" i="26" s="1"/>
  <c r="C24" i="26" s="1"/>
  <c r="C25" i="26" s="1"/>
  <c r="C26" i="26" s="1"/>
  <c r="C27" i="26" s="1"/>
  <c r="C28" i="26" s="1"/>
  <c r="C29" i="26" s="1"/>
  <c r="C30" i="26" s="1"/>
  <c r="C31" i="26" s="1"/>
  <c r="C32" i="26" s="1"/>
  <c r="C33" i="26" s="1"/>
  <c r="C34" i="26" s="1"/>
  <c r="C35" i="26" s="1"/>
  <c r="C36" i="26" s="1"/>
  <c r="C37" i="26" s="1"/>
  <c r="C38" i="26" s="1"/>
  <c r="C39" i="26" s="1"/>
  <c r="C40" i="26" s="1"/>
  <c r="C41" i="26" s="1"/>
  <c r="C42" i="26" s="1"/>
  <c r="C43" i="26" s="1"/>
  <c r="C44" i="26" s="1"/>
  <c r="C45" i="26" s="1"/>
  <c r="C46" i="26" s="1"/>
  <c r="C47" i="26" s="1"/>
  <c r="C48" i="26" s="1"/>
  <c r="C49" i="26" s="1"/>
  <c r="C50" i="26" s="1"/>
  <c r="C51" i="26" s="1"/>
  <c r="C52" i="26" s="1"/>
  <c r="C53" i="26" s="1"/>
  <c r="C54" i="26" s="1"/>
  <c r="C55" i="26" s="1"/>
  <c r="C56" i="26" s="1"/>
  <c r="C57" i="26" s="1"/>
  <c r="C58" i="26" s="1"/>
  <c r="C59" i="26" s="1"/>
  <c r="C60" i="26" s="1"/>
  <c r="C61" i="26" s="1"/>
  <c r="C62" i="26" s="1"/>
  <c r="C63" i="26" s="1"/>
  <c r="C64" i="26" s="1"/>
  <c r="C65" i="26" s="1"/>
  <c r="C66" i="26" s="1"/>
  <c r="C67" i="26" s="1"/>
  <c r="C68" i="26" s="1"/>
  <c r="C69" i="26" s="1"/>
  <c r="C70" i="26" s="1"/>
  <c r="C71" i="26" s="1"/>
  <c r="C72" i="26" s="1"/>
  <c r="C73" i="26" s="1"/>
  <c r="C74" i="26" s="1"/>
  <c r="C75" i="26" s="1"/>
  <c r="C76" i="26" s="1"/>
  <c r="C77" i="26" s="1"/>
  <c r="C78" i="26" s="1"/>
  <c r="C79" i="26" s="1"/>
  <c r="C80" i="26" s="1"/>
  <c r="C81" i="26" s="1"/>
  <c r="C82" i="26" s="1"/>
  <c r="C83" i="26" s="1"/>
  <c r="C84" i="26" s="1"/>
  <c r="C85" i="26" s="1"/>
  <c r="C86" i="26" s="1"/>
  <c r="C87" i="26" s="1"/>
  <c r="C88" i="26" s="1"/>
  <c r="C89" i="26" s="1"/>
  <c r="C90" i="26" s="1"/>
  <c r="C91" i="26" s="1"/>
  <c r="C92" i="26" s="1"/>
  <c r="C93" i="26" s="1"/>
  <c r="C94" i="26" s="1"/>
  <c r="C95" i="26" s="1"/>
  <c r="C96" i="26" s="1"/>
  <c r="C97" i="26" s="1"/>
  <c r="C98" i="26" s="1"/>
  <c r="C99" i="26" s="1"/>
  <c r="C100" i="26" s="1"/>
  <c r="C101" i="26" s="1"/>
  <c r="C102" i="26" s="1"/>
  <c r="C103" i="26" s="1"/>
  <c r="C104" i="26" s="1"/>
  <c r="C15" i="26"/>
  <c r="C16" i="26"/>
  <c r="J106" i="26"/>
  <c r="J107" i="26" s="1"/>
  <c r="J108" i="26" s="1"/>
  <c r="J109" i="26" s="1"/>
  <c r="J110" i="26" s="1"/>
  <c r="J111" i="26" s="1"/>
  <c r="J112" i="26" s="1"/>
  <c r="J113" i="26" s="1"/>
  <c r="J114" i="26" s="1"/>
  <c r="J115" i="26" s="1"/>
  <c r="J116" i="26" s="1"/>
  <c r="J117" i="26" s="1"/>
  <c r="J118" i="26" s="1"/>
  <c r="J119" i="26" s="1"/>
  <c r="J120" i="26" s="1"/>
  <c r="J121" i="26" s="1"/>
  <c r="J122" i="26" s="1"/>
  <c r="J123" i="26" s="1"/>
  <c r="J124" i="26" s="1"/>
  <c r="J125" i="26" s="1"/>
  <c r="J126" i="26" s="1"/>
  <c r="J127" i="26" s="1"/>
  <c r="J128" i="26" s="1"/>
  <c r="J129" i="26" s="1"/>
  <c r="J130" i="26" s="1"/>
  <c r="J131" i="26" s="1"/>
  <c r="J132" i="26" s="1"/>
  <c r="J133" i="26" s="1"/>
  <c r="J134" i="26" s="1"/>
  <c r="J135" i="26" s="1"/>
  <c r="J136" i="26" s="1"/>
  <c r="J137" i="26" s="1"/>
  <c r="J138" i="26" s="1"/>
  <c r="J139" i="26" s="1"/>
  <c r="J140" i="26" s="1"/>
  <c r="J141" i="26" s="1"/>
  <c r="J142" i="26" s="1"/>
  <c r="J143" i="26" s="1"/>
  <c r="J144" i="26" s="1"/>
  <c r="J145" i="26" s="1"/>
  <c r="J146" i="26" s="1"/>
  <c r="J147" i="26" s="1"/>
  <c r="J148" i="26" s="1"/>
  <c r="J149" i="26" s="1"/>
  <c r="J150" i="26" s="1"/>
  <c r="J151" i="26" s="1"/>
  <c r="J152" i="26" s="1"/>
  <c r="J153" i="26" s="1"/>
  <c r="J154" i="26" s="1"/>
  <c r="J155" i="26" s="1"/>
  <c r="J156" i="26" s="1"/>
  <c r="J157" i="26" s="1"/>
  <c r="J158" i="26" s="1"/>
  <c r="J159" i="26" s="1"/>
  <c r="J160" i="26" s="1"/>
  <c r="J161" i="26" s="1"/>
  <c r="J162" i="26" s="1"/>
  <c r="J163" i="26" s="1"/>
  <c r="J164" i="26" s="1"/>
  <c r="J165" i="26" s="1"/>
  <c r="J166" i="26" s="1"/>
  <c r="J167" i="26" s="1"/>
  <c r="J105" i="26"/>
  <c r="V15" i="26"/>
  <c r="V16" i="26" s="1"/>
  <c r="V17" i="26"/>
  <c r="V18" i="26" s="1"/>
  <c r="V19" i="26" s="1"/>
  <c r="V20" i="26" s="1"/>
  <c r="V21" i="26" s="1"/>
  <c r="V22" i="26" s="1"/>
  <c r="V23" i="26" s="1"/>
  <c r="V24" i="26" s="1"/>
  <c r="V25" i="26" s="1"/>
  <c r="V26" i="26" s="1"/>
  <c r="V27" i="26" s="1"/>
  <c r="V28" i="26" s="1"/>
  <c r="V29" i="26" s="1"/>
  <c r="V30" i="26" s="1"/>
  <c r="V31" i="26" s="1"/>
  <c r="V32" i="26" s="1"/>
  <c r="V33" i="26" s="1"/>
  <c r="V34" i="26" s="1"/>
  <c r="V35" i="26" s="1"/>
  <c r="V36" i="26" s="1"/>
  <c r="V37" i="26" s="1"/>
  <c r="V38" i="26" s="1"/>
  <c r="V39" i="26" s="1"/>
  <c r="V40" i="26" s="1"/>
  <c r="V41" i="26" s="1"/>
  <c r="V42" i="26" s="1"/>
  <c r="V43" i="26" s="1"/>
  <c r="V44" i="26" s="1"/>
  <c r="V45" i="26" s="1"/>
  <c r="V46" i="26" s="1"/>
  <c r="V47" i="26" s="1"/>
  <c r="V48" i="26" s="1"/>
  <c r="V49" i="26" s="1"/>
  <c r="V50" i="26" s="1"/>
  <c r="V51" i="26" s="1"/>
  <c r="V52" i="26" s="1"/>
  <c r="V53" i="26" s="1"/>
  <c r="V54" i="26" s="1"/>
  <c r="V55" i="26" s="1"/>
  <c r="V56" i="26" s="1"/>
  <c r="V57" i="26" s="1"/>
  <c r="V58" i="26" s="1"/>
  <c r="V59" i="26" s="1"/>
  <c r="V60" i="26" s="1"/>
  <c r="V61" i="26" s="1"/>
  <c r="V62" i="26" s="1"/>
  <c r="V63" i="26" s="1"/>
  <c r="V64" i="26" s="1"/>
  <c r="V65" i="26" s="1"/>
  <c r="V66" i="26" s="1"/>
  <c r="V67" i="26" s="1"/>
  <c r="V68" i="26" s="1"/>
  <c r="V69" i="26" s="1"/>
  <c r="V70" i="26" s="1"/>
  <c r="V71" i="26" s="1"/>
  <c r="V72" i="26" s="1"/>
  <c r="V73" i="26" s="1"/>
  <c r="V74" i="26" s="1"/>
  <c r="V75" i="26" s="1"/>
  <c r="V76" i="26" s="1"/>
  <c r="V77" i="26" s="1"/>
  <c r="V78" i="26" s="1"/>
  <c r="V79" i="26" s="1"/>
  <c r="V80" i="26" s="1"/>
  <c r="V81" i="26" s="1"/>
  <c r="V82" i="26" s="1"/>
  <c r="V83" i="26" s="1"/>
  <c r="V84" i="26" s="1"/>
  <c r="V85" i="26" s="1"/>
  <c r="V86" i="26" s="1"/>
  <c r="V87" i="26" s="1"/>
  <c r="V88" i="26" s="1"/>
  <c r="V89" i="26" s="1"/>
  <c r="V90" i="26" s="1"/>
  <c r="V91" i="26" s="1"/>
  <c r="V92" i="26" s="1"/>
  <c r="V93" i="26" s="1"/>
  <c r="V94" i="26" s="1"/>
  <c r="V95" i="26" s="1"/>
  <c r="V96" i="26" s="1"/>
  <c r="V97" i="26" s="1"/>
  <c r="V98" i="26" s="1"/>
  <c r="V99" i="26" s="1"/>
  <c r="V100" i="26" s="1"/>
  <c r="V101" i="26" s="1"/>
  <c r="V102" i="26" s="1"/>
  <c r="V103" i="26" s="1"/>
  <c r="V104" i="26" s="1"/>
  <c r="AE105" i="26"/>
  <c r="AE106" i="26"/>
  <c r="AE107" i="26" s="1"/>
  <c r="AE108" i="26" s="1"/>
  <c r="AE109" i="26" s="1"/>
  <c r="AE110" i="26" s="1"/>
  <c r="AE111" i="26" s="1"/>
  <c r="AE112" i="26" s="1"/>
  <c r="AE113" i="26" s="1"/>
  <c r="AE114" i="26" s="1"/>
  <c r="AE115" i="26" s="1"/>
  <c r="AE116" i="26" s="1"/>
  <c r="AE117" i="26" s="1"/>
  <c r="AE118" i="26" s="1"/>
  <c r="AE119" i="26" s="1"/>
  <c r="AE120" i="26" s="1"/>
  <c r="AE121" i="26" s="1"/>
  <c r="AE122" i="26" s="1"/>
  <c r="AE123" i="26" s="1"/>
  <c r="AE124" i="26" s="1"/>
  <c r="AE125" i="26" s="1"/>
  <c r="AE126" i="26" s="1"/>
  <c r="AE127" i="26" s="1"/>
  <c r="AE128" i="26" s="1"/>
  <c r="AE129" i="26" s="1"/>
  <c r="AE130" i="26" s="1"/>
  <c r="AE131" i="26" s="1"/>
  <c r="AE132" i="26" s="1"/>
  <c r="AE133" i="26" s="1"/>
  <c r="AE134" i="26" s="1"/>
  <c r="AE135" i="26" s="1"/>
  <c r="AE136" i="26" s="1"/>
  <c r="AE137" i="26" s="1"/>
  <c r="AE138" i="26" s="1"/>
  <c r="AE139" i="26" s="1"/>
  <c r="AE140" i="26" s="1"/>
  <c r="AE141" i="26" s="1"/>
  <c r="AE142" i="26" s="1"/>
  <c r="AE143" i="26" s="1"/>
  <c r="AE144" i="26" s="1"/>
  <c r="AE145" i="26" s="1"/>
  <c r="AE146" i="26" s="1"/>
  <c r="AE147" i="26" s="1"/>
  <c r="AE148" i="26" s="1"/>
  <c r="AE149" i="26" s="1"/>
  <c r="AE150" i="26" s="1"/>
  <c r="AE151" i="26" s="1"/>
  <c r="AE152" i="26" s="1"/>
  <c r="AE153" i="26" s="1"/>
  <c r="AE154" i="26" s="1"/>
  <c r="AE155" i="26" s="1"/>
  <c r="AE156" i="26" s="1"/>
  <c r="AE157" i="26" s="1"/>
  <c r="AE158" i="26" s="1"/>
  <c r="AE159" i="26" s="1"/>
  <c r="AE160" i="26" s="1"/>
  <c r="AE161" i="26" s="1"/>
  <c r="AE162" i="26" s="1"/>
  <c r="AE163" i="26" s="1"/>
  <c r="AE164" i="26" s="1"/>
  <c r="AE165" i="26" s="1"/>
  <c r="AE166" i="26" s="1"/>
  <c r="AE167" i="26" s="1"/>
  <c r="D17" i="26"/>
  <c r="D18" i="26" s="1"/>
  <c r="D19" i="26" s="1"/>
  <c r="D20" i="26" s="1"/>
  <c r="D21" i="26" s="1"/>
  <c r="D22" i="26" s="1"/>
  <c r="D23" i="26" s="1"/>
  <c r="D24" i="26" s="1"/>
  <c r="D25" i="26" s="1"/>
  <c r="D26" i="26" s="1"/>
  <c r="D27" i="26" s="1"/>
  <c r="D28" i="26" s="1"/>
  <c r="D29" i="26" s="1"/>
  <c r="D30" i="26" s="1"/>
  <c r="D31" i="26" s="1"/>
  <c r="D32" i="26" s="1"/>
  <c r="D33" i="26" s="1"/>
  <c r="D34" i="26" s="1"/>
  <c r="D35" i="26" s="1"/>
  <c r="D36" i="26" s="1"/>
  <c r="D37" i="26" s="1"/>
  <c r="D38" i="26" s="1"/>
  <c r="D39" i="26" s="1"/>
  <c r="D40" i="26" s="1"/>
  <c r="D41" i="26" s="1"/>
  <c r="D42" i="26" s="1"/>
  <c r="D43" i="26" s="1"/>
  <c r="D44" i="26" s="1"/>
  <c r="D45" i="26" s="1"/>
  <c r="D46" i="26" s="1"/>
  <c r="D47" i="26" s="1"/>
  <c r="D48" i="26" s="1"/>
  <c r="D49" i="26" s="1"/>
  <c r="D50" i="26" s="1"/>
  <c r="D51" i="26" s="1"/>
  <c r="D52" i="26" s="1"/>
  <c r="D53" i="26" s="1"/>
  <c r="D54" i="26" s="1"/>
  <c r="D55" i="26" s="1"/>
  <c r="D56" i="26" s="1"/>
  <c r="D57" i="26" s="1"/>
  <c r="D58" i="26" s="1"/>
  <c r="D59" i="26" s="1"/>
  <c r="D60" i="26" s="1"/>
  <c r="D61" i="26" s="1"/>
  <c r="D62" i="26" s="1"/>
  <c r="D63" i="26" s="1"/>
  <c r="D64" i="26" s="1"/>
  <c r="D65" i="26" s="1"/>
  <c r="D66" i="26" s="1"/>
  <c r="D67" i="26" s="1"/>
  <c r="D68" i="26" s="1"/>
  <c r="D69" i="26" s="1"/>
  <c r="D70" i="26" s="1"/>
  <c r="D71" i="26" s="1"/>
  <c r="D72" i="26" s="1"/>
  <c r="D73" i="26" s="1"/>
  <c r="D74" i="26" s="1"/>
  <c r="D75" i="26" s="1"/>
  <c r="D76" i="26" s="1"/>
  <c r="D77" i="26" s="1"/>
  <c r="D78" i="26" s="1"/>
  <c r="D79" i="26" s="1"/>
  <c r="D80" i="26" s="1"/>
  <c r="D81" i="26" s="1"/>
  <c r="D82" i="26" s="1"/>
  <c r="D83" i="26" s="1"/>
  <c r="D84" i="26" s="1"/>
  <c r="D85" i="26" s="1"/>
  <c r="D86" i="26" s="1"/>
  <c r="D87" i="26" s="1"/>
  <c r="D88" i="26" s="1"/>
  <c r="D89" i="26" s="1"/>
  <c r="D90" i="26" s="1"/>
  <c r="D91" i="26" s="1"/>
  <c r="D92" i="26" s="1"/>
  <c r="D93" i="26" s="1"/>
  <c r="D94" i="26" s="1"/>
  <c r="D95" i="26" s="1"/>
  <c r="D96" i="26" s="1"/>
  <c r="D97" i="26" s="1"/>
  <c r="D98" i="26" s="1"/>
  <c r="D99" i="26" s="1"/>
  <c r="D100" i="26" s="1"/>
  <c r="D101" i="26" s="1"/>
  <c r="D102" i="26" s="1"/>
  <c r="D103" i="26" s="1"/>
  <c r="D104" i="26" s="1"/>
  <c r="D15" i="26"/>
  <c r="D16" i="26"/>
  <c r="H15" i="26"/>
  <c r="H16" i="26" s="1"/>
  <c r="H17" i="26"/>
  <c r="H18" i="26" s="1"/>
  <c r="H19" i="26" s="1"/>
  <c r="H20" i="26" s="1"/>
  <c r="H21" i="26" s="1"/>
  <c r="H22" i="26" s="1"/>
  <c r="H23" i="26" s="1"/>
  <c r="H24" i="26" s="1"/>
  <c r="H25" i="26" s="1"/>
  <c r="H26" i="26" s="1"/>
  <c r="H27" i="26" s="1"/>
  <c r="H28" i="26" s="1"/>
  <c r="H29" i="26" s="1"/>
  <c r="H30" i="26" s="1"/>
  <c r="H31" i="26" s="1"/>
  <c r="H32" i="26" s="1"/>
  <c r="H33" i="26" s="1"/>
  <c r="H34" i="26" s="1"/>
  <c r="H35" i="26" s="1"/>
  <c r="H36" i="26" s="1"/>
  <c r="H37" i="26" s="1"/>
  <c r="H38" i="26" s="1"/>
  <c r="H39" i="26" s="1"/>
  <c r="H40" i="26" s="1"/>
  <c r="H41" i="26" s="1"/>
  <c r="H42" i="26" s="1"/>
  <c r="H43" i="26" s="1"/>
  <c r="H44" i="26" s="1"/>
  <c r="H45" i="26" s="1"/>
  <c r="H46" i="26" s="1"/>
  <c r="H47" i="26" s="1"/>
  <c r="H48" i="26" s="1"/>
  <c r="H49" i="26" s="1"/>
  <c r="H50" i="26" s="1"/>
  <c r="H51" i="26" s="1"/>
  <c r="H52" i="26" s="1"/>
  <c r="H53" i="26" s="1"/>
  <c r="H54" i="26" s="1"/>
  <c r="H55" i="26" s="1"/>
  <c r="H56" i="26" s="1"/>
  <c r="H57" i="26" s="1"/>
  <c r="H58" i="26" s="1"/>
  <c r="H59" i="26" s="1"/>
  <c r="H60" i="26" s="1"/>
  <c r="H61" i="26" s="1"/>
  <c r="H62" i="26" s="1"/>
  <c r="H63" i="26" s="1"/>
  <c r="H64" i="26" s="1"/>
  <c r="H65" i="26" s="1"/>
  <c r="H66" i="26" s="1"/>
  <c r="H67" i="26" s="1"/>
  <c r="H68" i="26" s="1"/>
  <c r="H69" i="26" s="1"/>
  <c r="H70" i="26" s="1"/>
  <c r="H71" i="26" s="1"/>
  <c r="H72" i="26" s="1"/>
  <c r="H73" i="26" s="1"/>
  <c r="H74" i="26" s="1"/>
  <c r="H75" i="26" s="1"/>
  <c r="H76" i="26" s="1"/>
  <c r="H77" i="26" s="1"/>
  <c r="H78" i="26" s="1"/>
  <c r="H79" i="26" s="1"/>
  <c r="H80" i="26" s="1"/>
  <c r="H81" i="26" s="1"/>
  <c r="H82" i="26" s="1"/>
  <c r="H83" i="26" s="1"/>
  <c r="H84" i="26" s="1"/>
  <c r="H85" i="26" s="1"/>
  <c r="H86" i="26" s="1"/>
  <c r="H87" i="26" s="1"/>
  <c r="H88" i="26" s="1"/>
  <c r="H89" i="26" s="1"/>
  <c r="H90" i="26" s="1"/>
  <c r="H91" i="26" s="1"/>
  <c r="H92" i="26" s="1"/>
  <c r="H93" i="26" s="1"/>
  <c r="H94" i="26" s="1"/>
  <c r="H95" i="26" s="1"/>
  <c r="H96" i="26" s="1"/>
  <c r="H97" i="26" s="1"/>
  <c r="H98" i="26" s="1"/>
  <c r="H99" i="26" s="1"/>
  <c r="H100" i="26" s="1"/>
  <c r="H101" i="26" s="1"/>
  <c r="H102" i="26" s="1"/>
  <c r="H103" i="26" s="1"/>
  <c r="H104" i="26" s="1"/>
  <c r="A16" i="26"/>
  <c r="A17" i="26"/>
  <c r="A18" i="26" s="1"/>
  <c r="A19" i="26" s="1"/>
  <c r="A20" i="26" s="1"/>
  <c r="A21" i="26" s="1"/>
  <c r="A22" i="26" s="1"/>
  <c r="A23" i="26" s="1"/>
  <c r="A24" i="26" s="1"/>
  <c r="A25" i="26" s="1"/>
  <c r="A26" i="26" s="1"/>
  <c r="A27" i="26" s="1"/>
  <c r="A28" i="26" s="1"/>
  <c r="A29" i="26" s="1"/>
  <c r="A30" i="26" s="1"/>
  <c r="A31" i="26" s="1"/>
  <c r="A32" i="26" s="1"/>
  <c r="A33" i="26" s="1"/>
  <c r="A34" i="26" s="1"/>
  <c r="A35" i="26" s="1"/>
  <c r="A36" i="26" s="1"/>
  <c r="A37" i="26" s="1"/>
  <c r="A38" i="26" s="1"/>
  <c r="A39" i="26" s="1"/>
  <c r="A40" i="26" s="1"/>
  <c r="A41" i="26" s="1"/>
  <c r="A42" i="26" s="1"/>
  <c r="A43" i="26" s="1"/>
  <c r="A44" i="26" s="1"/>
  <c r="A45" i="26" s="1"/>
  <c r="A46" i="26" s="1"/>
  <c r="A47" i="26" s="1"/>
  <c r="A48" i="26" s="1"/>
  <c r="A49" i="26" s="1"/>
  <c r="A50" i="26" s="1"/>
  <c r="A51" i="26" s="1"/>
  <c r="A52" i="26" s="1"/>
  <c r="A53" i="26" s="1"/>
  <c r="A54" i="26" s="1"/>
  <c r="A55" i="26" s="1"/>
  <c r="A56" i="26" s="1"/>
  <c r="A57" i="26" s="1"/>
  <c r="A58" i="26" s="1"/>
  <c r="A59" i="26" s="1"/>
  <c r="A60" i="26" s="1"/>
  <c r="A61" i="26" s="1"/>
  <c r="A62" i="26" s="1"/>
  <c r="A63" i="26" s="1"/>
  <c r="A64" i="26" s="1"/>
  <c r="A65" i="26" s="1"/>
  <c r="A66" i="26" s="1"/>
  <c r="A67" i="26" s="1"/>
  <c r="A68" i="26" s="1"/>
  <c r="A69" i="26" s="1"/>
  <c r="A70" i="26" s="1"/>
  <c r="A71" i="26" s="1"/>
  <c r="A72" i="26" s="1"/>
  <c r="A73" i="26" s="1"/>
  <c r="A74" i="26" s="1"/>
  <c r="A75" i="26" s="1"/>
  <c r="A76" i="26" s="1"/>
  <c r="A77" i="26" s="1"/>
  <c r="A78" i="26" s="1"/>
  <c r="A79" i="26" s="1"/>
  <c r="A80" i="26" s="1"/>
  <c r="A81" i="26" s="1"/>
  <c r="A82" i="26" s="1"/>
  <c r="A83" i="26" s="1"/>
  <c r="A84" i="26" s="1"/>
  <c r="A85" i="26" s="1"/>
  <c r="A86" i="26" s="1"/>
  <c r="A87" i="26" s="1"/>
  <c r="A88" i="26" s="1"/>
  <c r="A89" i="26" s="1"/>
  <c r="A90" i="26" s="1"/>
  <c r="A91" i="26" s="1"/>
  <c r="A92" i="26" s="1"/>
  <c r="A93" i="26" s="1"/>
  <c r="A94" i="26" s="1"/>
  <c r="A95" i="26" s="1"/>
  <c r="A96" i="26" s="1"/>
  <c r="A97" i="26" s="1"/>
  <c r="A98" i="26" s="1"/>
  <c r="A99" i="26" s="1"/>
  <c r="A100" i="26" s="1"/>
  <c r="A101" i="26" s="1"/>
  <c r="A102" i="26" s="1"/>
  <c r="A103" i="26" s="1"/>
  <c r="A104" i="26" s="1"/>
  <c r="A15" i="26"/>
  <c r="AD106" i="26"/>
  <c r="AD107" i="26" s="1"/>
  <c r="AD108" i="26" s="1"/>
  <c r="AD109" i="26" s="1"/>
  <c r="AD110" i="26" s="1"/>
  <c r="AD111" i="26" s="1"/>
  <c r="AD112" i="26" s="1"/>
  <c r="AD113" i="26" s="1"/>
  <c r="AD114" i="26" s="1"/>
  <c r="AD115" i="26" s="1"/>
  <c r="AD116" i="26" s="1"/>
  <c r="AD117" i="26" s="1"/>
  <c r="AD118" i="26" s="1"/>
  <c r="AD119" i="26" s="1"/>
  <c r="AD120" i="26" s="1"/>
  <c r="AD121" i="26" s="1"/>
  <c r="AD122" i="26" s="1"/>
  <c r="AD123" i="26" s="1"/>
  <c r="AD124" i="26" s="1"/>
  <c r="AD125" i="26" s="1"/>
  <c r="AD126" i="26" s="1"/>
  <c r="AD127" i="26" s="1"/>
  <c r="AD128" i="26" s="1"/>
  <c r="AD129" i="26" s="1"/>
  <c r="AD130" i="26" s="1"/>
  <c r="AD131" i="26" s="1"/>
  <c r="AD132" i="26" s="1"/>
  <c r="AD133" i="26" s="1"/>
  <c r="AD134" i="26" s="1"/>
  <c r="AD135" i="26" s="1"/>
  <c r="AD136" i="26" s="1"/>
  <c r="AD137" i="26" s="1"/>
  <c r="AD138" i="26" s="1"/>
  <c r="AD139" i="26" s="1"/>
  <c r="AD140" i="26" s="1"/>
  <c r="AD141" i="26" s="1"/>
  <c r="AD142" i="26" s="1"/>
  <c r="AD143" i="26" s="1"/>
  <c r="AD144" i="26" s="1"/>
  <c r="AD145" i="26" s="1"/>
  <c r="AD146" i="26" s="1"/>
  <c r="AD147" i="26" s="1"/>
  <c r="AD148" i="26" s="1"/>
  <c r="AD149" i="26" s="1"/>
  <c r="AD150" i="26" s="1"/>
  <c r="AD151" i="26" s="1"/>
  <c r="AD152" i="26" s="1"/>
  <c r="AD153" i="26" s="1"/>
  <c r="AD154" i="26" s="1"/>
  <c r="AD155" i="26" s="1"/>
  <c r="AD156" i="26" s="1"/>
  <c r="AD157" i="26" s="1"/>
  <c r="AD158" i="26" s="1"/>
  <c r="AD159" i="26" s="1"/>
  <c r="AD160" i="26" s="1"/>
  <c r="AD161" i="26" s="1"/>
  <c r="AD162" i="26" s="1"/>
  <c r="AD163" i="26" s="1"/>
  <c r="AD164" i="26" s="1"/>
  <c r="AD165" i="26" s="1"/>
  <c r="AD166" i="26" s="1"/>
  <c r="AD167" i="26" s="1"/>
  <c r="AD105" i="26"/>
  <c r="X105" i="26"/>
  <c r="X106" i="26"/>
  <c r="X107" i="26" s="1"/>
  <c r="X108" i="26" s="1"/>
  <c r="X109" i="26" s="1"/>
  <c r="X110" i="26" s="1"/>
  <c r="X111" i="26" s="1"/>
  <c r="X112" i="26" s="1"/>
  <c r="X113" i="26" s="1"/>
  <c r="X114" i="26" s="1"/>
  <c r="X115" i="26" s="1"/>
  <c r="X116" i="26" s="1"/>
  <c r="X117" i="26" s="1"/>
  <c r="X118" i="26" s="1"/>
  <c r="X119" i="26" s="1"/>
  <c r="X120" i="26" s="1"/>
  <c r="X121" i="26" s="1"/>
  <c r="X122" i="26" s="1"/>
  <c r="X123" i="26" s="1"/>
  <c r="X124" i="26" s="1"/>
  <c r="X125" i="26" s="1"/>
  <c r="X126" i="26" s="1"/>
  <c r="X127" i="26" s="1"/>
  <c r="X128" i="26" s="1"/>
  <c r="X129" i="26" s="1"/>
  <c r="X130" i="26" s="1"/>
  <c r="X131" i="26" s="1"/>
  <c r="X132" i="26" s="1"/>
  <c r="X133" i="26" s="1"/>
  <c r="X134" i="26" s="1"/>
  <c r="X135" i="26" s="1"/>
  <c r="X136" i="26" s="1"/>
  <c r="X137" i="26" s="1"/>
  <c r="X138" i="26" s="1"/>
  <c r="X139" i="26" s="1"/>
  <c r="X140" i="26" s="1"/>
  <c r="X141" i="26" s="1"/>
  <c r="X142" i="26" s="1"/>
  <c r="X143" i="26" s="1"/>
  <c r="X144" i="26" s="1"/>
  <c r="X145" i="26" s="1"/>
  <c r="X146" i="26" s="1"/>
  <c r="X147" i="26" s="1"/>
  <c r="X148" i="26" s="1"/>
  <c r="X149" i="26" s="1"/>
  <c r="X150" i="26" s="1"/>
  <c r="X151" i="26" s="1"/>
  <c r="X152" i="26" s="1"/>
  <c r="X153" i="26" s="1"/>
  <c r="X154" i="26" s="1"/>
  <c r="X155" i="26" s="1"/>
  <c r="X156" i="26" s="1"/>
  <c r="X157" i="26" s="1"/>
  <c r="X158" i="26" s="1"/>
  <c r="X159" i="26" s="1"/>
  <c r="X160" i="26" s="1"/>
  <c r="X161" i="26" s="1"/>
  <c r="X162" i="26" s="1"/>
  <c r="X163" i="26" s="1"/>
  <c r="X164" i="26" s="1"/>
  <c r="X165" i="26" s="1"/>
  <c r="X166" i="26" s="1"/>
  <c r="X167" i="26" s="1"/>
  <c r="AF105" i="26"/>
  <c r="AF106" i="26"/>
  <c r="AF107" i="26" s="1"/>
  <c r="AF108" i="26" s="1"/>
  <c r="AF109" i="26" s="1"/>
  <c r="AF110" i="26" s="1"/>
  <c r="AF111" i="26" s="1"/>
  <c r="AF112" i="26" s="1"/>
  <c r="AF113" i="26" s="1"/>
  <c r="AF114" i="26" s="1"/>
  <c r="AF115" i="26" s="1"/>
  <c r="AF116" i="26" s="1"/>
  <c r="AF117" i="26" s="1"/>
  <c r="AF118" i="26" s="1"/>
  <c r="AF119" i="26" s="1"/>
  <c r="AF120" i="26" s="1"/>
  <c r="AF121" i="26" s="1"/>
  <c r="AF122" i="26" s="1"/>
  <c r="AF123" i="26" s="1"/>
  <c r="AF124" i="26" s="1"/>
  <c r="AF125" i="26" s="1"/>
  <c r="AF126" i="26" s="1"/>
  <c r="AF127" i="26" s="1"/>
  <c r="AF128" i="26" s="1"/>
  <c r="AF129" i="26" s="1"/>
  <c r="AF130" i="26" s="1"/>
  <c r="AF131" i="26" s="1"/>
  <c r="AF132" i="26" s="1"/>
  <c r="AF133" i="26" s="1"/>
  <c r="AF134" i="26" s="1"/>
  <c r="AF135" i="26" s="1"/>
  <c r="AF136" i="26" s="1"/>
  <c r="AF137" i="26" s="1"/>
  <c r="AF138" i="26" s="1"/>
  <c r="AF139" i="26" s="1"/>
  <c r="AF140" i="26" s="1"/>
  <c r="AF141" i="26" s="1"/>
  <c r="AF142" i="26" s="1"/>
  <c r="AF143" i="26" s="1"/>
  <c r="AF144" i="26" s="1"/>
  <c r="AF145" i="26" s="1"/>
  <c r="AF146" i="26" s="1"/>
  <c r="AF147" i="26" s="1"/>
  <c r="AF148" i="26" s="1"/>
  <c r="AF149" i="26" s="1"/>
  <c r="AF150" i="26" s="1"/>
  <c r="AF151" i="26" s="1"/>
  <c r="AF152" i="26" s="1"/>
  <c r="AF153" i="26" s="1"/>
  <c r="AF154" i="26" s="1"/>
  <c r="AF155" i="26" s="1"/>
  <c r="AF156" i="26" s="1"/>
  <c r="AF157" i="26" s="1"/>
  <c r="AF158" i="26" s="1"/>
  <c r="AF159" i="26" s="1"/>
  <c r="AF160" i="26" s="1"/>
  <c r="AF161" i="26" s="1"/>
  <c r="AF162" i="26" s="1"/>
  <c r="AF163" i="26" s="1"/>
  <c r="AF164" i="26" s="1"/>
  <c r="AF165" i="26" s="1"/>
  <c r="AF166" i="26" s="1"/>
  <c r="AF167" i="26" s="1"/>
  <c r="R105" i="26"/>
  <c r="R106" i="26"/>
  <c r="R107" i="26" s="1"/>
  <c r="R108" i="26" s="1"/>
  <c r="R109" i="26" s="1"/>
  <c r="R110" i="26" s="1"/>
  <c r="S105" i="26"/>
  <c r="S106" i="26"/>
  <c r="S107" i="26" s="1"/>
  <c r="S108" i="26" s="1"/>
  <c r="S109" i="26" s="1"/>
  <c r="S110" i="26" s="1"/>
  <c r="T168" i="26"/>
  <c r="T169" i="26"/>
  <c r="T170" i="26" s="1"/>
  <c r="T171" i="26" s="1"/>
  <c r="T172" i="26" s="1"/>
  <c r="R168" i="26"/>
  <c r="R169" i="26"/>
  <c r="R170" i="26" s="1"/>
  <c r="R171" i="26" s="1"/>
  <c r="R172" i="26" s="1"/>
  <c r="T106" i="26"/>
  <c r="T107" i="26" s="1"/>
  <c r="T108" i="26" s="1"/>
  <c r="T109" i="26" s="1"/>
  <c r="T110" i="26" s="1"/>
  <c r="T105" i="26"/>
  <c r="S168" i="26"/>
  <c r="S169" i="26"/>
  <c r="S170" i="26" s="1"/>
  <c r="S171" i="26" s="1"/>
  <c r="S172" i="26" s="1"/>
  <c r="K19" i="2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AG169" i="31" l="1"/>
  <c r="AG170" i="31" s="1"/>
  <c r="AG171" i="31" s="1"/>
  <c r="AG172" i="31" s="1"/>
  <c r="AG168" i="31"/>
  <c r="I106" i="31"/>
  <c r="I107" i="31" s="1"/>
  <c r="I108" i="31" s="1"/>
  <c r="I109" i="31" s="1"/>
  <c r="I110" i="31" s="1"/>
  <c r="I111" i="31" s="1"/>
  <c r="I112" i="31" s="1"/>
  <c r="I113" i="31" s="1"/>
  <c r="I114" i="31" s="1"/>
  <c r="I115" i="31" s="1"/>
  <c r="I116" i="31" s="1"/>
  <c r="I117" i="31" s="1"/>
  <c r="I118" i="31" s="1"/>
  <c r="I119" i="31" s="1"/>
  <c r="I120" i="31" s="1"/>
  <c r="I121" i="31" s="1"/>
  <c r="I122" i="31" s="1"/>
  <c r="I123" i="31" s="1"/>
  <c r="I124" i="31" s="1"/>
  <c r="I125" i="31" s="1"/>
  <c r="I126" i="31" s="1"/>
  <c r="I127" i="31" s="1"/>
  <c r="I128" i="31" s="1"/>
  <c r="I129" i="31" s="1"/>
  <c r="I130" i="31" s="1"/>
  <c r="I131" i="31" s="1"/>
  <c r="I132" i="31" s="1"/>
  <c r="I133" i="31" s="1"/>
  <c r="I134" i="31" s="1"/>
  <c r="I135" i="31" s="1"/>
  <c r="I136" i="31" s="1"/>
  <c r="I137" i="31" s="1"/>
  <c r="I138" i="31" s="1"/>
  <c r="I139" i="31" s="1"/>
  <c r="I140" i="31" s="1"/>
  <c r="I141" i="31" s="1"/>
  <c r="I142" i="31" s="1"/>
  <c r="I143" i="31" s="1"/>
  <c r="I144" i="31" s="1"/>
  <c r="I145" i="31" s="1"/>
  <c r="I146" i="31" s="1"/>
  <c r="I147" i="31" s="1"/>
  <c r="I148" i="31" s="1"/>
  <c r="I149" i="31" s="1"/>
  <c r="I150" i="31" s="1"/>
  <c r="I151" i="31" s="1"/>
  <c r="I152" i="31" s="1"/>
  <c r="I153" i="31" s="1"/>
  <c r="I154" i="31" s="1"/>
  <c r="I155" i="31" s="1"/>
  <c r="I156" i="31" s="1"/>
  <c r="I157" i="31" s="1"/>
  <c r="I158" i="31" s="1"/>
  <c r="I159" i="31" s="1"/>
  <c r="I160" i="31" s="1"/>
  <c r="I161" i="31" s="1"/>
  <c r="I162" i="31" s="1"/>
  <c r="I163" i="31" s="1"/>
  <c r="I164" i="31" s="1"/>
  <c r="I165" i="31" s="1"/>
  <c r="I166" i="31" s="1"/>
  <c r="I167" i="31" s="1"/>
  <c r="I105" i="31"/>
  <c r="B106" i="31"/>
  <c r="B107" i="31" s="1"/>
  <c r="B108" i="31" s="1"/>
  <c r="B109" i="31" s="1"/>
  <c r="B110" i="31" s="1"/>
  <c r="B111" i="31" s="1"/>
  <c r="B112" i="31" s="1"/>
  <c r="B113" i="31" s="1"/>
  <c r="B114" i="31" s="1"/>
  <c r="B115" i="31" s="1"/>
  <c r="B116" i="31" s="1"/>
  <c r="B117" i="31" s="1"/>
  <c r="B118" i="31" s="1"/>
  <c r="B119" i="31" s="1"/>
  <c r="B120" i="31" s="1"/>
  <c r="B121" i="31" s="1"/>
  <c r="B122" i="31" s="1"/>
  <c r="B123" i="31" s="1"/>
  <c r="B124" i="31" s="1"/>
  <c r="B125" i="31" s="1"/>
  <c r="B126" i="31" s="1"/>
  <c r="B127" i="31" s="1"/>
  <c r="B128" i="31" s="1"/>
  <c r="B129" i="31" s="1"/>
  <c r="B130" i="31" s="1"/>
  <c r="B131" i="31" s="1"/>
  <c r="B132" i="31" s="1"/>
  <c r="B133" i="31" s="1"/>
  <c r="B134" i="31" s="1"/>
  <c r="B135" i="31" s="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146" i="31" s="1"/>
  <c r="B147" i="31" s="1"/>
  <c r="B148" i="31" s="1"/>
  <c r="B149" i="31" s="1"/>
  <c r="B150" i="31" s="1"/>
  <c r="B151" i="31" s="1"/>
  <c r="B152" i="31" s="1"/>
  <c r="B153" i="31" s="1"/>
  <c r="B154" i="31" s="1"/>
  <c r="B155" i="31" s="1"/>
  <c r="B156" i="31" s="1"/>
  <c r="B157" i="31" s="1"/>
  <c r="B158" i="31" s="1"/>
  <c r="B159" i="31" s="1"/>
  <c r="B160" i="31" s="1"/>
  <c r="B161" i="31" s="1"/>
  <c r="B162" i="31" s="1"/>
  <c r="B163" i="31" s="1"/>
  <c r="B164" i="31" s="1"/>
  <c r="B165" i="31" s="1"/>
  <c r="B166" i="31" s="1"/>
  <c r="B167" i="31" s="1"/>
  <c r="B105" i="31"/>
  <c r="AA169" i="31"/>
  <c r="AA170" i="31" s="1"/>
  <c r="AA171" i="31" s="1"/>
  <c r="AA172" i="31" s="1"/>
  <c r="AA168" i="31"/>
  <c r="D105" i="31"/>
  <c r="D106" i="31"/>
  <c r="D107" i="31" s="1"/>
  <c r="D108" i="31" s="1"/>
  <c r="D109" i="31" s="1"/>
  <c r="D110" i="31" s="1"/>
  <c r="D111" i="31" s="1"/>
  <c r="D112" i="31" s="1"/>
  <c r="D113" i="31" s="1"/>
  <c r="D114" i="31" s="1"/>
  <c r="D115" i="31" s="1"/>
  <c r="D116" i="31" s="1"/>
  <c r="D117" i="31" s="1"/>
  <c r="D118" i="31" s="1"/>
  <c r="D119" i="31" s="1"/>
  <c r="D120" i="31" s="1"/>
  <c r="D121" i="31" s="1"/>
  <c r="D122" i="31" s="1"/>
  <c r="D123" i="31" s="1"/>
  <c r="D124" i="31" s="1"/>
  <c r="D125" i="31" s="1"/>
  <c r="D126" i="31" s="1"/>
  <c r="D127" i="31" s="1"/>
  <c r="D128" i="31" s="1"/>
  <c r="D129" i="31" s="1"/>
  <c r="D130" i="31" s="1"/>
  <c r="D131" i="31" s="1"/>
  <c r="D132" i="31" s="1"/>
  <c r="D133" i="31" s="1"/>
  <c r="D134" i="31" s="1"/>
  <c r="D135" i="31" s="1"/>
  <c r="D136" i="31" s="1"/>
  <c r="D137" i="31" s="1"/>
  <c r="D138" i="31" s="1"/>
  <c r="D139" i="31" s="1"/>
  <c r="D140" i="31" s="1"/>
  <c r="D141" i="31" s="1"/>
  <c r="D142" i="31" s="1"/>
  <c r="D143" i="31" s="1"/>
  <c r="D144" i="31" s="1"/>
  <c r="D145" i="31" s="1"/>
  <c r="D146" i="31" s="1"/>
  <c r="D147" i="31" s="1"/>
  <c r="D148" i="31" s="1"/>
  <c r="D149" i="31" s="1"/>
  <c r="D150" i="31" s="1"/>
  <c r="D151" i="31" s="1"/>
  <c r="D152" i="31" s="1"/>
  <c r="D153" i="31" s="1"/>
  <c r="D154" i="31" s="1"/>
  <c r="D155" i="31" s="1"/>
  <c r="D156" i="31" s="1"/>
  <c r="D157" i="31" s="1"/>
  <c r="D158" i="31" s="1"/>
  <c r="D159" i="31" s="1"/>
  <c r="D160" i="31" s="1"/>
  <c r="D161" i="31" s="1"/>
  <c r="D162" i="31" s="1"/>
  <c r="D163" i="31" s="1"/>
  <c r="D164" i="31" s="1"/>
  <c r="D165" i="31" s="1"/>
  <c r="D166" i="31" s="1"/>
  <c r="D167" i="31" s="1"/>
  <c r="U106" i="31"/>
  <c r="U107" i="31" s="1"/>
  <c r="U108" i="31" s="1"/>
  <c r="U109" i="31" s="1"/>
  <c r="U110" i="31" s="1"/>
  <c r="U111" i="31" s="1"/>
  <c r="U112" i="31" s="1"/>
  <c r="U113" i="31" s="1"/>
  <c r="U114" i="31" s="1"/>
  <c r="U115" i="31" s="1"/>
  <c r="U116" i="31" s="1"/>
  <c r="U117" i="31" s="1"/>
  <c r="U118" i="31" s="1"/>
  <c r="U119" i="31" s="1"/>
  <c r="U120" i="31" s="1"/>
  <c r="U121" i="31" s="1"/>
  <c r="U122" i="31" s="1"/>
  <c r="U123" i="31" s="1"/>
  <c r="U124" i="31" s="1"/>
  <c r="U125" i="31" s="1"/>
  <c r="U126" i="31" s="1"/>
  <c r="U127" i="31" s="1"/>
  <c r="U128" i="31" s="1"/>
  <c r="U129" i="31" s="1"/>
  <c r="U130" i="31" s="1"/>
  <c r="U131" i="31" s="1"/>
  <c r="U132" i="31" s="1"/>
  <c r="U133" i="31" s="1"/>
  <c r="U134" i="31" s="1"/>
  <c r="U135" i="31" s="1"/>
  <c r="U136" i="31" s="1"/>
  <c r="U137" i="31" s="1"/>
  <c r="U138" i="31" s="1"/>
  <c r="U139" i="31" s="1"/>
  <c r="U140" i="31" s="1"/>
  <c r="U141" i="31" s="1"/>
  <c r="U142" i="31" s="1"/>
  <c r="U143" i="31" s="1"/>
  <c r="U144" i="31" s="1"/>
  <c r="U145" i="31" s="1"/>
  <c r="U146" i="31" s="1"/>
  <c r="U147" i="31" s="1"/>
  <c r="U148" i="31" s="1"/>
  <c r="U149" i="31" s="1"/>
  <c r="U150" i="31" s="1"/>
  <c r="U151" i="31" s="1"/>
  <c r="U152" i="31" s="1"/>
  <c r="U153" i="31" s="1"/>
  <c r="U154" i="31" s="1"/>
  <c r="U155" i="31" s="1"/>
  <c r="U156" i="31" s="1"/>
  <c r="U157" i="31" s="1"/>
  <c r="U158" i="31" s="1"/>
  <c r="U159" i="31" s="1"/>
  <c r="U160" i="31" s="1"/>
  <c r="U161" i="31" s="1"/>
  <c r="U162" i="31" s="1"/>
  <c r="U163" i="31" s="1"/>
  <c r="U164" i="31" s="1"/>
  <c r="U165" i="31" s="1"/>
  <c r="U166" i="31" s="1"/>
  <c r="U167" i="31" s="1"/>
  <c r="U105" i="31"/>
  <c r="A106" i="3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05" i="31"/>
  <c r="C105" i="31"/>
  <c r="C106" i="31"/>
  <c r="C107" i="31" s="1"/>
  <c r="C108" i="31" s="1"/>
  <c r="C109" i="31" s="1"/>
  <c r="C110" i="31" s="1"/>
  <c r="C111" i="31" s="1"/>
  <c r="C112" i="31" s="1"/>
  <c r="C113" i="31" s="1"/>
  <c r="C114" i="31" s="1"/>
  <c r="C115" i="31" s="1"/>
  <c r="C116" i="31" s="1"/>
  <c r="C117" i="31" s="1"/>
  <c r="C118" i="31" s="1"/>
  <c r="C119" i="31" s="1"/>
  <c r="C120" i="31" s="1"/>
  <c r="C121" i="31" s="1"/>
  <c r="C122" i="31" s="1"/>
  <c r="C123" i="31" s="1"/>
  <c r="C124" i="31" s="1"/>
  <c r="C125" i="31" s="1"/>
  <c r="C126" i="31" s="1"/>
  <c r="C127" i="31" s="1"/>
  <c r="C128" i="31" s="1"/>
  <c r="C129" i="31" s="1"/>
  <c r="C130" i="31" s="1"/>
  <c r="C131" i="31" s="1"/>
  <c r="C132" i="31" s="1"/>
  <c r="C133" i="31" s="1"/>
  <c r="C134" i="31" s="1"/>
  <c r="C135" i="31" s="1"/>
  <c r="C136" i="31" s="1"/>
  <c r="C137" i="31" s="1"/>
  <c r="C138" i="31" s="1"/>
  <c r="C139" i="31" s="1"/>
  <c r="C140" i="31" s="1"/>
  <c r="C141" i="31" s="1"/>
  <c r="C142" i="31" s="1"/>
  <c r="C143" i="31" s="1"/>
  <c r="C144" i="31" s="1"/>
  <c r="C145" i="31" s="1"/>
  <c r="C146" i="31" s="1"/>
  <c r="C147" i="31" s="1"/>
  <c r="C148" i="31" s="1"/>
  <c r="C149" i="31" s="1"/>
  <c r="C150" i="31" s="1"/>
  <c r="C151" i="31" s="1"/>
  <c r="C152" i="31" s="1"/>
  <c r="C153" i="31" s="1"/>
  <c r="C154" i="31" s="1"/>
  <c r="C155" i="31" s="1"/>
  <c r="C156" i="31" s="1"/>
  <c r="C157" i="31" s="1"/>
  <c r="C158" i="31" s="1"/>
  <c r="C159" i="31" s="1"/>
  <c r="C160" i="31" s="1"/>
  <c r="C161" i="31" s="1"/>
  <c r="C162" i="31" s="1"/>
  <c r="C163" i="31" s="1"/>
  <c r="C164" i="31" s="1"/>
  <c r="C165" i="31" s="1"/>
  <c r="C166" i="31" s="1"/>
  <c r="C167" i="31" s="1"/>
  <c r="R175" i="31"/>
  <c r="R176" i="31" s="1"/>
  <c r="R173" i="31"/>
  <c r="R174" i="31" s="1"/>
  <c r="M105" i="31"/>
  <c r="M106" i="31"/>
  <c r="M107" i="31" s="1"/>
  <c r="M108" i="31" s="1"/>
  <c r="M109" i="31" s="1"/>
  <c r="M110" i="31" s="1"/>
  <c r="M111" i="31" s="1"/>
  <c r="M112" i="31" s="1"/>
  <c r="M113" i="31" s="1"/>
  <c r="M114" i="31" s="1"/>
  <c r="M115" i="31" s="1"/>
  <c r="M116" i="31" s="1"/>
  <c r="M117" i="31" s="1"/>
  <c r="M118" i="31" s="1"/>
  <c r="M119" i="31" s="1"/>
  <c r="M120" i="31" s="1"/>
  <c r="M121" i="31" s="1"/>
  <c r="M122" i="31" s="1"/>
  <c r="M123" i="31" s="1"/>
  <c r="M124" i="31" s="1"/>
  <c r="M125" i="31" s="1"/>
  <c r="M126" i="31" s="1"/>
  <c r="M127" i="31" s="1"/>
  <c r="M128" i="31" s="1"/>
  <c r="M129" i="31" s="1"/>
  <c r="M130" i="31" s="1"/>
  <c r="M131" i="31" s="1"/>
  <c r="M132" i="31" s="1"/>
  <c r="M133" i="31" s="1"/>
  <c r="M134" i="31" s="1"/>
  <c r="M135" i="31" s="1"/>
  <c r="M136" i="31" s="1"/>
  <c r="M137" i="31" s="1"/>
  <c r="M138" i="31" s="1"/>
  <c r="M139" i="31" s="1"/>
  <c r="M140" i="31" s="1"/>
  <c r="M141" i="31" s="1"/>
  <c r="M142" i="31" s="1"/>
  <c r="M143" i="31" s="1"/>
  <c r="M144" i="31" s="1"/>
  <c r="M145" i="31" s="1"/>
  <c r="M146" i="31" s="1"/>
  <c r="M147" i="31" s="1"/>
  <c r="M148" i="31" s="1"/>
  <c r="M149" i="31" s="1"/>
  <c r="M150" i="31" s="1"/>
  <c r="M151" i="31" s="1"/>
  <c r="M152" i="31" s="1"/>
  <c r="M153" i="31" s="1"/>
  <c r="M154" i="31" s="1"/>
  <c r="M155" i="31" s="1"/>
  <c r="M156" i="31" s="1"/>
  <c r="M157" i="31" s="1"/>
  <c r="M158" i="31" s="1"/>
  <c r="M159" i="31" s="1"/>
  <c r="M160" i="31" s="1"/>
  <c r="M161" i="31" s="1"/>
  <c r="M162" i="31" s="1"/>
  <c r="M163" i="31" s="1"/>
  <c r="M164" i="31" s="1"/>
  <c r="M165" i="31" s="1"/>
  <c r="M166" i="31" s="1"/>
  <c r="M167" i="31" s="1"/>
  <c r="AB169" i="31"/>
  <c r="AB170" i="31" s="1"/>
  <c r="AB171" i="31" s="1"/>
  <c r="AB172" i="31" s="1"/>
  <c r="AB168" i="31"/>
  <c r="AI168" i="31"/>
  <c r="AI169" i="31"/>
  <c r="AI170" i="31" s="1"/>
  <c r="AI171" i="31" s="1"/>
  <c r="AI172" i="31" s="1"/>
  <c r="X169" i="31"/>
  <c r="X170" i="31" s="1"/>
  <c r="X171" i="31" s="1"/>
  <c r="X172" i="31" s="1"/>
  <c r="X168" i="31"/>
  <c r="K168" i="31"/>
  <c r="K169" i="31"/>
  <c r="K170" i="31" s="1"/>
  <c r="K171" i="31" s="1"/>
  <c r="K172" i="31" s="1"/>
  <c r="AD169" i="31"/>
  <c r="AD170" i="31" s="1"/>
  <c r="AD171" i="31" s="1"/>
  <c r="AD172" i="31" s="1"/>
  <c r="AD168" i="31"/>
  <c r="T173" i="31"/>
  <c r="T174" i="31" s="1"/>
  <c r="T175" i="31"/>
  <c r="T176" i="31" s="1"/>
  <c r="Z106" i="31"/>
  <c r="Z107" i="31" s="1"/>
  <c r="Z108" i="31" s="1"/>
  <c r="Z109" i="31" s="1"/>
  <c r="Z110" i="31" s="1"/>
  <c r="Z111" i="31" s="1"/>
  <c r="Z112" i="31" s="1"/>
  <c r="Z113" i="31" s="1"/>
  <c r="Z114" i="31" s="1"/>
  <c r="Z115" i="31" s="1"/>
  <c r="Z116" i="31" s="1"/>
  <c r="Z117" i="31" s="1"/>
  <c r="Z118" i="31" s="1"/>
  <c r="Z119" i="31" s="1"/>
  <c r="Z120" i="31" s="1"/>
  <c r="Z121" i="31" s="1"/>
  <c r="Z122" i="31" s="1"/>
  <c r="Z123" i="31" s="1"/>
  <c r="Z124" i="31" s="1"/>
  <c r="Z125" i="31" s="1"/>
  <c r="Z126" i="31" s="1"/>
  <c r="Z127" i="31" s="1"/>
  <c r="Z128" i="31" s="1"/>
  <c r="Z129" i="31" s="1"/>
  <c r="Z130" i="31" s="1"/>
  <c r="Z131" i="31" s="1"/>
  <c r="Z132" i="31" s="1"/>
  <c r="Z133" i="31" s="1"/>
  <c r="Z134" i="31" s="1"/>
  <c r="Z135" i="31" s="1"/>
  <c r="Z136" i="31" s="1"/>
  <c r="Z137" i="31" s="1"/>
  <c r="Z138" i="31" s="1"/>
  <c r="Z139" i="31" s="1"/>
  <c r="Z140" i="31" s="1"/>
  <c r="Z141" i="31" s="1"/>
  <c r="Z142" i="31" s="1"/>
  <c r="Z143" i="31" s="1"/>
  <c r="Z144" i="31" s="1"/>
  <c r="Z145" i="31" s="1"/>
  <c r="Z146" i="31" s="1"/>
  <c r="Z147" i="31" s="1"/>
  <c r="Z148" i="31" s="1"/>
  <c r="Z149" i="31" s="1"/>
  <c r="Z150" i="31" s="1"/>
  <c r="Z151" i="31" s="1"/>
  <c r="Z152" i="31" s="1"/>
  <c r="Z153" i="31" s="1"/>
  <c r="Z154" i="31" s="1"/>
  <c r="Z155" i="31" s="1"/>
  <c r="Z156" i="31" s="1"/>
  <c r="Z157" i="31" s="1"/>
  <c r="Z158" i="31" s="1"/>
  <c r="Z159" i="31" s="1"/>
  <c r="Z160" i="31" s="1"/>
  <c r="Z161" i="31" s="1"/>
  <c r="Z162" i="31" s="1"/>
  <c r="Z163" i="31" s="1"/>
  <c r="Z164" i="31" s="1"/>
  <c r="Z165" i="31" s="1"/>
  <c r="Z166" i="31" s="1"/>
  <c r="Z167" i="31" s="1"/>
  <c r="Z105" i="31"/>
  <c r="V106" i="31"/>
  <c r="V107" i="31" s="1"/>
  <c r="V108" i="31" s="1"/>
  <c r="V109" i="31" s="1"/>
  <c r="V110" i="31" s="1"/>
  <c r="V111" i="31" s="1"/>
  <c r="V112" i="31" s="1"/>
  <c r="V113" i="31" s="1"/>
  <c r="V114" i="31" s="1"/>
  <c r="V115" i="31" s="1"/>
  <c r="V116" i="31" s="1"/>
  <c r="V117" i="31" s="1"/>
  <c r="V118" i="31" s="1"/>
  <c r="V119" i="31" s="1"/>
  <c r="V120" i="31" s="1"/>
  <c r="V121" i="31" s="1"/>
  <c r="V122" i="31" s="1"/>
  <c r="V123" i="31" s="1"/>
  <c r="V124" i="31" s="1"/>
  <c r="V125" i="31" s="1"/>
  <c r="V126" i="31" s="1"/>
  <c r="V127" i="31" s="1"/>
  <c r="V128" i="31" s="1"/>
  <c r="V129" i="31" s="1"/>
  <c r="V130" i="31" s="1"/>
  <c r="V131" i="31" s="1"/>
  <c r="V132" i="31" s="1"/>
  <c r="V133" i="31" s="1"/>
  <c r="V134" i="31" s="1"/>
  <c r="V135" i="31" s="1"/>
  <c r="V136" i="31" s="1"/>
  <c r="V137" i="31" s="1"/>
  <c r="V138" i="31" s="1"/>
  <c r="V139" i="31" s="1"/>
  <c r="V140" i="31" s="1"/>
  <c r="V141" i="31" s="1"/>
  <c r="V142" i="31" s="1"/>
  <c r="V143" i="31" s="1"/>
  <c r="V144" i="31" s="1"/>
  <c r="V145" i="31" s="1"/>
  <c r="V146" i="31" s="1"/>
  <c r="V147" i="31" s="1"/>
  <c r="V148" i="31" s="1"/>
  <c r="V149" i="31" s="1"/>
  <c r="V150" i="31" s="1"/>
  <c r="V151" i="31" s="1"/>
  <c r="V152" i="31" s="1"/>
  <c r="V153" i="31" s="1"/>
  <c r="V154" i="31" s="1"/>
  <c r="V155" i="31" s="1"/>
  <c r="V156" i="31" s="1"/>
  <c r="V157" i="31" s="1"/>
  <c r="V158" i="31" s="1"/>
  <c r="V159" i="31" s="1"/>
  <c r="V160" i="31" s="1"/>
  <c r="V161" i="31" s="1"/>
  <c r="V162" i="31" s="1"/>
  <c r="V163" i="31" s="1"/>
  <c r="V164" i="31" s="1"/>
  <c r="V165" i="31" s="1"/>
  <c r="V166" i="31" s="1"/>
  <c r="V167" i="31" s="1"/>
  <c r="V105" i="31"/>
  <c r="AE168" i="31"/>
  <c r="AE169" i="31"/>
  <c r="AE170" i="31" s="1"/>
  <c r="AE171" i="31" s="1"/>
  <c r="AE172" i="31" s="1"/>
  <c r="W106" i="31"/>
  <c r="W107" i="31" s="1"/>
  <c r="W108" i="31" s="1"/>
  <c r="W109" i="31" s="1"/>
  <c r="W110" i="31" s="1"/>
  <c r="W111" i="31" s="1"/>
  <c r="W112" i="31" s="1"/>
  <c r="W113" i="31" s="1"/>
  <c r="W114" i="31" s="1"/>
  <c r="W115" i="31" s="1"/>
  <c r="W116" i="31" s="1"/>
  <c r="W117" i="31" s="1"/>
  <c r="W118" i="31" s="1"/>
  <c r="W119" i="31" s="1"/>
  <c r="W120" i="31" s="1"/>
  <c r="W121" i="31" s="1"/>
  <c r="W122" i="31" s="1"/>
  <c r="W123" i="31" s="1"/>
  <c r="W124" i="31" s="1"/>
  <c r="W125" i="31" s="1"/>
  <c r="W126" i="31" s="1"/>
  <c r="W127" i="31" s="1"/>
  <c r="W128" i="31" s="1"/>
  <c r="W129" i="31" s="1"/>
  <c r="W130" i="31" s="1"/>
  <c r="W131" i="31" s="1"/>
  <c r="W132" i="31" s="1"/>
  <c r="W133" i="31" s="1"/>
  <c r="W134" i="31" s="1"/>
  <c r="W135" i="31" s="1"/>
  <c r="W136" i="31" s="1"/>
  <c r="W137" i="31" s="1"/>
  <c r="W138" i="31" s="1"/>
  <c r="W139" i="31" s="1"/>
  <c r="W140" i="31" s="1"/>
  <c r="W141" i="31" s="1"/>
  <c r="W142" i="31" s="1"/>
  <c r="W143" i="31" s="1"/>
  <c r="W144" i="31" s="1"/>
  <c r="W145" i="31" s="1"/>
  <c r="W146" i="31" s="1"/>
  <c r="W147" i="31" s="1"/>
  <c r="W148" i="31" s="1"/>
  <c r="W149" i="31" s="1"/>
  <c r="W150" i="31" s="1"/>
  <c r="W151" i="31" s="1"/>
  <c r="W152" i="31" s="1"/>
  <c r="W153" i="31" s="1"/>
  <c r="W154" i="31" s="1"/>
  <c r="W155" i="31" s="1"/>
  <c r="W156" i="31" s="1"/>
  <c r="W157" i="31" s="1"/>
  <c r="W158" i="31" s="1"/>
  <c r="W159" i="31" s="1"/>
  <c r="W160" i="31" s="1"/>
  <c r="W161" i="31" s="1"/>
  <c r="W162" i="31" s="1"/>
  <c r="W163" i="31" s="1"/>
  <c r="W164" i="31" s="1"/>
  <c r="W165" i="31" s="1"/>
  <c r="W166" i="31" s="1"/>
  <c r="W167" i="31" s="1"/>
  <c r="W105" i="31"/>
  <c r="G105" i="31"/>
  <c r="G106" i="31"/>
  <c r="G107" i="31" s="1"/>
  <c r="G108" i="31" s="1"/>
  <c r="G109" i="31" s="1"/>
  <c r="G110" i="31" s="1"/>
  <c r="G111" i="31" s="1"/>
  <c r="G112" i="31" s="1"/>
  <c r="G113" i="31" s="1"/>
  <c r="G114" i="31" s="1"/>
  <c r="G115" i="31" s="1"/>
  <c r="G116" i="31" s="1"/>
  <c r="G117" i="31" s="1"/>
  <c r="G118" i="31" s="1"/>
  <c r="G119" i="31" s="1"/>
  <c r="G120" i="31" s="1"/>
  <c r="G121" i="31" s="1"/>
  <c r="G122" i="31" s="1"/>
  <c r="G123" i="31" s="1"/>
  <c r="G124" i="31" s="1"/>
  <c r="G125" i="31" s="1"/>
  <c r="G126" i="31" s="1"/>
  <c r="G127" i="31" s="1"/>
  <c r="G128" i="31" s="1"/>
  <c r="G129" i="31" s="1"/>
  <c r="G130" i="31" s="1"/>
  <c r="G131" i="31" s="1"/>
  <c r="G132" i="31" s="1"/>
  <c r="G133" i="31" s="1"/>
  <c r="G134" i="31" s="1"/>
  <c r="G135" i="31" s="1"/>
  <c r="G136" i="31" s="1"/>
  <c r="G137" i="31" s="1"/>
  <c r="G138" i="31" s="1"/>
  <c r="G139" i="31" s="1"/>
  <c r="G140" i="31" s="1"/>
  <c r="G141" i="31" s="1"/>
  <c r="G142" i="31" s="1"/>
  <c r="G143" i="31" s="1"/>
  <c r="G144" i="31" s="1"/>
  <c r="G145" i="31" s="1"/>
  <c r="G146" i="31" s="1"/>
  <c r="G147" i="31" s="1"/>
  <c r="G148" i="31" s="1"/>
  <c r="G149" i="31" s="1"/>
  <c r="G150" i="31" s="1"/>
  <c r="G151" i="31" s="1"/>
  <c r="G152" i="31" s="1"/>
  <c r="G153" i="31" s="1"/>
  <c r="G154" i="31" s="1"/>
  <c r="G155" i="31" s="1"/>
  <c r="G156" i="31" s="1"/>
  <c r="G157" i="31" s="1"/>
  <c r="G158" i="31" s="1"/>
  <c r="G159" i="31" s="1"/>
  <c r="G160" i="31" s="1"/>
  <c r="G161" i="31" s="1"/>
  <c r="G162" i="31" s="1"/>
  <c r="G163" i="31" s="1"/>
  <c r="G164" i="31" s="1"/>
  <c r="G165" i="31" s="1"/>
  <c r="G166" i="31" s="1"/>
  <c r="G167" i="31" s="1"/>
  <c r="Y169" i="31"/>
  <c r="Y170" i="31" s="1"/>
  <c r="Y171" i="31" s="1"/>
  <c r="Y172" i="31" s="1"/>
  <c r="Y168" i="31"/>
  <c r="AC168" i="31"/>
  <c r="AC169" i="31"/>
  <c r="AC170" i="31" s="1"/>
  <c r="AC171" i="31" s="1"/>
  <c r="AC172" i="31" s="1"/>
  <c r="L169" i="31"/>
  <c r="L170" i="31" s="1"/>
  <c r="L171" i="31" s="1"/>
  <c r="L172" i="31" s="1"/>
  <c r="L168" i="31"/>
  <c r="F106" i="31"/>
  <c r="F107" i="31" s="1"/>
  <c r="F108" i="31" s="1"/>
  <c r="F109" i="31" s="1"/>
  <c r="F110" i="31" s="1"/>
  <c r="F111" i="31" s="1"/>
  <c r="F112" i="31" s="1"/>
  <c r="F113" i="31" s="1"/>
  <c r="F114" i="31" s="1"/>
  <c r="F115" i="31" s="1"/>
  <c r="F116" i="31" s="1"/>
  <c r="F117" i="31" s="1"/>
  <c r="F118" i="31" s="1"/>
  <c r="F119" i="31" s="1"/>
  <c r="F120" i="31" s="1"/>
  <c r="F121" i="31" s="1"/>
  <c r="F122" i="31" s="1"/>
  <c r="F123" i="31" s="1"/>
  <c r="F124" i="31" s="1"/>
  <c r="F125" i="31" s="1"/>
  <c r="F126" i="31" s="1"/>
  <c r="F127" i="31" s="1"/>
  <c r="F128" i="31" s="1"/>
  <c r="F129" i="31" s="1"/>
  <c r="F130" i="31" s="1"/>
  <c r="F131" i="31" s="1"/>
  <c r="F132" i="31" s="1"/>
  <c r="F133" i="31" s="1"/>
  <c r="F134" i="31" s="1"/>
  <c r="F135" i="31" s="1"/>
  <c r="F136" i="31" s="1"/>
  <c r="F137" i="31" s="1"/>
  <c r="F138" i="31" s="1"/>
  <c r="F139" i="31" s="1"/>
  <c r="F140" i="31" s="1"/>
  <c r="F141" i="31" s="1"/>
  <c r="F142" i="31" s="1"/>
  <c r="F143" i="31" s="1"/>
  <c r="F144" i="31" s="1"/>
  <c r="F145" i="31" s="1"/>
  <c r="F146" i="31" s="1"/>
  <c r="F147" i="31" s="1"/>
  <c r="F148" i="31" s="1"/>
  <c r="F149" i="31" s="1"/>
  <c r="F150" i="31" s="1"/>
  <c r="F151" i="31" s="1"/>
  <c r="F152" i="31" s="1"/>
  <c r="F153" i="31" s="1"/>
  <c r="F154" i="31" s="1"/>
  <c r="F155" i="31" s="1"/>
  <c r="F156" i="31" s="1"/>
  <c r="F157" i="31" s="1"/>
  <c r="F158" i="31" s="1"/>
  <c r="F159" i="31" s="1"/>
  <c r="F160" i="31" s="1"/>
  <c r="F161" i="31" s="1"/>
  <c r="F162" i="31" s="1"/>
  <c r="F163" i="31" s="1"/>
  <c r="F164" i="31" s="1"/>
  <c r="F165" i="31" s="1"/>
  <c r="F166" i="31" s="1"/>
  <c r="F167" i="31" s="1"/>
  <c r="F105" i="31"/>
  <c r="AF169" i="31"/>
  <c r="AF170" i="31" s="1"/>
  <c r="AF171" i="31" s="1"/>
  <c r="AF172" i="31" s="1"/>
  <c r="AF168" i="31"/>
  <c r="S175" i="31"/>
  <c r="S176" i="31" s="1"/>
  <c r="S173" i="31"/>
  <c r="S174" i="31" s="1"/>
  <c r="H105" i="31"/>
  <c r="H106" i="31"/>
  <c r="H107" i="31" s="1"/>
  <c r="H108" i="31" s="1"/>
  <c r="H109" i="31" s="1"/>
  <c r="H110" i="31" s="1"/>
  <c r="H111" i="31" s="1"/>
  <c r="H112" i="31" s="1"/>
  <c r="H113" i="31" s="1"/>
  <c r="H114" i="31" s="1"/>
  <c r="H115" i="31" s="1"/>
  <c r="H116" i="31" s="1"/>
  <c r="H117" i="31" s="1"/>
  <c r="H118" i="31" s="1"/>
  <c r="H119" i="31" s="1"/>
  <c r="H120" i="31" s="1"/>
  <c r="H121" i="31" s="1"/>
  <c r="H122" i="31" s="1"/>
  <c r="H123" i="31" s="1"/>
  <c r="H124" i="31" s="1"/>
  <c r="H125" i="31" s="1"/>
  <c r="H126" i="31" s="1"/>
  <c r="H127" i="31" s="1"/>
  <c r="H128" i="31" s="1"/>
  <c r="H129" i="31" s="1"/>
  <c r="H130" i="31" s="1"/>
  <c r="H131" i="31" s="1"/>
  <c r="H132" i="31" s="1"/>
  <c r="H133" i="31" s="1"/>
  <c r="H134" i="31" s="1"/>
  <c r="H135" i="31" s="1"/>
  <c r="H136" i="31" s="1"/>
  <c r="H137" i="31" s="1"/>
  <c r="H138" i="31" s="1"/>
  <c r="H139" i="31" s="1"/>
  <c r="H140" i="31" s="1"/>
  <c r="H141" i="31" s="1"/>
  <c r="H142" i="31" s="1"/>
  <c r="H143" i="31" s="1"/>
  <c r="H144" i="31" s="1"/>
  <c r="H145" i="31" s="1"/>
  <c r="H146" i="31" s="1"/>
  <c r="H147" i="31" s="1"/>
  <c r="H148" i="31" s="1"/>
  <c r="H149" i="31" s="1"/>
  <c r="H150" i="31" s="1"/>
  <c r="H151" i="31" s="1"/>
  <c r="H152" i="31" s="1"/>
  <c r="H153" i="31" s="1"/>
  <c r="H154" i="31" s="1"/>
  <c r="H155" i="31" s="1"/>
  <c r="H156" i="31" s="1"/>
  <c r="H157" i="31" s="1"/>
  <c r="H158" i="31" s="1"/>
  <c r="H159" i="31" s="1"/>
  <c r="H160" i="31" s="1"/>
  <c r="H161" i="31" s="1"/>
  <c r="H162" i="31" s="1"/>
  <c r="H163" i="31" s="1"/>
  <c r="H164" i="31" s="1"/>
  <c r="H165" i="31" s="1"/>
  <c r="H166" i="31" s="1"/>
  <c r="H167" i="31" s="1"/>
  <c r="J168" i="31"/>
  <c r="J169" i="31"/>
  <c r="J170" i="31" s="1"/>
  <c r="J171" i="31" s="1"/>
  <c r="J172" i="31" s="1"/>
  <c r="AE168" i="30"/>
  <c r="AE169" i="30"/>
  <c r="AE170" i="30" s="1"/>
  <c r="AE171" i="30" s="1"/>
  <c r="AE172" i="30" s="1"/>
  <c r="AC168" i="30"/>
  <c r="AC169" i="30"/>
  <c r="AC170" i="30" s="1"/>
  <c r="AC171" i="30" s="1"/>
  <c r="AC172" i="30" s="1"/>
  <c r="AB169" i="30"/>
  <c r="AB170" i="30" s="1"/>
  <c r="AB171" i="30" s="1"/>
  <c r="AB172" i="30" s="1"/>
  <c r="AB168" i="30"/>
  <c r="AG169" i="30"/>
  <c r="AG170" i="30" s="1"/>
  <c r="AG171" i="30" s="1"/>
  <c r="AG172" i="30" s="1"/>
  <c r="AG168" i="30"/>
  <c r="W105" i="30"/>
  <c r="W106" i="30"/>
  <c r="W107" i="30" s="1"/>
  <c r="W108" i="30" s="1"/>
  <c r="W109" i="30" s="1"/>
  <c r="W110" i="30" s="1"/>
  <c r="W111" i="30" s="1"/>
  <c r="W112" i="30" s="1"/>
  <c r="W113" i="30" s="1"/>
  <c r="W114" i="30" s="1"/>
  <c r="W115" i="30" s="1"/>
  <c r="W116" i="30" s="1"/>
  <c r="W117" i="30" s="1"/>
  <c r="W118" i="30" s="1"/>
  <c r="W119" i="30" s="1"/>
  <c r="W120" i="30" s="1"/>
  <c r="W121" i="30" s="1"/>
  <c r="W122" i="30" s="1"/>
  <c r="W123" i="30" s="1"/>
  <c r="W124" i="30" s="1"/>
  <c r="W125" i="30" s="1"/>
  <c r="W126" i="30" s="1"/>
  <c r="W127" i="30" s="1"/>
  <c r="W128" i="30" s="1"/>
  <c r="W129" i="30" s="1"/>
  <c r="W130" i="30" s="1"/>
  <c r="W131" i="30" s="1"/>
  <c r="W132" i="30" s="1"/>
  <c r="W133" i="30" s="1"/>
  <c r="W134" i="30" s="1"/>
  <c r="W135" i="30" s="1"/>
  <c r="W136" i="30" s="1"/>
  <c r="W137" i="30" s="1"/>
  <c r="W138" i="30" s="1"/>
  <c r="W139" i="30" s="1"/>
  <c r="W140" i="30" s="1"/>
  <c r="W141" i="30" s="1"/>
  <c r="W142" i="30" s="1"/>
  <c r="W143" i="30" s="1"/>
  <c r="W144" i="30" s="1"/>
  <c r="W145" i="30" s="1"/>
  <c r="W146" i="30" s="1"/>
  <c r="W147" i="30" s="1"/>
  <c r="W148" i="30" s="1"/>
  <c r="W149" i="30" s="1"/>
  <c r="W150" i="30" s="1"/>
  <c r="W151" i="30" s="1"/>
  <c r="W152" i="30" s="1"/>
  <c r="W153" i="30" s="1"/>
  <c r="W154" i="30" s="1"/>
  <c r="W155" i="30" s="1"/>
  <c r="W156" i="30" s="1"/>
  <c r="W157" i="30" s="1"/>
  <c r="W158" i="30" s="1"/>
  <c r="W159" i="30" s="1"/>
  <c r="W160" i="30" s="1"/>
  <c r="W161" i="30" s="1"/>
  <c r="W162" i="30" s="1"/>
  <c r="W163" i="30" s="1"/>
  <c r="W164" i="30" s="1"/>
  <c r="W165" i="30" s="1"/>
  <c r="W166" i="30" s="1"/>
  <c r="W167" i="30" s="1"/>
  <c r="J168" i="30"/>
  <c r="J169" i="30"/>
  <c r="J170" i="30" s="1"/>
  <c r="J171" i="30" s="1"/>
  <c r="J172" i="30" s="1"/>
  <c r="U106" i="30"/>
  <c r="U107" i="30" s="1"/>
  <c r="U108" i="30" s="1"/>
  <c r="U109" i="30" s="1"/>
  <c r="U110" i="30" s="1"/>
  <c r="U111" i="30" s="1"/>
  <c r="U112" i="30" s="1"/>
  <c r="U113" i="30" s="1"/>
  <c r="U114" i="30" s="1"/>
  <c r="U115" i="30" s="1"/>
  <c r="U116" i="30" s="1"/>
  <c r="U117" i="30" s="1"/>
  <c r="U118" i="30" s="1"/>
  <c r="U119" i="30" s="1"/>
  <c r="U120" i="30" s="1"/>
  <c r="U121" i="30" s="1"/>
  <c r="U122" i="30" s="1"/>
  <c r="U123" i="30" s="1"/>
  <c r="U124" i="30" s="1"/>
  <c r="U125" i="30" s="1"/>
  <c r="U126" i="30" s="1"/>
  <c r="U127" i="30" s="1"/>
  <c r="U128" i="30" s="1"/>
  <c r="U129" i="30" s="1"/>
  <c r="U130" i="30" s="1"/>
  <c r="U131" i="30" s="1"/>
  <c r="U132" i="30" s="1"/>
  <c r="U133" i="30" s="1"/>
  <c r="U134" i="30" s="1"/>
  <c r="U135" i="30" s="1"/>
  <c r="U136" i="30" s="1"/>
  <c r="U137" i="30" s="1"/>
  <c r="U138" i="30" s="1"/>
  <c r="U139" i="30" s="1"/>
  <c r="U140" i="30" s="1"/>
  <c r="U141" i="30" s="1"/>
  <c r="U142" i="30" s="1"/>
  <c r="U143" i="30" s="1"/>
  <c r="U144" i="30" s="1"/>
  <c r="U145" i="30" s="1"/>
  <c r="U146" i="30" s="1"/>
  <c r="U147" i="30" s="1"/>
  <c r="U148" i="30" s="1"/>
  <c r="U149" i="30" s="1"/>
  <c r="U150" i="30" s="1"/>
  <c r="U151" i="30" s="1"/>
  <c r="U152" i="30" s="1"/>
  <c r="U153" i="30" s="1"/>
  <c r="U154" i="30" s="1"/>
  <c r="U155" i="30" s="1"/>
  <c r="U156" i="30" s="1"/>
  <c r="U157" i="30" s="1"/>
  <c r="U158" i="30" s="1"/>
  <c r="U159" i="30" s="1"/>
  <c r="U160" i="30" s="1"/>
  <c r="U161" i="30" s="1"/>
  <c r="U162" i="30" s="1"/>
  <c r="U163" i="30" s="1"/>
  <c r="U164" i="30" s="1"/>
  <c r="U165" i="30" s="1"/>
  <c r="U166" i="30" s="1"/>
  <c r="U167" i="30" s="1"/>
  <c r="U105" i="30"/>
  <c r="S175" i="30"/>
  <c r="S176" i="30" s="1"/>
  <c r="S173" i="30"/>
  <c r="S174" i="30" s="1"/>
  <c r="M106" i="30"/>
  <c r="M107" i="30" s="1"/>
  <c r="M108" i="30" s="1"/>
  <c r="M109" i="30" s="1"/>
  <c r="M110" i="30" s="1"/>
  <c r="M111" i="30" s="1"/>
  <c r="M112" i="30" s="1"/>
  <c r="M113" i="30" s="1"/>
  <c r="M114" i="30" s="1"/>
  <c r="M115" i="30" s="1"/>
  <c r="M116" i="30" s="1"/>
  <c r="M117" i="30" s="1"/>
  <c r="M118" i="30" s="1"/>
  <c r="M119" i="30" s="1"/>
  <c r="M120" i="30" s="1"/>
  <c r="M121" i="30" s="1"/>
  <c r="M122" i="30" s="1"/>
  <c r="M123" i="30" s="1"/>
  <c r="M124" i="30" s="1"/>
  <c r="M125" i="30" s="1"/>
  <c r="M126" i="30" s="1"/>
  <c r="M127" i="30" s="1"/>
  <c r="M128" i="30" s="1"/>
  <c r="M129" i="30" s="1"/>
  <c r="M130" i="30" s="1"/>
  <c r="M131" i="30" s="1"/>
  <c r="M132" i="30" s="1"/>
  <c r="M133" i="30" s="1"/>
  <c r="M134" i="30" s="1"/>
  <c r="M135" i="30" s="1"/>
  <c r="M136" i="30" s="1"/>
  <c r="M137" i="30" s="1"/>
  <c r="M138" i="30" s="1"/>
  <c r="M139" i="30" s="1"/>
  <c r="M140" i="30" s="1"/>
  <c r="M141" i="30" s="1"/>
  <c r="M142" i="30" s="1"/>
  <c r="M143" i="30" s="1"/>
  <c r="M144" i="30" s="1"/>
  <c r="M145" i="30" s="1"/>
  <c r="M146" i="30" s="1"/>
  <c r="M147" i="30" s="1"/>
  <c r="M148" i="30" s="1"/>
  <c r="M149" i="30" s="1"/>
  <c r="M150" i="30" s="1"/>
  <c r="M151" i="30" s="1"/>
  <c r="M152" i="30" s="1"/>
  <c r="M153" i="30" s="1"/>
  <c r="M154" i="30" s="1"/>
  <c r="M155" i="30" s="1"/>
  <c r="M156" i="30" s="1"/>
  <c r="M157" i="30" s="1"/>
  <c r="M158" i="30" s="1"/>
  <c r="M159" i="30" s="1"/>
  <c r="M160" i="30" s="1"/>
  <c r="M161" i="30" s="1"/>
  <c r="M162" i="30" s="1"/>
  <c r="M163" i="30" s="1"/>
  <c r="M164" i="30" s="1"/>
  <c r="M165" i="30" s="1"/>
  <c r="M166" i="30" s="1"/>
  <c r="M167" i="30" s="1"/>
  <c r="M105" i="30"/>
  <c r="G105" i="30"/>
  <c r="G106" i="30"/>
  <c r="G107" i="30" s="1"/>
  <c r="G108" i="30" s="1"/>
  <c r="G109" i="30" s="1"/>
  <c r="G110" i="30" s="1"/>
  <c r="G111" i="30" s="1"/>
  <c r="G112" i="30" s="1"/>
  <c r="G113" i="30" s="1"/>
  <c r="G114" i="30" s="1"/>
  <c r="G115" i="30" s="1"/>
  <c r="G116" i="30" s="1"/>
  <c r="G117" i="30" s="1"/>
  <c r="G118" i="30" s="1"/>
  <c r="G119" i="30" s="1"/>
  <c r="G120" i="30" s="1"/>
  <c r="G121" i="30" s="1"/>
  <c r="G122" i="30" s="1"/>
  <c r="G123" i="30" s="1"/>
  <c r="G124" i="30" s="1"/>
  <c r="G125" i="30" s="1"/>
  <c r="G126" i="30" s="1"/>
  <c r="G127" i="30" s="1"/>
  <c r="G128" i="30" s="1"/>
  <c r="G129" i="30" s="1"/>
  <c r="G130" i="30" s="1"/>
  <c r="G131" i="30" s="1"/>
  <c r="G132" i="30" s="1"/>
  <c r="G133" i="30" s="1"/>
  <c r="G134" i="30" s="1"/>
  <c r="G135" i="30" s="1"/>
  <c r="G136" i="30" s="1"/>
  <c r="G137" i="30" s="1"/>
  <c r="G138" i="30" s="1"/>
  <c r="G139" i="30" s="1"/>
  <c r="G140" i="30" s="1"/>
  <c r="G141" i="30" s="1"/>
  <c r="G142" i="30" s="1"/>
  <c r="G143" i="30" s="1"/>
  <c r="G144" i="30" s="1"/>
  <c r="G145" i="30" s="1"/>
  <c r="G146" i="30" s="1"/>
  <c r="G147" i="30" s="1"/>
  <c r="G148" i="30" s="1"/>
  <c r="G149" i="30" s="1"/>
  <c r="G150" i="30" s="1"/>
  <c r="G151" i="30" s="1"/>
  <c r="G152" i="30" s="1"/>
  <c r="G153" i="30" s="1"/>
  <c r="G154" i="30" s="1"/>
  <c r="G155" i="30" s="1"/>
  <c r="G156" i="30" s="1"/>
  <c r="G157" i="30" s="1"/>
  <c r="G158" i="30" s="1"/>
  <c r="G159" i="30" s="1"/>
  <c r="G160" i="30" s="1"/>
  <c r="G161" i="30" s="1"/>
  <c r="G162" i="30" s="1"/>
  <c r="G163" i="30" s="1"/>
  <c r="G164" i="30" s="1"/>
  <c r="G165" i="30" s="1"/>
  <c r="G166" i="30" s="1"/>
  <c r="G167" i="30" s="1"/>
  <c r="AI169" i="30"/>
  <c r="AI170" i="30" s="1"/>
  <c r="AI171" i="30" s="1"/>
  <c r="AI172" i="30" s="1"/>
  <c r="AI168" i="30"/>
  <c r="Y169" i="30"/>
  <c r="Y170" i="30" s="1"/>
  <c r="Y171" i="30" s="1"/>
  <c r="Y172" i="30" s="1"/>
  <c r="Y168" i="30"/>
  <c r="A105" i="30"/>
  <c r="A106" i="30"/>
  <c r="A107" i="30" s="1"/>
  <c r="A108" i="30" s="1"/>
  <c r="A109" i="30" s="1"/>
  <c r="A110" i="30" s="1"/>
  <c r="A111" i="30" s="1"/>
  <c r="A112" i="30" s="1"/>
  <c r="A113" i="30" s="1"/>
  <c r="A114" i="30" s="1"/>
  <c r="A115" i="30" s="1"/>
  <c r="A116" i="30" s="1"/>
  <c r="A117" i="30" s="1"/>
  <c r="A118" i="30" s="1"/>
  <c r="A119" i="30" s="1"/>
  <c r="A120" i="30" s="1"/>
  <c r="A121" i="30" s="1"/>
  <c r="A122" i="30" s="1"/>
  <c r="A123" i="30" s="1"/>
  <c r="A124" i="30" s="1"/>
  <c r="A125" i="30" s="1"/>
  <c r="A126" i="30" s="1"/>
  <c r="A127" i="30" s="1"/>
  <c r="A128" i="30" s="1"/>
  <c r="A129" i="30" s="1"/>
  <c r="A130" i="30" s="1"/>
  <c r="A131" i="30" s="1"/>
  <c r="A132" i="30" s="1"/>
  <c r="A133" i="30" s="1"/>
  <c r="A134" i="30" s="1"/>
  <c r="A135" i="30" s="1"/>
  <c r="A136" i="30" s="1"/>
  <c r="A137" i="30" s="1"/>
  <c r="A138" i="30" s="1"/>
  <c r="A139" i="30" s="1"/>
  <c r="A140" i="30" s="1"/>
  <c r="A141" i="30" s="1"/>
  <c r="A142" i="30" s="1"/>
  <c r="A143" i="30" s="1"/>
  <c r="A144" i="30" s="1"/>
  <c r="A145" i="30" s="1"/>
  <c r="A146" i="30" s="1"/>
  <c r="A147" i="30" s="1"/>
  <c r="A148" i="30" s="1"/>
  <c r="A149" i="30" s="1"/>
  <c r="A150" i="30" s="1"/>
  <c r="A151" i="30" s="1"/>
  <c r="A152" i="30" s="1"/>
  <c r="A153" i="30" s="1"/>
  <c r="A154" i="30" s="1"/>
  <c r="A155" i="30" s="1"/>
  <c r="A156" i="30" s="1"/>
  <c r="A157" i="30" s="1"/>
  <c r="A158" i="30" s="1"/>
  <c r="A159" i="30" s="1"/>
  <c r="A160" i="30" s="1"/>
  <c r="A161" i="30" s="1"/>
  <c r="A162" i="30" s="1"/>
  <c r="A163" i="30" s="1"/>
  <c r="A164" i="30" s="1"/>
  <c r="A165" i="30" s="1"/>
  <c r="A166" i="30" s="1"/>
  <c r="A167" i="30" s="1"/>
  <c r="I106" i="30"/>
  <c r="I107" i="30" s="1"/>
  <c r="I108" i="30" s="1"/>
  <c r="I109" i="30" s="1"/>
  <c r="I110" i="30" s="1"/>
  <c r="I111" i="30" s="1"/>
  <c r="I112" i="30" s="1"/>
  <c r="I113" i="30" s="1"/>
  <c r="I114" i="30" s="1"/>
  <c r="I115" i="30" s="1"/>
  <c r="I116" i="30" s="1"/>
  <c r="I117" i="30" s="1"/>
  <c r="I118" i="30" s="1"/>
  <c r="I119" i="30" s="1"/>
  <c r="I120" i="30" s="1"/>
  <c r="I121" i="30" s="1"/>
  <c r="I122" i="30" s="1"/>
  <c r="I123" i="30" s="1"/>
  <c r="I124" i="30" s="1"/>
  <c r="I125" i="30" s="1"/>
  <c r="I126" i="30" s="1"/>
  <c r="I127" i="30" s="1"/>
  <c r="I128" i="30" s="1"/>
  <c r="I129" i="30" s="1"/>
  <c r="I130" i="30" s="1"/>
  <c r="I131" i="30" s="1"/>
  <c r="I132" i="30" s="1"/>
  <c r="I133" i="30" s="1"/>
  <c r="I134" i="30" s="1"/>
  <c r="I135" i="30" s="1"/>
  <c r="I136" i="30" s="1"/>
  <c r="I137" i="30" s="1"/>
  <c r="I138" i="30" s="1"/>
  <c r="I139" i="30" s="1"/>
  <c r="I140" i="30" s="1"/>
  <c r="I141" i="30" s="1"/>
  <c r="I142" i="30" s="1"/>
  <c r="I143" i="30" s="1"/>
  <c r="I144" i="30" s="1"/>
  <c r="I145" i="30" s="1"/>
  <c r="I146" i="30" s="1"/>
  <c r="I147" i="30" s="1"/>
  <c r="I148" i="30" s="1"/>
  <c r="I149" i="30" s="1"/>
  <c r="I150" i="30" s="1"/>
  <c r="I151" i="30" s="1"/>
  <c r="I152" i="30" s="1"/>
  <c r="I153" i="30" s="1"/>
  <c r="I154" i="30" s="1"/>
  <c r="I155" i="30" s="1"/>
  <c r="I156" i="30" s="1"/>
  <c r="I157" i="30" s="1"/>
  <c r="I158" i="30" s="1"/>
  <c r="I159" i="30" s="1"/>
  <c r="I160" i="30" s="1"/>
  <c r="I161" i="30" s="1"/>
  <c r="I162" i="30" s="1"/>
  <c r="I163" i="30" s="1"/>
  <c r="I164" i="30" s="1"/>
  <c r="I165" i="30" s="1"/>
  <c r="I166" i="30" s="1"/>
  <c r="I167" i="30" s="1"/>
  <c r="I105" i="30"/>
  <c r="H106" i="30"/>
  <c r="H107" i="30" s="1"/>
  <c r="H108" i="30" s="1"/>
  <c r="H109" i="30" s="1"/>
  <c r="H110" i="30" s="1"/>
  <c r="H111" i="30" s="1"/>
  <c r="H112" i="30" s="1"/>
  <c r="H113" i="30" s="1"/>
  <c r="H114" i="30" s="1"/>
  <c r="H115" i="30" s="1"/>
  <c r="H116" i="30" s="1"/>
  <c r="H117" i="30" s="1"/>
  <c r="H118" i="30" s="1"/>
  <c r="H119" i="30" s="1"/>
  <c r="H120" i="30" s="1"/>
  <c r="H121" i="30" s="1"/>
  <c r="H122" i="30" s="1"/>
  <c r="H123" i="30" s="1"/>
  <c r="H124" i="30" s="1"/>
  <c r="H125" i="30" s="1"/>
  <c r="H126" i="30" s="1"/>
  <c r="H127" i="30" s="1"/>
  <c r="H128" i="30" s="1"/>
  <c r="H129" i="30" s="1"/>
  <c r="H130" i="30" s="1"/>
  <c r="H131" i="30" s="1"/>
  <c r="H132" i="30" s="1"/>
  <c r="H133" i="30" s="1"/>
  <c r="H134" i="30" s="1"/>
  <c r="H135" i="30" s="1"/>
  <c r="H136" i="30" s="1"/>
  <c r="H137" i="30" s="1"/>
  <c r="H138" i="30" s="1"/>
  <c r="H139" i="30" s="1"/>
  <c r="H140" i="30" s="1"/>
  <c r="H141" i="30" s="1"/>
  <c r="H142" i="30" s="1"/>
  <c r="H143" i="30" s="1"/>
  <c r="H144" i="30" s="1"/>
  <c r="H145" i="30" s="1"/>
  <c r="H146" i="30" s="1"/>
  <c r="H147" i="30" s="1"/>
  <c r="H148" i="30" s="1"/>
  <c r="H149" i="30" s="1"/>
  <c r="H150" i="30" s="1"/>
  <c r="H151" i="30" s="1"/>
  <c r="H152" i="30" s="1"/>
  <c r="H153" i="30" s="1"/>
  <c r="H154" i="30" s="1"/>
  <c r="H155" i="30" s="1"/>
  <c r="H156" i="30" s="1"/>
  <c r="H157" i="30" s="1"/>
  <c r="H158" i="30" s="1"/>
  <c r="H159" i="30" s="1"/>
  <c r="H160" i="30" s="1"/>
  <c r="H161" i="30" s="1"/>
  <c r="H162" i="30" s="1"/>
  <c r="H163" i="30" s="1"/>
  <c r="H164" i="30" s="1"/>
  <c r="H165" i="30" s="1"/>
  <c r="H166" i="30" s="1"/>
  <c r="H167" i="30" s="1"/>
  <c r="H105" i="30"/>
  <c r="Z106" i="30"/>
  <c r="Z107" i="30" s="1"/>
  <c r="Z108" i="30" s="1"/>
  <c r="Z109" i="30" s="1"/>
  <c r="Z110" i="30" s="1"/>
  <c r="Z111" i="30" s="1"/>
  <c r="Z112" i="30" s="1"/>
  <c r="Z113" i="30" s="1"/>
  <c r="Z114" i="30" s="1"/>
  <c r="Z115" i="30" s="1"/>
  <c r="Z116" i="30" s="1"/>
  <c r="Z117" i="30" s="1"/>
  <c r="Z118" i="30" s="1"/>
  <c r="Z119" i="30" s="1"/>
  <c r="Z120" i="30" s="1"/>
  <c r="Z121" i="30" s="1"/>
  <c r="Z122" i="30" s="1"/>
  <c r="Z123" i="30" s="1"/>
  <c r="Z124" i="30" s="1"/>
  <c r="Z125" i="30" s="1"/>
  <c r="Z126" i="30" s="1"/>
  <c r="Z127" i="30" s="1"/>
  <c r="Z128" i="30" s="1"/>
  <c r="Z129" i="30" s="1"/>
  <c r="Z130" i="30" s="1"/>
  <c r="Z131" i="30" s="1"/>
  <c r="Z132" i="30" s="1"/>
  <c r="Z133" i="30" s="1"/>
  <c r="Z134" i="30" s="1"/>
  <c r="Z135" i="30" s="1"/>
  <c r="Z136" i="30" s="1"/>
  <c r="Z137" i="30" s="1"/>
  <c r="Z138" i="30" s="1"/>
  <c r="Z139" i="30" s="1"/>
  <c r="Z140" i="30" s="1"/>
  <c r="Z141" i="30" s="1"/>
  <c r="Z142" i="30" s="1"/>
  <c r="Z143" i="30" s="1"/>
  <c r="Z144" i="30" s="1"/>
  <c r="Z145" i="30" s="1"/>
  <c r="Z146" i="30" s="1"/>
  <c r="Z147" i="30" s="1"/>
  <c r="Z148" i="30" s="1"/>
  <c r="Z149" i="30" s="1"/>
  <c r="Z150" i="30" s="1"/>
  <c r="Z151" i="30" s="1"/>
  <c r="Z152" i="30" s="1"/>
  <c r="Z153" i="30" s="1"/>
  <c r="Z154" i="30" s="1"/>
  <c r="Z155" i="30" s="1"/>
  <c r="Z156" i="30" s="1"/>
  <c r="Z157" i="30" s="1"/>
  <c r="Z158" i="30" s="1"/>
  <c r="Z159" i="30" s="1"/>
  <c r="Z160" i="30" s="1"/>
  <c r="Z161" i="30" s="1"/>
  <c r="Z162" i="30" s="1"/>
  <c r="Z163" i="30" s="1"/>
  <c r="Z164" i="30" s="1"/>
  <c r="Z165" i="30" s="1"/>
  <c r="Z166" i="30" s="1"/>
  <c r="Z167" i="30" s="1"/>
  <c r="Z105" i="30"/>
  <c r="K168" i="30"/>
  <c r="K169" i="30"/>
  <c r="K170" i="30" s="1"/>
  <c r="K171" i="30" s="1"/>
  <c r="K172" i="30" s="1"/>
  <c r="AD168" i="30"/>
  <c r="AD169" i="30"/>
  <c r="AD170" i="30" s="1"/>
  <c r="AD171" i="30" s="1"/>
  <c r="AD172" i="30" s="1"/>
  <c r="D106" i="30"/>
  <c r="D107" i="30" s="1"/>
  <c r="D108" i="30" s="1"/>
  <c r="D109" i="30" s="1"/>
  <c r="D110" i="30" s="1"/>
  <c r="D111" i="30" s="1"/>
  <c r="D112" i="30" s="1"/>
  <c r="D113" i="30" s="1"/>
  <c r="D114" i="30" s="1"/>
  <c r="D115" i="30" s="1"/>
  <c r="D116" i="30" s="1"/>
  <c r="D117" i="30" s="1"/>
  <c r="D118" i="30" s="1"/>
  <c r="D119" i="30" s="1"/>
  <c r="D120" i="30" s="1"/>
  <c r="D121" i="30" s="1"/>
  <c r="D122" i="30" s="1"/>
  <c r="D123" i="30" s="1"/>
  <c r="D124" i="30" s="1"/>
  <c r="D125" i="30" s="1"/>
  <c r="D126" i="30" s="1"/>
  <c r="D127" i="30" s="1"/>
  <c r="D128" i="30" s="1"/>
  <c r="D129" i="30" s="1"/>
  <c r="D130" i="30" s="1"/>
  <c r="D131" i="30" s="1"/>
  <c r="D132" i="30" s="1"/>
  <c r="D133" i="30" s="1"/>
  <c r="D134" i="30" s="1"/>
  <c r="D135" i="30" s="1"/>
  <c r="D136" i="30" s="1"/>
  <c r="D137" i="30" s="1"/>
  <c r="D138" i="30" s="1"/>
  <c r="D139" i="30" s="1"/>
  <c r="D140" i="30" s="1"/>
  <c r="D141" i="30" s="1"/>
  <c r="D142" i="30" s="1"/>
  <c r="D143" i="30" s="1"/>
  <c r="D144" i="30" s="1"/>
  <c r="D145" i="30" s="1"/>
  <c r="D146" i="30" s="1"/>
  <c r="D147" i="30" s="1"/>
  <c r="D148" i="30" s="1"/>
  <c r="D149" i="30" s="1"/>
  <c r="D150" i="30" s="1"/>
  <c r="D151" i="30" s="1"/>
  <c r="D152" i="30" s="1"/>
  <c r="D153" i="30" s="1"/>
  <c r="D154" i="30" s="1"/>
  <c r="D155" i="30" s="1"/>
  <c r="D156" i="30" s="1"/>
  <c r="D157" i="30" s="1"/>
  <c r="D158" i="30" s="1"/>
  <c r="D159" i="30" s="1"/>
  <c r="D160" i="30" s="1"/>
  <c r="D161" i="30" s="1"/>
  <c r="D162" i="30" s="1"/>
  <c r="D163" i="30" s="1"/>
  <c r="D164" i="30" s="1"/>
  <c r="D165" i="30" s="1"/>
  <c r="D166" i="30" s="1"/>
  <c r="D167" i="30" s="1"/>
  <c r="D105" i="30"/>
  <c r="F106" i="30"/>
  <c r="F107" i="30" s="1"/>
  <c r="F108" i="30" s="1"/>
  <c r="F109" i="30" s="1"/>
  <c r="F110" i="30" s="1"/>
  <c r="F111" i="30" s="1"/>
  <c r="F112" i="30" s="1"/>
  <c r="F113" i="30" s="1"/>
  <c r="F114" i="30" s="1"/>
  <c r="F115" i="30" s="1"/>
  <c r="F116" i="30" s="1"/>
  <c r="F117" i="30" s="1"/>
  <c r="F118" i="30" s="1"/>
  <c r="F119" i="30" s="1"/>
  <c r="F120" i="30" s="1"/>
  <c r="F121" i="30" s="1"/>
  <c r="F122" i="30" s="1"/>
  <c r="F123" i="30" s="1"/>
  <c r="F124" i="30" s="1"/>
  <c r="F125" i="30" s="1"/>
  <c r="F126" i="30" s="1"/>
  <c r="F127" i="30" s="1"/>
  <c r="F128" i="30" s="1"/>
  <c r="F129" i="30" s="1"/>
  <c r="F130" i="30" s="1"/>
  <c r="F131" i="30" s="1"/>
  <c r="F132" i="30" s="1"/>
  <c r="F133" i="30" s="1"/>
  <c r="F134" i="30" s="1"/>
  <c r="F135" i="30" s="1"/>
  <c r="F136" i="30" s="1"/>
  <c r="F137" i="30" s="1"/>
  <c r="F138" i="30" s="1"/>
  <c r="F139" i="30" s="1"/>
  <c r="F140" i="30" s="1"/>
  <c r="F141" i="30" s="1"/>
  <c r="F142" i="30" s="1"/>
  <c r="F143" i="30" s="1"/>
  <c r="F144" i="30" s="1"/>
  <c r="F145" i="30" s="1"/>
  <c r="F146" i="30" s="1"/>
  <c r="F147" i="30" s="1"/>
  <c r="F148" i="30" s="1"/>
  <c r="F149" i="30" s="1"/>
  <c r="F150" i="30" s="1"/>
  <c r="F151" i="30" s="1"/>
  <c r="F152" i="30" s="1"/>
  <c r="F153" i="30" s="1"/>
  <c r="F154" i="30" s="1"/>
  <c r="F155" i="30" s="1"/>
  <c r="F156" i="30" s="1"/>
  <c r="F157" i="30" s="1"/>
  <c r="F158" i="30" s="1"/>
  <c r="F159" i="30" s="1"/>
  <c r="F160" i="30" s="1"/>
  <c r="F161" i="30" s="1"/>
  <c r="F162" i="30" s="1"/>
  <c r="F163" i="30" s="1"/>
  <c r="F164" i="30" s="1"/>
  <c r="F165" i="30" s="1"/>
  <c r="F166" i="30" s="1"/>
  <c r="F167" i="30" s="1"/>
  <c r="F105" i="30"/>
  <c r="C106" i="30"/>
  <c r="C107" i="30" s="1"/>
  <c r="C108" i="30" s="1"/>
  <c r="C109" i="30" s="1"/>
  <c r="C110" i="30" s="1"/>
  <c r="C111" i="30" s="1"/>
  <c r="C112" i="30" s="1"/>
  <c r="C113" i="30" s="1"/>
  <c r="C114" i="30" s="1"/>
  <c r="C115" i="30" s="1"/>
  <c r="C116" i="30" s="1"/>
  <c r="C117" i="30" s="1"/>
  <c r="C118" i="30" s="1"/>
  <c r="C119" i="30" s="1"/>
  <c r="C120" i="30" s="1"/>
  <c r="C121" i="30" s="1"/>
  <c r="C122" i="30" s="1"/>
  <c r="C123" i="30" s="1"/>
  <c r="C124" i="30" s="1"/>
  <c r="C125" i="30" s="1"/>
  <c r="C126" i="30" s="1"/>
  <c r="C127" i="30" s="1"/>
  <c r="C128" i="30" s="1"/>
  <c r="C129" i="30" s="1"/>
  <c r="C130" i="30" s="1"/>
  <c r="C131" i="30" s="1"/>
  <c r="C132" i="30" s="1"/>
  <c r="C133" i="30" s="1"/>
  <c r="C134" i="30" s="1"/>
  <c r="C135" i="30" s="1"/>
  <c r="C136" i="30" s="1"/>
  <c r="C137" i="30" s="1"/>
  <c r="C138" i="30" s="1"/>
  <c r="C139" i="30" s="1"/>
  <c r="C140" i="30" s="1"/>
  <c r="C141" i="30" s="1"/>
  <c r="C142" i="30" s="1"/>
  <c r="C143" i="30" s="1"/>
  <c r="C144" i="30" s="1"/>
  <c r="C145" i="30" s="1"/>
  <c r="C146" i="30" s="1"/>
  <c r="C147" i="30" s="1"/>
  <c r="C148" i="30" s="1"/>
  <c r="C149" i="30" s="1"/>
  <c r="C150" i="30" s="1"/>
  <c r="C151" i="30" s="1"/>
  <c r="C152" i="30" s="1"/>
  <c r="C153" i="30" s="1"/>
  <c r="C154" i="30" s="1"/>
  <c r="C155" i="30" s="1"/>
  <c r="C156" i="30" s="1"/>
  <c r="C157" i="30" s="1"/>
  <c r="C158" i="30" s="1"/>
  <c r="C159" i="30" s="1"/>
  <c r="C160" i="30" s="1"/>
  <c r="C161" i="30" s="1"/>
  <c r="C162" i="30" s="1"/>
  <c r="C163" i="30" s="1"/>
  <c r="C164" i="30" s="1"/>
  <c r="C165" i="30" s="1"/>
  <c r="C166" i="30" s="1"/>
  <c r="C167" i="30" s="1"/>
  <c r="C105" i="30"/>
  <c r="V105" i="30"/>
  <c r="V106" i="30"/>
  <c r="V107" i="30" s="1"/>
  <c r="V108" i="30" s="1"/>
  <c r="V109" i="30" s="1"/>
  <c r="V110" i="30" s="1"/>
  <c r="V111" i="30" s="1"/>
  <c r="V112" i="30" s="1"/>
  <c r="V113" i="30" s="1"/>
  <c r="V114" i="30" s="1"/>
  <c r="V115" i="30" s="1"/>
  <c r="V116" i="30" s="1"/>
  <c r="V117" i="30" s="1"/>
  <c r="V118" i="30" s="1"/>
  <c r="V119" i="30" s="1"/>
  <c r="V120" i="30" s="1"/>
  <c r="V121" i="30" s="1"/>
  <c r="V122" i="30" s="1"/>
  <c r="V123" i="30" s="1"/>
  <c r="V124" i="30" s="1"/>
  <c r="V125" i="30" s="1"/>
  <c r="V126" i="30" s="1"/>
  <c r="V127" i="30" s="1"/>
  <c r="V128" i="30" s="1"/>
  <c r="V129" i="30" s="1"/>
  <c r="V130" i="30" s="1"/>
  <c r="V131" i="30" s="1"/>
  <c r="V132" i="30" s="1"/>
  <c r="V133" i="30" s="1"/>
  <c r="V134" i="30" s="1"/>
  <c r="V135" i="30" s="1"/>
  <c r="V136" i="30" s="1"/>
  <c r="V137" i="30" s="1"/>
  <c r="V138" i="30" s="1"/>
  <c r="V139" i="30" s="1"/>
  <c r="V140" i="30" s="1"/>
  <c r="V141" i="30" s="1"/>
  <c r="V142" i="30" s="1"/>
  <c r="V143" i="30" s="1"/>
  <c r="V144" i="30" s="1"/>
  <c r="V145" i="30" s="1"/>
  <c r="V146" i="30" s="1"/>
  <c r="V147" i="30" s="1"/>
  <c r="V148" i="30" s="1"/>
  <c r="V149" i="30" s="1"/>
  <c r="V150" i="30" s="1"/>
  <c r="V151" i="30" s="1"/>
  <c r="V152" i="30" s="1"/>
  <c r="V153" i="30" s="1"/>
  <c r="V154" i="30" s="1"/>
  <c r="V155" i="30" s="1"/>
  <c r="V156" i="30" s="1"/>
  <c r="V157" i="30" s="1"/>
  <c r="V158" i="30" s="1"/>
  <c r="V159" i="30" s="1"/>
  <c r="V160" i="30" s="1"/>
  <c r="V161" i="30" s="1"/>
  <c r="V162" i="30" s="1"/>
  <c r="V163" i="30" s="1"/>
  <c r="V164" i="30" s="1"/>
  <c r="V165" i="30" s="1"/>
  <c r="V166" i="30" s="1"/>
  <c r="V167" i="30" s="1"/>
  <c r="L168" i="30"/>
  <c r="L169" i="30"/>
  <c r="L170" i="30" s="1"/>
  <c r="L171" i="30" s="1"/>
  <c r="L172" i="30" s="1"/>
  <c r="T175" i="30"/>
  <c r="T176" i="30" s="1"/>
  <c r="T173" i="30"/>
  <c r="T174" i="30" s="1"/>
  <c r="AF168" i="30"/>
  <c r="AF169" i="30"/>
  <c r="AF170" i="30" s="1"/>
  <c r="AF171" i="30" s="1"/>
  <c r="AF172" i="30" s="1"/>
  <c r="X168" i="30"/>
  <c r="X169" i="30"/>
  <c r="X170" i="30" s="1"/>
  <c r="X171" i="30" s="1"/>
  <c r="X172" i="30" s="1"/>
  <c r="AA169" i="30"/>
  <c r="AA170" i="30" s="1"/>
  <c r="AA171" i="30" s="1"/>
  <c r="AA172" i="30" s="1"/>
  <c r="AA168" i="30"/>
  <c r="B105" i="30"/>
  <c r="B106" i="30"/>
  <c r="B107" i="30" s="1"/>
  <c r="B108" i="30" s="1"/>
  <c r="B109" i="30" s="1"/>
  <c r="B110" i="30" s="1"/>
  <c r="B111" i="30" s="1"/>
  <c r="B112" i="30" s="1"/>
  <c r="B113" i="30" s="1"/>
  <c r="B114" i="30" s="1"/>
  <c r="B115" i="30" s="1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B132" i="30" s="1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59" i="30" s="1"/>
  <c r="B160" i="30" s="1"/>
  <c r="B161" i="30" s="1"/>
  <c r="B162" i="30" s="1"/>
  <c r="B163" i="30" s="1"/>
  <c r="B164" i="30" s="1"/>
  <c r="B165" i="30" s="1"/>
  <c r="B166" i="30" s="1"/>
  <c r="B167" i="30" s="1"/>
  <c r="AF169" i="29"/>
  <c r="AF170" i="29" s="1"/>
  <c r="AF171" i="29" s="1"/>
  <c r="AF172" i="29" s="1"/>
  <c r="AF168" i="29"/>
  <c r="U105" i="29"/>
  <c r="U106" i="29"/>
  <c r="U107" i="29" s="1"/>
  <c r="U108" i="29" s="1"/>
  <c r="U109" i="29" s="1"/>
  <c r="U110" i="29" s="1"/>
  <c r="U111" i="29" s="1"/>
  <c r="U112" i="29" s="1"/>
  <c r="U113" i="29" s="1"/>
  <c r="U114" i="29" s="1"/>
  <c r="U115" i="29" s="1"/>
  <c r="U116" i="29" s="1"/>
  <c r="U117" i="29" s="1"/>
  <c r="U118" i="29" s="1"/>
  <c r="U119" i="29" s="1"/>
  <c r="U120" i="29" s="1"/>
  <c r="U121" i="29" s="1"/>
  <c r="U122" i="29" s="1"/>
  <c r="U123" i="29" s="1"/>
  <c r="U124" i="29" s="1"/>
  <c r="U125" i="29" s="1"/>
  <c r="U126" i="29" s="1"/>
  <c r="U127" i="29" s="1"/>
  <c r="U128" i="29" s="1"/>
  <c r="U129" i="29" s="1"/>
  <c r="U130" i="29" s="1"/>
  <c r="U131" i="29" s="1"/>
  <c r="U132" i="29" s="1"/>
  <c r="U133" i="29" s="1"/>
  <c r="U134" i="29" s="1"/>
  <c r="U135" i="29" s="1"/>
  <c r="U136" i="29" s="1"/>
  <c r="U137" i="29" s="1"/>
  <c r="U138" i="29" s="1"/>
  <c r="U139" i="29" s="1"/>
  <c r="U140" i="29" s="1"/>
  <c r="U141" i="29" s="1"/>
  <c r="U142" i="29" s="1"/>
  <c r="U143" i="29" s="1"/>
  <c r="U144" i="29" s="1"/>
  <c r="U145" i="29" s="1"/>
  <c r="U146" i="29" s="1"/>
  <c r="U147" i="29" s="1"/>
  <c r="U148" i="29" s="1"/>
  <c r="U149" i="29" s="1"/>
  <c r="U150" i="29" s="1"/>
  <c r="U151" i="29" s="1"/>
  <c r="U152" i="29" s="1"/>
  <c r="U153" i="29" s="1"/>
  <c r="U154" i="29" s="1"/>
  <c r="U155" i="29" s="1"/>
  <c r="U156" i="29" s="1"/>
  <c r="U157" i="29" s="1"/>
  <c r="U158" i="29" s="1"/>
  <c r="U159" i="29" s="1"/>
  <c r="U160" i="29" s="1"/>
  <c r="U161" i="29" s="1"/>
  <c r="U162" i="29" s="1"/>
  <c r="U163" i="29" s="1"/>
  <c r="U164" i="29" s="1"/>
  <c r="U165" i="29" s="1"/>
  <c r="U166" i="29" s="1"/>
  <c r="U167" i="29" s="1"/>
  <c r="I106" i="29"/>
  <c r="I107" i="29" s="1"/>
  <c r="I108" i="29" s="1"/>
  <c r="I109" i="29" s="1"/>
  <c r="I110" i="29" s="1"/>
  <c r="I111" i="29" s="1"/>
  <c r="I112" i="29" s="1"/>
  <c r="I113" i="29" s="1"/>
  <c r="I114" i="29" s="1"/>
  <c r="I115" i="29" s="1"/>
  <c r="I116" i="29" s="1"/>
  <c r="I117" i="29" s="1"/>
  <c r="I118" i="29" s="1"/>
  <c r="I119" i="29" s="1"/>
  <c r="I120" i="29" s="1"/>
  <c r="I121" i="29" s="1"/>
  <c r="I122" i="29" s="1"/>
  <c r="I123" i="29" s="1"/>
  <c r="I124" i="29" s="1"/>
  <c r="I125" i="29" s="1"/>
  <c r="I126" i="29" s="1"/>
  <c r="I127" i="29" s="1"/>
  <c r="I128" i="29" s="1"/>
  <c r="I129" i="29" s="1"/>
  <c r="I130" i="29" s="1"/>
  <c r="I131" i="29" s="1"/>
  <c r="I132" i="29" s="1"/>
  <c r="I133" i="29" s="1"/>
  <c r="I134" i="29" s="1"/>
  <c r="I135" i="29" s="1"/>
  <c r="I136" i="29" s="1"/>
  <c r="I137" i="29" s="1"/>
  <c r="I138" i="29" s="1"/>
  <c r="I139" i="29" s="1"/>
  <c r="I140" i="29" s="1"/>
  <c r="I141" i="29" s="1"/>
  <c r="I142" i="29" s="1"/>
  <c r="I143" i="29" s="1"/>
  <c r="I144" i="29" s="1"/>
  <c r="I145" i="29" s="1"/>
  <c r="I146" i="29" s="1"/>
  <c r="I147" i="29" s="1"/>
  <c r="I148" i="29" s="1"/>
  <c r="I149" i="29" s="1"/>
  <c r="I150" i="29" s="1"/>
  <c r="I151" i="29" s="1"/>
  <c r="I152" i="29" s="1"/>
  <c r="I153" i="29" s="1"/>
  <c r="I154" i="29" s="1"/>
  <c r="I155" i="29" s="1"/>
  <c r="I156" i="29" s="1"/>
  <c r="I157" i="29" s="1"/>
  <c r="I158" i="29" s="1"/>
  <c r="I159" i="29" s="1"/>
  <c r="I160" i="29" s="1"/>
  <c r="I161" i="29" s="1"/>
  <c r="I162" i="29" s="1"/>
  <c r="I163" i="29" s="1"/>
  <c r="I164" i="29" s="1"/>
  <c r="I165" i="29" s="1"/>
  <c r="I166" i="29" s="1"/>
  <c r="I167" i="29" s="1"/>
  <c r="I105" i="29"/>
  <c r="AB168" i="29"/>
  <c r="AB169" i="29"/>
  <c r="AB170" i="29" s="1"/>
  <c r="AB171" i="29" s="1"/>
  <c r="AB172" i="29" s="1"/>
  <c r="X168" i="29"/>
  <c r="X169" i="29"/>
  <c r="X170" i="29" s="1"/>
  <c r="X171" i="29" s="1"/>
  <c r="X172" i="29" s="1"/>
  <c r="V106" i="29"/>
  <c r="V107" i="29" s="1"/>
  <c r="V108" i="29" s="1"/>
  <c r="V109" i="29" s="1"/>
  <c r="V110" i="29" s="1"/>
  <c r="V111" i="29" s="1"/>
  <c r="V112" i="29" s="1"/>
  <c r="V113" i="29" s="1"/>
  <c r="V114" i="29" s="1"/>
  <c r="V115" i="29" s="1"/>
  <c r="V116" i="29" s="1"/>
  <c r="V117" i="29" s="1"/>
  <c r="V118" i="29" s="1"/>
  <c r="V119" i="29" s="1"/>
  <c r="V120" i="29" s="1"/>
  <c r="V121" i="29" s="1"/>
  <c r="V122" i="29" s="1"/>
  <c r="V123" i="29" s="1"/>
  <c r="V124" i="29" s="1"/>
  <c r="V125" i="29" s="1"/>
  <c r="V126" i="29" s="1"/>
  <c r="V127" i="29" s="1"/>
  <c r="V128" i="29" s="1"/>
  <c r="V129" i="29" s="1"/>
  <c r="V130" i="29" s="1"/>
  <c r="V131" i="29" s="1"/>
  <c r="V132" i="29" s="1"/>
  <c r="V133" i="29" s="1"/>
  <c r="V134" i="29" s="1"/>
  <c r="V135" i="29" s="1"/>
  <c r="V136" i="29" s="1"/>
  <c r="V137" i="29" s="1"/>
  <c r="V138" i="29" s="1"/>
  <c r="V139" i="29" s="1"/>
  <c r="V140" i="29" s="1"/>
  <c r="V141" i="29" s="1"/>
  <c r="V142" i="29" s="1"/>
  <c r="V143" i="29" s="1"/>
  <c r="V144" i="29" s="1"/>
  <c r="V145" i="29" s="1"/>
  <c r="V146" i="29" s="1"/>
  <c r="V147" i="29" s="1"/>
  <c r="V148" i="29" s="1"/>
  <c r="V149" i="29" s="1"/>
  <c r="V150" i="29" s="1"/>
  <c r="V151" i="29" s="1"/>
  <c r="V152" i="29" s="1"/>
  <c r="V153" i="29" s="1"/>
  <c r="V154" i="29" s="1"/>
  <c r="V155" i="29" s="1"/>
  <c r="V156" i="29" s="1"/>
  <c r="V157" i="29" s="1"/>
  <c r="V158" i="29" s="1"/>
  <c r="V159" i="29" s="1"/>
  <c r="V160" i="29" s="1"/>
  <c r="V161" i="29" s="1"/>
  <c r="V162" i="29" s="1"/>
  <c r="V163" i="29" s="1"/>
  <c r="V164" i="29" s="1"/>
  <c r="V165" i="29" s="1"/>
  <c r="V166" i="29" s="1"/>
  <c r="V167" i="29" s="1"/>
  <c r="V105" i="29"/>
  <c r="F106" i="29"/>
  <c r="F107" i="29" s="1"/>
  <c r="F108" i="29" s="1"/>
  <c r="F109" i="29" s="1"/>
  <c r="F110" i="29" s="1"/>
  <c r="F111" i="29" s="1"/>
  <c r="F112" i="29" s="1"/>
  <c r="F113" i="29" s="1"/>
  <c r="F114" i="29" s="1"/>
  <c r="F115" i="29" s="1"/>
  <c r="F116" i="29" s="1"/>
  <c r="F117" i="29" s="1"/>
  <c r="F118" i="29" s="1"/>
  <c r="F119" i="29" s="1"/>
  <c r="F120" i="29" s="1"/>
  <c r="F121" i="29" s="1"/>
  <c r="F122" i="29" s="1"/>
  <c r="F123" i="29" s="1"/>
  <c r="F124" i="29" s="1"/>
  <c r="F125" i="29" s="1"/>
  <c r="F126" i="29" s="1"/>
  <c r="F127" i="29" s="1"/>
  <c r="F128" i="29" s="1"/>
  <c r="F129" i="29" s="1"/>
  <c r="F130" i="29" s="1"/>
  <c r="F131" i="29" s="1"/>
  <c r="F132" i="29" s="1"/>
  <c r="F133" i="29" s="1"/>
  <c r="F134" i="29" s="1"/>
  <c r="F135" i="29" s="1"/>
  <c r="F136" i="29" s="1"/>
  <c r="F137" i="29" s="1"/>
  <c r="F138" i="29" s="1"/>
  <c r="F139" i="29" s="1"/>
  <c r="F140" i="29" s="1"/>
  <c r="F141" i="29" s="1"/>
  <c r="F142" i="29" s="1"/>
  <c r="F143" i="29" s="1"/>
  <c r="F144" i="29" s="1"/>
  <c r="F145" i="29" s="1"/>
  <c r="F146" i="29" s="1"/>
  <c r="F147" i="29" s="1"/>
  <c r="F148" i="29" s="1"/>
  <c r="F149" i="29" s="1"/>
  <c r="F150" i="29" s="1"/>
  <c r="F151" i="29" s="1"/>
  <c r="F152" i="29" s="1"/>
  <c r="F153" i="29" s="1"/>
  <c r="F154" i="29" s="1"/>
  <c r="F155" i="29" s="1"/>
  <c r="F156" i="29" s="1"/>
  <c r="F157" i="29" s="1"/>
  <c r="F158" i="29" s="1"/>
  <c r="F159" i="29" s="1"/>
  <c r="F160" i="29" s="1"/>
  <c r="F161" i="29" s="1"/>
  <c r="F162" i="29" s="1"/>
  <c r="F163" i="29" s="1"/>
  <c r="F164" i="29" s="1"/>
  <c r="F165" i="29" s="1"/>
  <c r="F166" i="29" s="1"/>
  <c r="F167" i="29" s="1"/>
  <c r="F105" i="29"/>
  <c r="A106" i="29"/>
  <c r="A107" i="29" s="1"/>
  <c r="A108" i="29" s="1"/>
  <c r="A109" i="29" s="1"/>
  <c r="A110" i="29" s="1"/>
  <c r="A111" i="29" s="1"/>
  <c r="A112" i="29" s="1"/>
  <c r="A113" i="29" s="1"/>
  <c r="A114" i="29" s="1"/>
  <c r="A115" i="29" s="1"/>
  <c r="A116" i="29" s="1"/>
  <c r="A117" i="29" s="1"/>
  <c r="A118" i="29" s="1"/>
  <c r="A119" i="29" s="1"/>
  <c r="A120" i="29" s="1"/>
  <c r="A121" i="29" s="1"/>
  <c r="A122" i="29" s="1"/>
  <c r="A123" i="29" s="1"/>
  <c r="A124" i="29" s="1"/>
  <c r="A125" i="29" s="1"/>
  <c r="A126" i="29" s="1"/>
  <c r="A127" i="29" s="1"/>
  <c r="A128" i="29" s="1"/>
  <c r="A129" i="29" s="1"/>
  <c r="A130" i="29" s="1"/>
  <c r="A131" i="29" s="1"/>
  <c r="A132" i="29" s="1"/>
  <c r="A133" i="29" s="1"/>
  <c r="A134" i="29" s="1"/>
  <c r="A135" i="29" s="1"/>
  <c r="A136" i="29" s="1"/>
  <c r="A137" i="29" s="1"/>
  <c r="A138" i="29" s="1"/>
  <c r="A139" i="29" s="1"/>
  <c r="A140" i="29" s="1"/>
  <c r="A141" i="29" s="1"/>
  <c r="A142" i="29" s="1"/>
  <c r="A143" i="29" s="1"/>
  <c r="A144" i="29" s="1"/>
  <c r="A145" i="29" s="1"/>
  <c r="A146" i="29" s="1"/>
  <c r="A147" i="29" s="1"/>
  <c r="A148" i="29" s="1"/>
  <c r="A149" i="29" s="1"/>
  <c r="A150" i="29" s="1"/>
  <c r="A151" i="29" s="1"/>
  <c r="A152" i="29" s="1"/>
  <c r="A153" i="29" s="1"/>
  <c r="A154" i="29" s="1"/>
  <c r="A155" i="29" s="1"/>
  <c r="A156" i="29" s="1"/>
  <c r="A157" i="29" s="1"/>
  <c r="A158" i="29" s="1"/>
  <c r="A159" i="29" s="1"/>
  <c r="A160" i="29" s="1"/>
  <c r="A161" i="29" s="1"/>
  <c r="A162" i="29" s="1"/>
  <c r="A163" i="29" s="1"/>
  <c r="A164" i="29" s="1"/>
  <c r="A165" i="29" s="1"/>
  <c r="A166" i="29" s="1"/>
  <c r="A167" i="29" s="1"/>
  <c r="A105" i="29"/>
  <c r="K168" i="29"/>
  <c r="K169" i="29"/>
  <c r="K170" i="29" s="1"/>
  <c r="K171" i="29" s="1"/>
  <c r="K172" i="29" s="1"/>
  <c r="AE168" i="29"/>
  <c r="AE169" i="29"/>
  <c r="AE170" i="29" s="1"/>
  <c r="AE171" i="29" s="1"/>
  <c r="AE172" i="29" s="1"/>
  <c r="AC169" i="29"/>
  <c r="AC170" i="29" s="1"/>
  <c r="AC171" i="29" s="1"/>
  <c r="AC172" i="29" s="1"/>
  <c r="AC168" i="29"/>
  <c r="M105" i="29"/>
  <c r="M106" i="29"/>
  <c r="M107" i="29" s="1"/>
  <c r="M108" i="29" s="1"/>
  <c r="M109" i="29" s="1"/>
  <c r="M110" i="29" s="1"/>
  <c r="M111" i="29" s="1"/>
  <c r="M112" i="29" s="1"/>
  <c r="M113" i="29" s="1"/>
  <c r="M114" i="29" s="1"/>
  <c r="M115" i="29" s="1"/>
  <c r="M116" i="29" s="1"/>
  <c r="M117" i="29" s="1"/>
  <c r="M118" i="29" s="1"/>
  <c r="M119" i="29" s="1"/>
  <c r="M120" i="29" s="1"/>
  <c r="M121" i="29" s="1"/>
  <c r="M122" i="29" s="1"/>
  <c r="M123" i="29" s="1"/>
  <c r="M124" i="29" s="1"/>
  <c r="M125" i="29" s="1"/>
  <c r="M126" i="29" s="1"/>
  <c r="M127" i="29" s="1"/>
  <c r="M128" i="29" s="1"/>
  <c r="M129" i="29" s="1"/>
  <c r="M130" i="29" s="1"/>
  <c r="M131" i="29" s="1"/>
  <c r="M132" i="29" s="1"/>
  <c r="M133" i="29" s="1"/>
  <c r="M134" i="29" s="1"/>
  <c r="M135" i="29" s="1"/>
  <c r="M136" i="29" s="1"/>
  <c r="M137" i="29" s="1"/>
  <c r="M138" i="29" s="1"/>
  <c r="M139" i="29" s="1"/>
  <c r="M140" i="29" s="1"/>
  <c r="M141" i="29" s="1"/>
  <c r="M142" i="29" s="1"/>
  <c r="M143" i="29" s="1"/>
  <c r="M144" i="29" s="1"/>
  <c r="M145" i="29" s="1"/>
  <c r="M146" i="29" s="1"/>
  <c r="M147" i="29" s="1"/>
  <c r="M148" i="29" s="1"/>
  <c r="M149" i="29" s="1"/>
  <c r="M150" i="29" s="1"/>
  <c r="M151" i="29" s="1"/>
  <c r="M152" i="29" s="1"/>
  <c r="M153" i="29" s="1"/>
  <c r="M154" i="29" s="1"/>
  <c r="M155" i="29" s="1"/>
  <c r="M156" i="29" s="1"/>
  <c r="M157" i="29" s="1"/>
  <c r="M158" i="29" s="1"/>
  <c r="M159" i="29" s="1"/>
  <c r="M160" i="29" s="1"/>
  <c r="M161" i="29" s="1"/>
  <c r="M162" i="29" s="1"/>
  <c r="M163" i="29" s="1"/>
  <c r="M164" i="29" s="1"/>
  <c r="M165" i="29" s="1"/>
  <c r="M166" i="29" s="1"/>
  <c r="M167" i="29" s="1"/>
  <c r="AI169" i="29"/>
  <c r="AI170" i="29" s="1"/>
  <c r="AI171" i="29" s="1"/>
  <c r="AI172" i="29" s="1"/>
  <c r="AI168" i="29"/>
  <c r="Z106" i="29"/>
  <c r="Z107" i="29" s="1"/>
  <c r="Z108" i="29" s="1"/>
  <c r="Z109" i="29" s="1"/>
  <c r="Z110" i="29" s="1"/>
  <c r="Z111" i="29" s="1"/>
  <c r="Z112" i="29" s="1"/>
  <c r="Z113" i="29" s="1"/>
  <c r="Z114" i="29" s="1"/>
  <c r="Z115" i="29" s="1"/>
  <c r="Z116" i="29" s="1"/>
  <c r="Z117" i="29" s="1"/>
  <c r="Z118" i="29" s="1"/>
  <c r="Z119" i="29" s="1"/>
  <c r="Z120" i="29" s="1"/>
  <c r="Z121" i="29" s="1"/>
  <c r="Z122" i="29" s="1"/>
  <c r="Z123" i="29" s="1"/>
  <c r="Z124" i="29" s="1"/>
  <c r="Z125" i="29" s="1"/>
  <c r="Z126" i="29" s="1"/>
  <c r="Z127" i="29" s="1"/>
  <c r="Z128" i="29" s="1"/>
  <c r="Z129" i="29" s="1"/>
  <c r="Z130" i="29" s="1"/>
  <c r="Z131" i="29" s="1"/>
  <c r="Z132" i="29" s="1"/>
  <c r="Z133" i="29" s="1"/>
  <c r="Z134" i="29" s="1"/>
  <c r="Z135" i="29" s="1"/>
  <c r="Z136" i="29" s="1"/>
  <c r="Z137" i="29" s="1"/>
  <c r="Z138" i="29" s="1"/>
  <c r="Z139" i="29" s="1"/>
  <c r="Z140" i="29" s="1"/>
  <c r="Z141" i="29" s="1"/>
  <c r="Z142" i="29" s="1"/>
  <c r="Z143" i="29" s="1"/>
  <c r="Z144" i="29" s="1"/>
  <c r="Z145" i="29" s="1"/>
  <c r="Z146" i="29" s="1"/>
  <c r="Z147" i="29" s="1"/>
  <c r="Z148" i="29" s="1"/>
  <c r="Z149" i="29" s="1"/>
  <c r="Z150" i="29" s="1"/>
  <c r="Z151" i="29" s="1"/>
  <c r="Z152" i="29" s="1"/>
  <c r="Z153" i="29" s="1"/>
  <c r="Z154" i="29" s="1"/>
  <c r="Z155" i="29" s="1"/>
  <c r="Z156" i="29" s="1"/>
  <c r="Z157" i="29" s="1"/>
  <c r="Z158" i="29" s="1"/>
  <c r="Z159" i="29" s="1"/>
  <c r="Z160" i="29" s="1"/>
  <c r="Z161" i="29" s="1"/>
  <c r="Z162" i="29" s="1"/>
  <c r="Z163" i="29" s="1"/>
  <c r="Z164" i="29" s="1"/>
  <c r="Z165" i="29" s="1"/>
  <c r="Z166" i="29" s="1"/>
  <c r="Z167" i="29" s="1"/>
  <c r="Z105" i="29"/>
  <c r="C105" i="29"/>
  <c r="C106" i="29"/>
  <c r="C107" i="29" s="1"/>
  <c r="C108" i="29" s="1"/>
  <c r="C109" i="29" s="1"/>
  <c r="C110" i="29" s="1"/>
  <c r="C111" i="29" s="1"/>
  <c r="C112" i="29" s="1"/>
  <c r="C113" i="29" s="1"/>
  <c r="C114" i="29" s="1"/>
  <c r="C115" i="29" s="1"/>
  <c r="C116" i="29" s="1"/>
  <c r="C117" i="29" s="1"/>
  <c r="C118" i="29" s="1"/>
  <c r="C119" i="29" s="1"/>
  <c r="C120" i="29" s="1"/>
  <c r="C121" i="29" s="1"/>
  <c r="C122" i="29" s="1"/>
  <c r="C123" i="29" s="1"/>
  <c r="C124" i="29" s="1"/>
  <c r="C125" i="29" s="1"/>
  <c r="C126" i="29" s="1"/>
  <c r="C127" i="29" s="1"/>
  <c r="C128" i="29" s="1"/>
  <c r="C129" i="29" s="1"/>
  <c r="C130" i="29" s="1"/>
  <c r="C131" i="29" s="1"/>
  <c r="C132" i="29" s="1"/>
  <c r="C133" i="29" s="1"/>
  <c r="C134" i="29" s="1"/>
  <c r="C135" i="29" s="1"/>
  <c r="C136" i="29" s="1"/>
  <c r="C137" i="29" s="1"/>
  <c r="C138" i="29" s="1"/>
  <c r="C139" i="29" s="1"/>
  <c r="C140" i="29" s="1"/>
  <c r="C141" i="29" s="1"/>
  <c r="C142" i="29" s="1"/>
  <c r="C143" i="29" s="1"/>
  <c r="C144" i="29" s="1"/>
  <c r="C145" i="29" s="1"/>
  <c r="C146" i="29" s="1"/>
  <c r="C147" i="29" s="1"/>
  <c r="C148" i="29" s="1"/>
  <c r="C149" i="29" s="1"/>
  <c r="C150" i="29" s="1"/>
  <c r="C151" i="29" s="1"/>
  <c r="C152" i="29" s="1"/>
  <c r="C153" i="29" s="1"/>
  <c r="C154" i="29" s="1"/>
  <c r="C155" i="29" s="1"/>
  <c r="C156" i="29" s="1"/>
  <c r="C157" i="29" s="1"/>
  <c r="C158" i="29" s="1"/>
  <c r="C159" i="29" s="1"/>
  <c r="C160" i="29" s="1"/>
  <c r="C161" i="29" s="1"/>
  <c r="C162" i="29" s="1"/>
  <c r="C163" i="29" s="1"/>
  <c r="C164" i="29" s="1"/>
  <c r="C165" i="29" s="1"/>
  <c r="C166" i="29" s="1"/>
  <c r="C167" i="29" s="1"/>
  <c r="R173" i="29"/>
  <c r="R174" i="29" s="1"/>
  <c r="R175" i="29"/>
  <c r="R176" i="29" s="1"/>
  <c r="L169" i="29"/>
  <c r="L170" i="29" s="1"/>
  <c r="L171" i="29" s="1"/>
  <c r="L172" i="29" s="1"/>
  <c r="L168" i="29"/>
  <c r="H105" i="29"/>
  <c r="H106" i="29"/>
  <c r="H107" i="29" s="1"/>
  <c r="H108" i="29" s="1"/>
  <c r="H109" i="29" s="1"/>
  <c r="H110" i="29" s="1"/>
  <c r="H111" i="29" s="1"/>
  <c r="H112" i="29" s="1"/>
  <c r="H113" i="29" s="1"/>
  <c r="H114" i="29" s="1"/>
  <c r="H115" i="29" s="1"/>
  <c r="H116" i="29" s="1"/>
  <c r="H117" i="29" s="1"/>
  <c r="H118" i="29" s="1"/>
  <c r="H119" i="29" s="1"/>
  <c r="H120" i="29" s="1"/>
  <c r="H121" i="29" s="1"/>
  <c r="H122" i="29" s="1"/>
  <c r="H123" i="29" s="1"/>
  <c r="H124" i="29" s="1"/>
  <c r="H125" i="29" s="1"/>
  <c r="H126" i="29" s="1"/>
  <c r="H127" i="29" s="1"/>
  <c r="H128" i="29" s="1"/>
  <c r="H129" i="29" s="1"/>
  <c r="H130" i="29" s="1"/>
  <c r="H131" i="29" s="1"/>
  <c r="H132" i="29" s="1"/>
  <c r="H133" i="29" s="1"/>
  <c r="H134" i="29" s="1"/>
  <c r="H135" i="29" s="1"/>
  <c r="H136" i="29" s="1"/>
  <c r="H137" i="29" s="1"/>
  <c r="H138" i="29" s="1"/>
  <c r="H139" i="29" s="1"/>
  <c r="H140" i="29" s="1"/>
  <c r="H141" i="29" s="1"/>
  <c r="H142" i="29" s="1"/>
  <c r="H143" i="29" s="1"/>
  <c r="H144" i="29" s="1"/>
  <c r="H145" i="29" s="1"/>
  <c r="H146" i="29" s="1"/>
  <c r="H147" i="29" s="1"/>
  <c r="H148" i="29" s="1"/>
  <c r="H149" i="29" s="1"/>
  <c r="H150" i="29" s="1"/>
  <c r="H151" i="29" s="1"/>
  <c r="H152" i="29" s="1"/>
  <c r="H153" i="29" s="1"/>
  <c r="H154" i="29" s="1"/>
  <c r="H155" i="29" s="1"/>
  <c r="H156" i="29" s="1"/>
  <c r="H157" i="29" s="1"/>
  <c r="H158" i="29" s="1"/>
  <c r="H159" i="29" s="1"/>
  <c r="H160" i="29" s="1"/>
  <c r="H161" i="29" s="1"/>
  <c r="H162" i="29" s="1"/>
  <c r="H163" i="29" s="1"/>
  <c r="H164" i="29" s="1"/>
  <c r="H165" i="29" s="1"/>
  <c r="H166" i="29" s="1"/>
  <c r="H167" i="29" s="1"/>
  <c r="G105" i="29"/>
  <c r="G106" i="29"/>
  <c r="G107" i="29" s="1"/>
  <c r="G108" i="29" s="1"/>
  <c r="G109" i="29" s="1"/>
  <c r="G110" i="29" s="1"/>
  <c r="G111" i="29" s="1"/>
  <c r="G112" i="29" s="1"/>
  <c r="G113" i="29" s="1"/>
  <c r="G114" i="29" s="1"/>
  <c r="G115" i="29" s="1"/>
  <c r="G116" i="29" s="1"/>
  <c r="G117" i="29" s="1"/>
  <c r="G118" i="29" s="1"/>
  <c r="G119" i="29" s="1"/>
  <c r="G120" i="29" s="1"/>
  <c r="G121" i="29" s="1"/>
  <c r="G122" i="29" s="1"/>
  <c r="G123" i="29" s="1"/>
  <c r="G124" i="29" s="1"/>
  <c r="G125" i="29" s="1"/>
  <c r="G126" i="29" s="1"/>
  <c r="G127" i="29" s="1"/>
  <c r="G128" i="29" s="1"/>
  <c r="G129" i="29" s="1"/>
  <c r="G130" i="29" s="1"/>
  <c r="G131" i="29" s="1"/>
  <c r="G132" i="29" s="1"/>
  <c r="G133" i="29" s="1"/>
  <c r="G134" i="29" s="1"/>
  <c r="G135" i="29" s="1"/>
  <c r="G136" i="29" s="1"/>
  <c r="G137" i="29" s="1"/>
  <c r="G138" i="29" s="1"/>
  <c r="G139" i="29" s="1"/>
  <c r="G140" i="29" s="1"/>
  <c r="G141" i="29" s="1"/>
  <c r="G142" i="29" s="1"/>
  <c r="G143" i="29" s="1"/>
  <c r="G144" i="29" s="1"/>
  <c r="G145" i="29" s="1"/>
  <c r="G146" i="29" s="1"/>
  <c r="G147" i="29" s="1"/>
  <c r="G148" i="29" s="1"/>
  <c r="G149" i="29" s="1"/>
  <c r="G150" i="29" s="1"/>
  <c r="G151" i="29" s="1"/>
  <c r="G152" i="29" s="1"/>
  <c r="G153" i="29" s="1"/>
  <c r="G154" i="29" s="1"/>
  <c r="G155" i="29" s="1"/>
  <c r="G156" i="29" s="1"/>
  <c r="G157" i="29" s="1"/>
  <c r="G158" i="29" s="1"/>
  <c r="G159" i="29" s="1"/>
  <c r="G160" i="29" s="1"/>
  <c r="G161" i="29" s="1"/>
  <c r="G162" i="29" s="1"/>
  <c r="G163" i="29" s="1"/>
  <c r="G164" i="29" s="1"/>
  <c r="G165" i="29" s="1"/>
  <c r="G166" i="29" s="1"/>
  <c r="G167" i="29" s="1"/>
  <c r="J169" i="29"/>
  <c r="J170" i="29" s="1"/>
  <c r="J171" i="29" s="1"/>
  <c r="J172" i="29" s="1"/>
  <c r="J168" i="29"/>
  <c r="S175" i="29"/>
  <c r="S176" i="29" s="1"/>
  <c r="S173" i="29"/>
  <c r="S174" i="29" s="1"/>
  <c r="AA168" i="29"/>
  <c r="AA169" i="29"/>
  <c r="AA170" i="29" s="1"/>
  <c r="AA171" i="29" s="1"/>
  <c r="AA172" i="29" s="1"/>
  <c r="D105" i="29"/>
  <c r="D106" i="29"/>
  <c r="D107" i="29" s="1"/>
  <c r="D108" i="29" s="1"/>
  <c r="D109" i="29" s="1"/>
  <c r="D110" i="29" s="1"/>
  <c r="D111" i="29" s="1"/>
  <c r="D112" i="29" s="1"/>
  <c r="D113" i="29" s="1"/>
  <c r="D114" i="29" s="1"/>
  <c r="D115" i="29" s="1"/>
  <c r="D116" i="29" s="1"/>
  <c r="D117" i="29" s="1"/>
  <c r="D118" i="29" s="1"/>
  <c r="D119" i="29" s="1"/>
  <c r="D120" i="29" s="1"/>
  <c r="D121" i="29" s="1"/>
  <c r="D122" i="29" s="1"/>
  <c r="D123" i="29" s="1"/>
  <c r="D124" i="29" s="1"/>
  <c r="D125" i="29" s="1"/>
  <c r="D126" i="29" s="1"/>
  <c r="D127" i="29" s="1"/>
  <c r="D128" i="29" s="1"/>
  <c r="D129" i="29" s="1"/>
  <c r="D130" i="29" s="1"/>
  <c r="D131" i="29" s="1"/>
  <c r="D132" i="29" s="1"/>
  <c r="D133" i="29" s="1"/>
  <c r="D134" i="29" s="1"/>
  <c r="D135" i="29" s="1"/>
  <c r="D136" i="29" s="1"/>
  <c r="D137" i="29" s="1"/>
  <c r="D138" i="29" s="1"/>
  <c r="D139" i="29" s="1"/>
  <c r="D140" i="29" s="1"/>
  <c r="D141" i="29" s="1"/>
  <c r="D142" i="29" s="1"/>
  <c r="D143" i="29" s="1"/>
  <c r="D144" i="29" s="1"/>
  <c r="D145" i="29" s="1"/>
  <c r="D146" i="29" s="1"/>
  <c r="D147" i="29" s="1"/>
  <c r="D148" i="29" s="1"/>
  <c r="D149" i="29" s="1"/>
  <c r="D150" i="29" s="1"/>
  <c r="D151" i="29" s="1"/>
  <c r="D152" i="29" s="1"/>
  <c r="D153" i="29" s="1"/>
  <c r="D154" i="29" s="1"/>
  <c r="D155" i="29" s="1"/>
  <c r="D156" i="29" s="1"/>
  <c r="D157" i="29" s="1"/>
  <c r="D158" i="29" s="1"/>
  <c r="D159" i="29" s="1"/>
  <c r="D160" i="29" s="1"/>
  <c r="D161" i="29" s="1"/>
  <c r="D162" i="29" s="1"/>
  <c r="D163" i="29" s="1"/>
  <c r="D164" i="29" s="1"/>
  <c r="D165" i="29" s="1"/>
  <c r="D166" i="29" s="1"/>
  <c r="D167" i="29" s="1"/>
  <c r="AD169" i="29"/>
  <c r="AD170" i="29" s="1"/>
  <c r="AD171" i="29" s="1"/>
  <c r="AD172" i="29" s="1"/>
  <c r="AD168" i="29"/>
  <c r="AG169" i="29"/>
  <c r="AG170" i="29" s="1"/>
  <c r="AG171" i="29" s="1"/>
  <c r="AG172" i="29" s="1"/>
  <c r="AG168" i="29"/>
  <c r="Y169" i="29"/>
  <c r="Y170" i="29" s="1"/>
  <c r="Y171" i="29" s="1"/>
  <c r="Y172" i="29" s="1"/>
  <c r="Y168" i="29"/>
  <c r="B106" i="29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05" i="29"/>
  <c r="W106" i="29"/>
  <c r="W107" i="29" s="1"/>
  <c r="W108" i="29" s="1"/>
  <c r="W109" i="29" s="1"/>
  <c r="W110" i="29" s="1"/>
  <c r="W111" i="29" s="1"/>
  <c r="W112" i="29" s="1"/>
  <c r="W113" i="29" s="1"/>
  <c r="W114" i="29" s="1"/>
  <c r="W115" i="29" s="1"/>
  <c r="W116" i="29" s="1"/>
  <c r="W117" i="29" s="1"/>
  <c r="W118" i="29" s="1"/>
  <c r="W119" i="29" s="1"/>
  <c r="W120" i="29" s="1"/>
  <c r="W121" i="29" s="1"/>
  <c r="W122" i="29" s="1"/>
  <c r="W123" i="29" s="1"/>
  <c r="W124" i="29" s="1"/>
  <c r="W125" i="29" s="1"/>
  <c r="W126" i="29" s="1"/>
  <c r="W127" i="29" s="1"/>
  <c r="W128" i="29" s="1"/>
  <c r="W129" i="29" s="1"/>
  <c r="W130" i="29" s="1"/>
  <c r="W131" i="29" s="1"/>
  <c r="W132" i="29" s="1"/>
  <c r="W133" i="29" s="1"/>
  <c r="W134" i="29" s="1"/>
  <c r="W135" i="29" s="1"/>
  <c r="W136" i="29" s="1"/>
  <c r="W137" i="29" s="1"/>
  <c r="W138" i="29" s="1"/>
  <c r="W139" i="29" s="1"/>
  <c r="W140" i="29" s="1"/>
  <c r="W141" i="29" s="1"/>
  <c r="W142" i="29" s="1"/>
  <c r="W143" i="29" s="1"/>
  <c r="W144" i="29" s="1"/>
  <c r="W145" i="29" s="1"/>
  <c r="W146" i="29" s="1"/>
  <c r="W147" i="29" s="1"/>
  <c r="W148" i="29" s="1"/>
  <c r="W149" i="29" s="1"/>
  <c r="W150" i="29" s="1"/>
  <c r="W151" i="29" s="1"/>
  <c r="W152" i="29" s="1"/>
  <c r="W153" i="29" s="1"/>
  <c r="W154" i="29" s="1"/>
  <c r="W155" i="29" s="1"/>
  <c r="W156" i="29" s="1"/>
  <c r="W157" i="29" s="1"/>
  <c r="W158" i="29" s="1"/>
  <c r="W159" i="29" s="1"/>
  <c r="W160" i="29" s="1"/>
  <c r="W161" i="29" s="1"/>
  <c r="W162" i="29" s="1"/>
  <c r="W163" i="29" s="1"/>
  <c r="W164" i="29" s="1"/>
  <c r="W165" i="29" s="1"/>
  <c r="W166" i="29" s="1"/>
  <c r="W167" i="29" s="1"/>
  <c r="W105" i="29"/>
  <c r="W105" i="28"/>
  <c r="W106" i="28"/>
  <c r="W107" i="28" s="1"/>
  <c r="W108" i="28" s="1"/>
  <c r="W109" i="28" s="1"/>
  <c r="W110" i="28" s="1"/>
  <c r="W111" i="28" s="1"/>
  <c r="W112" i="28" s="1"/>
  <c r="W113" i="28" s="1"/>
  <c r="W114" i="28" s="1"/>
  <c r="W115" i="28" s="1"/>
  <c r="W116" i="28" s="1"/>
  <c r="W117" i="28" s="1"/>
  <c r="W118" i="28" s="1"/>
  <c r="W119" i="28" s="1"/>
  <c r="W120" i="28" s="1"/>
  <c r="W121" i="28" s="1"/>
  <c r="W122" i="28" s="1"/>
  <c r="W123" i="28" s="1"/>
  <c r="W124" i="28" s="1"/>
  <c r="W125" i="28" s="1"/>
  <c r="W126" i="28" s="1"/>
  <c r="W127" i="28" s="1"/>
  <c r="W128" i="28" s="1"/>
  <c r="W129" i="28" s="1"/>
  <c r="W130" i="28" s="1"/>
  <c r="W131" i="28" s="1"/>
  <c r="W132" i="28" s="1"/>
  <c r="W133" i="28" s="1"/>
  <c r="W134" i="28" s="1"/>
  <c r="W135" i="28" s="1"/>
  <c r="W136" i="28" s="1"/>
  <c r="W137" i="28" s="1"/>
  <c r="W138" i="28" s="1"/>
  <c r="W139" i="28" s="1"/>
  <c r="W140" i="28" s="1"/>
  <c r="W141" i="28" s="1"/>
  <c r="W142" i="28" s="1"/>
  <c r="W143" i="28" s="1"/>
  <c r="W144" i="28" s="1"/>
  <c r="W145" i="28" s="1"/>
  <c r="W146" i="28" s="1"/>
  <c r="W147" i="28" s="1"/>
  <c r="W148" i="28" s="1"/>
  <c r="W149" i="28" s="1"/>
  <c r="W150" i="28" s="1"/>
  <c r="W151" i="28" s="1"/>
  <c r="W152" i="28" s="1"/>
  <c r="W153" i="28" s="1"/>
  <c r="W154" i="28" s="1"/>
  <c r="W155" i="28" s="1"/>
  <c r="W156" i="28" s="1"/>
  <c r="W157" i="28" s="1"/>
  <c r="W158" i="28" s="1"/>
  <c r="W159" i="28" s="1"/>
  <c r="W160" i="28" s="1"/>
  <c r="W161" i="28" s="1"/>
  <c r="W162" i="28" s="1"/>
  <c r="W163" i="28" s="1"/>
  <c r="W164" i="28" s="1"/>
  <c r="W165" i="28" s="1"/>
  <c r="W166" i="28" s="1"/>
  <c r="W167" i="28" s="1"/>
  <c r="I105" i="28"/>
  <c r="I106" i="28"/>
  <c r="I107" i="28" s="1"/>
  <c r="I108" i="28" s="1"/>
  <c r="I109" i="28" s="1"/>
  <c r="I110" i="28" s="1"/>
  <c r="I111" i="28" s="1"/>
  <c r="I112" i="28" s="1"/>
  <c r="I113" i="28" s="1"/>
  <c r="I114" i="28" s="1"/>
  <c r="I115" i="28" s="1"/>
  <c r="I116" i="28" s="1"/>
  <c r="I117" i="28" s="1"/>
  <c r="I118" i="28" s="1"/>
  <c r="I119" i="28" s="1"/>
  <c r="I120" i="28" s="1"/>
  <c r="I121" i="28" s="1"/>
  <c r="I122" i="28" s="1"/>
  <c r="I123" i="28" s="1"/>
  <c r="I124" i="28" s="1"/>
  <c r="I125" i="28" s="1"/>
  <c r="I126" i="28" s="1"/>
  <c r="I127" i="28" s="1"/>
  <c r="I128" i="28" s="1"/>
  <c r="I129" i="28" s="1"/>
  <c r="I130" i="28" s="1"/>
  <c r="I131" i="28" s="1"/>
  <c r="I132" i="28" s="1"/>
  <c r="I133" i="28" s="1"/>
  <c r="I134" i="28" s="1"/>
  <c r="I135" i="28" s="1"/>
  <c r="I136" i="28" s="1"/>
  <c r="I137" i="28" s="1"/>
  <c r="I138" i="28" s="1"/>
  <c r="I139" i="28" s="1"/>
  <c r="I140" i="28" s="1"/>
  <c r="I141" i="28" s="1"/>
  <c r="I142" i="28" s="1"/>
  <c r="I143" i="28" s="1"/>
  <c r="I144" i="28" s="1"/>
  <c r="I145" i="28" s="1"/>
  <c r="I146" i="28" s="1"/>
  <c r="I147" i="28" s="1"/>
  <c r="I148" i="28" s="1"/>
  <c r="I149" i="28" s="1"/>
  <c r="I150" i="28" s="1"/>
  <c r="I151" i="28" s="1"/>
  <c r="I152" i="28" s="1"/>
  <c r="I153" i="28" s="1"/>
  <c r="I154" i="28" s="1"/>
  <c r="I155" i="28" s="1"/>
  <c r="I156" i="28" s="1"/>
  <c r="I157" i="28" s="1"/>
  <c r="I158" i="28" s="1"/>
  <c r="I159" i="28" s="1"/>
  <c r="I160" i="28" s="1"/>
  <c r="I161" i="28" s="1"/>
  <c r="I162" i="28" s="1"/>
  <c r="I163" i="28" s="1"/>
  <c r="I164" i="28" s="1"/>
  <c r="I165" i="28" s="1"/>
  <c r="I166" i="28" s="1"/>
  <c r="I167" i="28" s="1"/>
  <c r="AC168" i="28"/>
  <c r="AC169" i="28"/>
  <c r="AC170" i="28" s="1"/>
  <c r="AC171" i="28" s="1"/>
  <c r="AC172" i="28" s="1"/>
  <c r="G105" i="28"/>
  <c r="G106" i="28"/>
  <c r="G107" i="28" s="1"/>
  <c r="G108" i="28" s="1"/>
  <c r="G109" i="28" s="1"/>
  <c r="G110" i="28" s="1"/>
  <c r="G111" i="28" s="1"/>
  <c r="G112" i="28" s="1"/>
  <c r="G113" i="28" s="1"/>
  <c r="G114" i="28" s="1"/>
  <c r="G115" i="28" s="1"/>
  <c r="G116" i="28" s="1"/>
  <c r="G117" i="28" s="1"/>
  <c r="G118" i="28" s="1"/>
  <c r="G119" i="28" s="1"/>
  <c r="G120" i="28" s="1"/>
  <c r="G121" i="28" s="1"/>
  <c r="G122" i="28" s="1"/>
  <c r="G123" i="28" s="1"/>
  <c r="G124" i="28" s="1"/>
  <c r="G125" i="28" s="1"/>
  <c r="G126" i="28" s="1"/>
  <c r="G127" i="28" s="1"/>
  <c r="G128" i="28" s="1"/>
  <c r="G129" i="28" s="1"/>
  <c r="G130" i="28" s="1"/>
  <c r="G131" i="28" s="1"/>
  <c r="G132" i="28" s="1"/>
  <c r="G133" i="28" s="1"/>
  <c r="G134" i="28" s="1"/>
  <c r="G135" i="28" s="1"/>
  <c r="G136" i="28" s="1"/>
  <c r="G137" i="28" s="1"/>
  <c r="G138" i="28" s="1"/>
  <c r="G139" i="28" s="1"/>
  <c r="G140" i="28" s="1"/>
  <c r="G141" i="28" s="1"/>
  <c r="G142" i="28" s="1"/>
  <c r="G143" i="28" s="1"/>
  <c r="G144" i="28" s="1"/>
  <c r="G145" i="28" s="1"/>
  <c r="G146" i="28" s="1"/>
  <c r="G147" i="28" s="1"/>
  <c r="G148" i="28" s="1"/>
  <c r="G149" i="28" s="1"/>
  <c r="G150" i="28" s="1"/>
  <c r="G151" i="28" s="1"/>
  <c r="G152" i="28" s="1"/>
  <c r="G153" i="28" s="1"/>
  <c r="G154" i="28" s="1"/>
  <c r="G155" i="28" s="1"/>
  <c r="G156" i="28" s="1"/>
  <c r="G157" i="28" s="1"/>
  <c r="G158" i="28" s="1"/>
  <c r="G159" i="28" s="1"/>
  <c r="G160" i="28" s="1"/>
  <c r="G161" i="28" s="1"/>
  <c r="G162" i="28" s="1"/>
  <c r="G163" i="28" s="1"/>
  <c r="G164" i="28" s="1"/>
  <c r="G165" i="28" s="1"/>
  <c r="G166" i="28" s="1"/>
  <c r="G167" i="28" s="1"/>
  <c r="AB169" i="28"/>
  <c r="AB170" i="28" s="1"/>
  <c r="AB171" i="28" s="1"/>
  <c r="AB172" i="28" s="1"/>
  <c r="AB168" i="28"/>
  <c r="Z106" i="28"/>
  <c r="Z107" i="28" s="1"/>
  <c r="Z108" i="28" s="1"/>
  <c r="Z109" i="28" s="1"/>
  <c r="Z110" i="28" s="1"/>
  <c r="Z111" i="28" s="1"/>
  <c r="Z112" i="28" s="1"/>
  <c r="Z113" i="28" s="1"/>
  <c r="Z114" i="28" s="1"/>
  <c r="Z115" i="28" s="1"/>
  <c r="Z116" i="28" s="1"/>
  <c r="Z117" i="28" s="1"/>
  <c r="Z118" i="28" s="1"/>
  <c r="Z119" i="28" s="1"/>
  <c r="Z120" i="28" s="1"/>
  <c r="Z121" i="28" s="1"/>
  <c r="Z122" i="28" s="1"/>
  <c r="Z123" i="28" s="1"/>
  <c r="Z124" i="28" s="1"/>
  <c r="Z125" i="28" s="1"/>
  <c r="Z126" i="28" s="1"/>
  <c r="Z127" i="28" s="1"/>
  <c r="Z128" i="28" s="1"/>
  <c r="Z129" i="28" s="1"/>
  <c r="Z130" i="28" s="1"/>
  <c r="Z131" i="28" s="1"/>
  <c r="Z132" i="28" s="1"/>
  <c r="Z133" i="28" s="1"/>
  <c r="Z134" i="28" s="1"/>
  <c r="Z135" i="28" s="1"/>
  <c r="Z136" i="28" s="1"/>
  <c r="Z137" i="28" s="1"/>
  <c r="Z138" i="28" s="1"/>
  <c r="Z139" i="28" s="1"/>
  <c r="Z140" i="28" s="1"/>
  <c r="Z141" i="28" s="1"/>
  <c r="Z142" i="28" s="1"/>
  <c r="Z143" i="28" s="1"/>
  <c r="Z144" i="28" s="1"/>
  <c r="Z145" i="28" s="1"/>
  <c r="Z146" i="28" s="1"/>
  <c r="Z147" i="28" s="1"/>
  <c r="Z148" i="28" s="1"/>
  <c r="Z149" i="28" s="1"/>
  <c r="Z150" i="28" s="1"/>
  <c r="Z151" i="28" s="1"/>
  <c r="Z152" i="28" s="1"/>
  <c r="Z153" i="28" s="1"/>
  <c r="Z154" i="28" s="1"/>
  <c r="Z155" i="28" s="1"/>
  <c r="Z156" i="28" s="1"/>
  <c r="Z157" i="28" s="1"/>
  <c r="Z158" i="28" s="1"/>
  <c r="Z159" i="28" s="1"/>
  <c r="Z160" i="28" s="1"/>
  <c r="Z161" i="28" s="1"/>
  <c r="Z162" i="28" s="1"/>
  <c r="Z163" i="28" s="1"/>
  <c r="Z164" i="28" s="1"/>
  <c r="Z165" i="28" s="1"/>
  <c r="Z166" i="28" s="1"/>
  <c r="Z167" i="28" s="1"/>
  <c r="Z105" i="28"/>
  <c r="Y168" i="28"/>
  <c r="Y169" i="28"/>
  <c r="Y170" i="28" s="1"/>
  <c r="Y171" i="28" s="1"/>
  <c r="Y172" i="28" s="1"/>
  <c r="AA168" i="28"/>
  <c r="AA169" i="28"/>
  <c r="AA170" i="28" s="1"/>
  <c r="AA171" i="28" s="1"/>
  <c r="AA172" i="28" s="1"/>
  <c r="T173" i="28"/>
  <c r="T174" i="28" s="1"/>
  <c r="T175" i="28"/>
  <c r="T176" i="28" s="1"/>
  <c r="L169" i="28"/>
  <c r="L170" i="28" s="1"/>
  <c r="L171" i="28" s="1"/>
  <c r="L172" i="28" s="1"/>
  <c r="L168" i="28"/>
  <c r="H106" i="28"/>
  <c r="H107" i="28" s="1"/>
  <c r="H108" i="28" s="1"/>
  <c r="H109" i="28" s="1"/>
  <c r="H110" i="28" s="1"/>
  <c r="H111" i="28" s="1"/>
  <c r="H112" i="28" s="1"/>
  <c r="H113" i="28" s="1"/>
  <c r="H114" i="28" s="1"/>
  <c r="H115" i="28" s="1"/>
  <c r="H116" i="28" s="1"/>
  <c r="H117" i="28" s="1"/>
  <c r="H118" i="28" s="1"/>
  <c r="H119" i="28" s="1"/>
  <c r="H120" i="28" s="1"/>
  <c r="H121" i="28" s="1"/>
  <c r="H122" i="28" s="1"/>
  <c r="H123" i="28" s="1"/>
  <c r="H124" i="28" s="1"/>
  <c r="H125" i="28" s="1"/>
  <c r="H126" i="28" s="1"/>
  <c r="H127" i="28" s="1"/>
  <c r="H128" i="28" s="1"/>
  <c r="H129" i="28" s="1"/>
  <c r="H130" i="28" s="1"/>
  <c r="H131" i="28" s="1"/>
  <c r="H132" i="28" s="1"/>
  <c r="H133" i="28" s="1"/>
  <c r="H134" i="28" s="1"/>
  <c r="H135" i="28" s="1"/>
  <c r="H136" i="28" s="1"/>
  <c r="H137" i="28" s="1"/>
  <c r="H138" i="28" s="1"/>
  <c r="H139" i="28" s="1"/>
  <c r="H140" i="28" s="1"/>
  <c r="H141" i="28" s="1"/>
  <c r="H142" i="28" s="1"/>
  <c r="H143" i="28" s="1"/>
  <c r="H144" i="28" s="1"/>
  <c r="H145" i="28" s="1"/>
  <c r="H146" i="28" s="1"/>
  <c r="H147" i="28" s="1"/>
  <c r="H148" i="28" s="1"/>
  <c r="H149" i="28" s="1"/>
  <c r="H150" i="28" s="1"/>
  <c r="H151" i="28" s="1"/>
  <c r="H152" i="28" s="1"/>
  <c r="H153" i="28" s="1"/>
  <c r="H154" i="28" s="1"/>
  <c r="H155" i="28" s="1"/>
  <c r="H156" i="28" s="1"/>
  <c r="H157" i="28" s="1"/>
  <c r="H158" i="28" s="1"/>
  <c r="H159" i="28" s="1"/>
  <c r="H160" i="28" s="1"/>
  <c r="H161" i="28" s="1"/>
  <c r="H162" i="28" s="1"/>
  <c r="H163" i="28" s="1"/>
  <c r="H164" i="28" s="1"/>
  <c r="H165" i="28" s="1"/>
  <c r="H166" i="28" s="1"/>
  <c r="H167" i="28" s="1"/>
  <c r="H105" i="28"/>
  <c r="U105" i="28"/>
  <c r="U106" i="28"/>
  <c r="U107" i="28" s="1"/>
  <c r="U108" i="28" s="1"/>
  <c r="U109" i="28" s="1"/>
  <c r="U110" i="28" s="1"/>
  <c r="U111" i="28" s="1"/>
  <c r="U112" i="28" s="1"/>
  <c r="U113" i="28" s="1"/>
  <c r="U114" i="28" s="1"/>
  <c r="U115" i="28" s="1"/>
  <c r="U116" i="28" s="1"/>
  <c r="U117" i="28" s="1"/>
  <c r="U118" i="28" s="1"/>
  <c r="U119" i="28" s="1"/>
  <c r="U120" i="28" s="1"/>
  <c r="U121" i="28" s="1"/>
  <c r="U122" i="28" s="1"/>
  <c r="U123" i="28" s="1"/>
  <c r="U124" i="28" s="1"/>
  <c r="U125" i="28" s="1"/>
  <c r="U126" i="28" s="1"/>
  <c r="U127" i="28" s="1"/>
  <c r="U128" i="28" s="1"/>
  <c r="U129" i="28" s="1"/>
  <c r="U130" i="28" s="1"/>
  <c r="U131" i="28" s="1"/>
  <c r="U132" i="28" s="1"/>
  <c r="U133" i="28" s="1"/>
  <c r="U134" i="28" s="1"/>
  <c r="U135" i="28" s="1"/>
  <c r="U136" i="28" s="1"/>
  <c r="U137" i="28" s="1"/>
  <c r="U138" i="28" s="1"/>
  <c r="U139" i="28" s="1"/>
  <c r="U140" i="28" s="1"/>
  <c r="U141" i="28" s="1"/>
  <c r="U142" i="28" s="1"/>
  <c r="U143" i="28" s="1"/>
  <c r="U144" i="28" s="1"/>
  <c r="U145" i="28" s="1"/>
  <c r="U146" i="28" s="1"/>
  <c r="U147" i="28" s="1"/>
  <c r="U148" i="28" s="1"/>
  <c r="U149" i="28" s="1"/>
  <c r="U150" i="28" s="1"/>
  <c r="U151" i="28" s="1"/>
  <c r="U152" i="28" s="1"/>
  <c r="U153" i="28" s="1"/>
  <c r="U154" i="28" s="1"/>
  <c r="U155" i="28" s="1"/>
  <c r="U156" i="28" s="1"/>
  <c r="U157" i="28" s="1"/>
  <c r="U158" i="28" s="1"/>
  <c r="U159" i="28" s="1"/>
  <c r="U160" i="28" s="1"/>
  <c r="U161" i="28" s="1"/>
  <c r="U162" i="28" s="1"/>
  <c r="U163" i="28" s="1"/>
  <c r="U164" i="28" s="1"/>
  <c r="U165" i="28" s="1"/>
  <c r="U166" i="28" s="1"/>
  <c r="U167" i="28" s="1"/>
  <c r="C105" i="28"/>
  <c r="C106" i="28"/>
  <c r="C107" i="28" s="1"/>
  <c r="C108" i="28" s="1"/>
  <c r="C109" i="28" s="1"/>
  <c r="C110" i="28" s="1"/>
  <c r="C111" i="28" s="1"/>
  <c r="C112" i="28" s="1"/>
  <c r="C113" i="28" s="1"/>
  <c r="C114" i="28" s="1"/>
  <c r="C115" i="28" s="1"/>
  <c r="C116" i="28" s="1"/>
  <c r="C117" i="28" s="1"/>
  <c r="C118" i="28" s="1"/>
  <c r="C119" i="28" s="1"/>
  <c r="C120" i="28" s="1"/>
  <c r="C121" i="28" s="1"/>
  <c r="C122" i="28" s="1"/>
  <c r="C123" i="28" s="1"/>
  <c r="C124" i="28" s="1"/>
  <c r="C125" i="28" s="1"/>
  <c r="C126" i="28" s="1"/>
  <c r="C127" i="28" s="1"/>
  <c r="C128" i="28" s="1"/>
  <c r="C129" i="28" s="1"/>
  <c r="C130" i="28" s="1"/>
  <c r="C131" i="28" s="1"/>
  <c r="C132" i="28" s="1"/>
  <c r="C133" i="28" s="1"/>
  <c r="C134" i="28" s="1"/>
  <c r="C135" i="28" s="1"/>
  <c r="C136" i="28" s="1"/>
  <c r="C137" i="28" s="1"/>
  <c r="C138" i="28" s="1"/>
  <c r="C139" i="28" s="1"/>
  <c r="C140" i="28" s="1"/>
  <c r="C141" i="28" s="1"/>
  <c r="C142" i="28" s="1"/>
  <c r="C143" i="28" s="1"/>
  <c r="C144" i="28" s="1"/>
  <c r="C145" i="28" s="1"/>
  <c r="C146" i="28" s="1"/>
  <c r="C147" i="28" s="1"/>
  <c r="C148" i="28" s="1"/>
  <c r="C149" i="28" s="1"/>
  <c r="C150" i="28" s="1"/>
  <c r="C151" i="28" s="1"/>
  <c r="C152" i="28" s="1"/>
  <c r="C153" i="28" s="1"/>
  <c r="C154" i="28" s="1"/>
  <c r="C155" i="28" s="1"/>
  <c r="C156" i="28" s="1"/>
  <c r="C157" i="28" s="1"/>
  <c r="C158" i="28" s="1"/>
  <c r="C159" i="28" s="1"/>
  <c r="C160" i="28" s="1"/>
  <c r="C161" i="28" s="1"/>
  <c r="C162" i="28" s="1"/>
  <c r="C163" i="28" s="1"/>
  <c r="C164" i="28" s="1"/>
  <c r="C165" i="28" s="1"/>
  <c r="C166" i="28" s="1"/>
  <c r="C167" i="28" s="1"/>
  <c r="V106" i="28"/>
  <c r="V107" i="28" s="1"/>
  <c r="V108" i="28" s="1"/>
  <c r="V109" i="28" s="1"/>
  <c r="V110" i="28" s="1"/>
  <c r="V111" i="28" s="1"/>
  <c r="V112" i="28" s="1"/>
  <c r="V113" i="28" s="1"/>
  <c r="V114" i="28" s="1"/>
  <c r="V115" i="28" s="1"/>
  <c r="V116" i="28" s="1"/>
  <c r="V117" i="28" s="1"/>
  <c r="V118" i="28" s="1"/>
  <c r="V119" i="28" s="1"/>
  <c r="V120" i="28" s="1"/>
  <c r="V121" i="28" s="1"/>
  <c r="V122" i="28" s="1"/>
  <c r="V123" i="28" s="1"/>
  <c r="V124" i="28" s="1"/>
  <c r="V125" i="28" s="1"/>
  <c r="V126" i="28" s="1"/>
  <c r="V127" i="28" s="1"/>
  <c r="V128" i="28" s="1"/>
  <c r="V129" i="28" s="1"/>
  <c r="V130" i="28" s="1"/>
  <c r="V131" i="28" s="1"/>
  <c r="V132" i="28" s="1"/>
  <c r="V133" i="28" s="1"/>
  <c r="V134" i="28" s="1"/>
  <c r="V135" i="28" s="1"/>
  <c r="V136" i="28" s="1"/>
  <c r="V137" i="28" s="1"/>
  <c r="V138" i="28" s="1"/>
  <c r="V139" i="28" s="1"/>
  <c r="V140" i="28" s="1"/>
  <c r="V141" i="28" s="1"/>
  <c r="V142" i="28" s="1"/>
  <c r="V143" i="28" s="1"/>
  <c r="V144" i="28" s="1"/>
  <c r="V145" i="28" s="1"/>
  <c r="V146" i="28" s="1"/>
  <c r="V147" i="28" s="1"/>
  <c r="V148" i="28" s="1"/>
  <c r="V149" i="28" s="1"/>
  <c r="V150" i="28" s="1"/>
  <c r="V151" i="28" s="1"/>
  <c r="V152" i="28" s="1"/>
  <c r="V153" i="28" s="1"/>
  <c r="V154" i="28" s="1"/>
  <c r="V155" i="28" s="1"/>
  <c r="V156" i="28" s="1"/>
  <c r="V157" i="28" s="1"/>
  <c r="V158" i="28" s="1"/>
  <c r="V159" i="28" s="1"/>
  <c r="V160" i="28" s="1"/>
  <c r="V161" i="28" s="1"/>
  <c r="V162" i="28" s="1"/>
  <c r="V163" i="28" s="1"/>
  <c r="V164" i="28" s="1"/>
  <c r="V165" i="28" s="1"/>
  <c r="V166" i="28" s="1"/>
  <c r="V167" i="28" s="1"/>
  <c r="V105" i="28"/>
  <c r="J168" i="28"/>
  <c r="J169" i="28"/>
  <c r="J170" i="28" s="1"/>
  <c r="J171" i="28" s="1"/>
  <c r="J172" i="28" s="1"/>
  <c r="M105" i="28"/>
  <c r="M106" i="28"/>
  <c r="M107" i="28" s="1"/>
  <c r="M108" i="28" s="1"/>
  <c r="M109" i="28" s="1"/>
  <c r="M110" i="28" s="1"/>
  <c r="M111" i="28" s="1"/>
  <c r="M112" i="28" s="1"/>
  <c r="M113" i="28" s="1"/>
  <c r="M114" i="28" s="1"/>
  <c r="M115" i="28" s="1"/>
  <c r="M116" i="28" s="1"/>
  <c r="M117" i="28" s="1"/>
  <c r="M118" i="28" s="1"/>
  <c r="M119" i="28" s="1"/>
  <c r="M120" i="28" s="1"/>
  <c r="M121" i="28" s="1"/>
  <c r="M122" i="28" s="1"/>
  <c r="M123" i="28" s="1"/>
  <c r="M124" i="28" s="1"/>
  <c r="M125" i="28" s="1"/>
  <c r="M126" i="28" s="1"/>
  <c r="M127" i="28" s="1"/>
  <c r="M128" i="28" s="1"/>
  <c r="M129" i="28" s="1"/>
  <c r="M130" i="28" s="1"/>
  <c r="M131" i="28" s="1"/>
  <c r="M132" i="28" s="1"/>
  <c r="M133" i="28" s="1"/>
  <c r="M134" i="28" s="1"/>
  <c r="M135" i="28" s="1"/>
  <c r="M136" i="28" s="1"/>
  <c r="M137" i="28" s="1"/>
  <c r="M138" i="28" s="1"/>
  <c r="M139" i="28" s="1"/>
  <c r="M140" i="28" s="1"/>
  <c r="M141" i="28" s="1"/>
  <c r="M142" i="28" s="1"/>
  <c r="M143" i="28" s="1"/>
  <c r="M144" i="28" s="1"/>
  <c r="M145" i="28" s="1"/>
  <c r="M146" i="28" s="1"/>
  <c r="M147" i="28" s="1"/>
  <c r="M148" i="28" s="1"/>
  <c r="M149" i="28" s="1"/>
  <c r="M150" i="28" s="1"/>
  <c r="M151" i="28" s="1"/>
  <c r="M152" i="28" s="1"/>
  <c r="M153" i="28" s="1"/>
  <c r="M154" i="28" s="1"/>
  <c r="M155" i="28" s="1"/>
  <c r="M156" i="28" s="1"/>
  <c r="M157" i="28" s="1"/>
  <c r="M158" i="28" s="1"/>
  <c r="M159" i="28" s="1"/>
  <c r="M160" i="28" s="1"/>
  <c r="M161" i="28" s="1"/>
  <c r="M162" i="28" s="1"/>
  <c r="M163" i="28" s="1"/>
  <c r="M164" i="28" s="1"/>
  <c r="M165" i="28" s="1"/>
  <c r="M166" i="28" s="1"/>
  <c r="M167" i="28" s="1"/>
  <c r="X169" i="28"/>
  <c r="X170" i="28" s="1"/>
  <c r="X171" i="28" s="1"/>
  <c r="X172" i="28" s="1"/>
  <c r="X168" i="28"/>
  <c r="S175" i="28"/>
  <c r="S176" i="28" s="1"/>
  <c r="S173" i="28"/>
  <c r="S174" i="28" s="1"/>
  <c r="B105" i="28"/>
  <c r="B106" i="28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32" i="28" s="1"/>
  <c r="B133" i="28" s="1"/>
  <c r="B134" i="28" s="1"/>
  <c r="B135" i="28" s="1"/>
  <c r="B136" i="28" s="1"/>
  <c r="B137" i="28" s="1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B166" i="28" s="1"/>
  <c r="B167" i="28" s="1"/>
  <c r="A106" i="28"/>
  <c r="A107" i="28" s="1"/>
  <c r="A108" i="28" s="1"/>
  <c r="A109" i="28" s="1"/>
  <c r="A110" i="28" s="1"/>
  <c r="A111" i="28" s="1"/>
  <c r="A112" i="28" s="1"/>
  <c r="A113" i="28" s="1"/>
  <c r="A114" i="28" s="1"/>
  <c r="A115" i="28" s="1"/>
  <c r="A116" i="28" s="1"/>
  <c r="A117" i="28" s="1"/>
  <c r="A118" i="28" s="1"/>
  <c r="A119" i="28" s="1"/>
  <c r="A120" i="28" s="1"/>
  <c r="A121" i="28" s="1"/>
  <c r="A122" i="28" s="1"/>
  <c r="A123" i="28" s="1"/>
  <c r="A124" i="28" s="1"/>
  <c r="A125" i="28" s="1"/>
  <c r="A126" i="28" s="1"/>
  <c r="A127" i="28" s="1"/>
  <c r="A128" i="28" s="1"/>
  <c r="A129" i="28" s="1"/>
  <c r="A130" i="28" s="1"/>
  <c r="A131" i="28" s="1"/>
  <c r="A132" i="28" s="1"/>
  <c r="A133" i="28" s="1"/>
  <c r="A134" i="28" s="1"/>
  <c r="A135" i="28" s="1"/>
  <c r="A136" i="28" s="1"/>
  <c r="A137" i="28" s="1"/>
  <c r="A138" i="28" s="1"/>
  <c r="A139" i="28" s="1"/>
  <c r="A140" i="28" s="1"/>
  <c r="A141" i="28" s="1"/>
  <c r="A142" i="28" s="1"/>
  <c r="A143" i="28" s="1"/>
  <c r="A144" i="28" s="1"/>
  <c r="A145" i="28" s="1"/>
  <c r="A146" i="28" s="1"/>
  <c r="A147" i="28" s="1"/>
  <c r="A148" i="28" s="1"/>
  <c r="A149" i="28" s="1"/>
  <c r="A150" i="28" s="1"/>
  <c r="A151" i="28" s="1"/>
  <c r="A152" i="28" s="1"/>
  <c r="A153" i="28" s="1"/>
  <c r="A154" i="28" s="1"/>
  <c r="A155" i="28" s="1"/>
  <c r="A156" i="28" s="1"/>
  <c r="A157" i="28" s="1"/>
  <c r="A158" i="28" s="1"/>
  <c r="A159" i="28" s="1"/>
  <c r="A160" i="28" s="1"/>
  <c r="A161" i="28" s="1"/>
  <c r="A162" i="28" s="1"/>
  <c r="A163" i="28" s="1"/>
  <c r="A164" i="28" s="1"/>
  <c r="A165" i="28" s="1"/>
  <c r="A166" i="28" s="1"/>
  <c r="A167" i="28" s="1"/>
  <c r="A105" i="28"/>
  <c r="AF169" i="28"/>
  <c r="AF170" i="28" s="1"/>
  <c r="AF171" i="28" s="1"/>
  <c r="AF172" i="28" s="1"/>
  <c r="AF168" i="28"/>
  <c r="D106" i="28"/>
  <c r="D107" i="28" s="1"/>
  <c r="D108" i="28" s="1"/>
  <c r="D109" i="28" s="1"/>
  <c r="D110" i="28" s="1"/>
  <c r="D111" i="28" s="1"/>
  <c r="D112" i="28" s="1"/>
  <c r="D113" i="28" s="1"/>
  <c r="D114" i="28" s="1"/>
  <c r="D115" i="28" s="1"/>
  <c r="D116" i="28" s="1"/>
  <c r="D117" i="28" s="1"/>
  <c r="D118" i="28" s="1"/>
  <c r="D119" i="28" s="1"/>
  <c r="D120" i="28" s="1"/>
  <c r="D121" i="28" s="1"/>
  <c r="D122" i="28" s="1"/>
  <c r="D123" i="28" s="1"/>
  <c r="D124" i="28" s="1"/>
  <c r="D125" i="28" s="1"/>
  <c r="D126" i="28" s="1"/>
  <c r="D127" i="28" s="1"/>
  <c r="D128" i="28" s="1"/>
  <c r="D129" i="28" s="1"/>
  <c r="D130" i="28" s="1"/>
  <c r="D131" i="28" s="1"/>
  <c r="D132" i="28" s="1"/>
  <c r="D133" i="28" s="1"/>
  <c r="D134" i="28" s="1"/>
  <c r="D135" i="28" s="1"/>
  <c r="D136" i="28" s="1"/>
  <c r="D137" i="28" s="1"/>
  <c r="D138" i="28" s="1"/>
  <c r="D139" i="28" s="1"/>
  <c r="D140" i="28" s="1"/>
  <c r="D141" i="28" s="1"/>
  <c r="D142" i="28" s="1"/>
  <c r="D143" i="28" s="1"/>
  <c r="D144" i="28" s="1"/>
  <c r="D145" i="28" s="1"/>
  <c r="D146" i="28" s="1"/>
  <c r="D147" i="28" s="1"/>
  <c r="D148" i="28" s="1"/>
  <c r="D149" i="28" s="1"/>
  <c r="D150" i="28" s="1"/>
  <c r="D151" i="28" s="1"/>
  <c r="D152" i="28" s="1"/>
  <c r="D153" i="28" s="1"/>
  <c r="D154" i="28" s="1"/>
  <c r="D155" i="28" s="1"/>
  <c r="D156" i="28" s="1"/>
  <c r="D157" i="28" s="1"/>
  <c r="D158" i="28" s="1"/>
  <c r="D159" i="28" s="1"/>
  <c r="D160" i="28" s="1"/>
  <c r="D161" i="28" s="1"/>
  <c r="D162" i="28" s="1"/>
  <c r="D163" i="28" s="1"/>
  <c r="D164" i="28" s="1"/>
  <c r="D165" i="28" s="1"/>
  <c r="D166" i="28" s="1"/>
  <c r="D167" i="28" s="1"/>
  <c r="D105" i="28"/>
  <c r="AD169" i="28"/>
  <c r="AD170" i="28" s="1"/>
  <c r="AD171" i="28" s="1"/>
  <c r="AD172" i="28" s="1"/>
  <c r="AD168" i="28"/>
  <c r="AI169" i="28"/>
  <c r="AI170" i="28" s="1"/>
  <c r="AI171" i="28" s="1"/>
  <c r="AI172" i="28" s="1"/>
  <c r="AI168" i="28"/>
  <c r="R175" i="28"/>
  <c r="R176" i="28" s="1"/>
  <c r="R173" i="28"/>
  <c r="R174" i="28" s="1"/>
  <c r="K168" i="28"/>
  <c r="K169" i="28"/>
  <c r="K170" i="28" s="1"/>
  <c r="K171" i="28" s="1"/>
  <c r="K172" i="28" s="1"/>
  <c r="F106" i="28"/>
  <c r="F107" i="28" s="1"/>
  <c r="F108" i="28" s="1"/>
  <c r="F109" i="28" s="1"/>
  <c r="F110" i="28" s="1"/>
  <c r="F111" i="28" s="1"/>
  <c r="F112" i="28" s="1"/>
  <c r="F113" i="28" s="1"/>
  <c r="F114" i="28" s="1"/>
  <c r="F115" i="28" s="1"/>
  <c r="F116" i="28" s="1"/>
  <c r="F117" i="28" s="1"/>
  <c r="F118" i="28" s="1"/>
  <c r="F119" i="28" s="1"/>
  <c r="F120" i="28" s="1"/>
  <c r="F121" i="28" s="1"/>
  <c r="F122" i="28" s="1"/>
  <c r="F123" i="28" s="1"/>
  <c r="F124" i="28" s="1"/>
  <c r="F125" i="28" s="1"/>
  <c r="F126" i="28" s="1"/>
  <c r="F127" i="28" s="1"/>
  <c r="F128" i="28" s="1"/>
  <c r="F129" i="28" s="1"/>
  <c r="F130" i="28" s="1"/>
  <c r="F131" i="28" s="1"/>
  <c r="F132" i="28" s="1"/>
  <c r="F133" i="28" s="1"/>
  <c r="F134" i="28" s="1"/>
  <c r="F135" i="28" s="1"/>
  <c r="F136" i="28" s="1"/>
  <c r="F137" i="28" s="1"/>
  <c r="F138" i="28" s="1"/>
  <c r="F139" i="28" s="1"/>
  <c r="F140" i="28" s="1"/>
  <c r="F141" i="28" s="1"/>
  <c r="F142" i="28" s="1"/>
  <c r="F143" i="28" s="1"/>
  <c r="F144" i="28" s="1"/>
  <c r="F145" i="28" s="1"/>
  <c r="F146" i="28" s="1"/>
  <c r="F147" i="28" s="1"/>
  <c r="F148" i="28" s="1"/>
  <c r="F149" i="28" s="1"/>
  <c r="F150" i="28" s="1"/>
  <c r="F151" i="28" s="1"/>
  <c r="F152" i="28" s="1"/>
  <c r="F153" i="28" s="1"/>
  <c r="F154" i="28" s="1"/>
  <c r="F155" i="28" s="1"/>
  <c r="F156" i="28" s="1"/>
  <c r="F157" i="28" s="1"/>
  <c r="F158" i="28" s="1"/>
  <c r="F159" i="28" s="1"/>
  <c r="F160" i="28" s="1"/>
  <c r="F161" i="28" s="1"/>
  <c r="F162" i="28" s="1"/>
  <c r="F163" i="28" s="1"/>
  <c r="F164" i="28" s="1"/>
  <c r="F165" i="28" s="1"/>
  <c r="F166" i="28" s="1"/>
  <c r="F167" i="28" s="1"/>
  <c r="F105" i="28"/>
  <c r="AE168" i="28"/>
  <c r="AE169" i="28"/>
  <c r="AE170" i="28" s="1"/>
  <c r="AE171" i="28" s="1"/>
  <c r="AE172" i="28" s="1"/>
  <c r="AG168" i="28"/>
  <c r="AG169" i="28"/>
  <c r="AG170" i="28" s="1"/>
  <c r="AG171" i="28" s="1"/>
  <c r="AG172" i="28" s="1"/>
  <c r="AE168" i="27"/>
  <c r="AE169" i="27"/>
  <c r="AE170" i="27" s="1"/>
  <c r="AE171" i="27" s="1"/>
  <c r="AE172" i="27" s="1"/>
  <c r="V106" i="27"/>
  <c r="V107" i="27" s="1"/>
  <c r="V108" i="27" s="1"/>
  <c r="V109" i="27" s="1"/>
  <c r="V110" i="27" s="1"/>
  <c r="V111" i="27" s="1"/>
  <c r="V112" i="27" s="1"/>
  <c r="V113" i="27" s="1"/>
  <c r="V114" i="27" s="1"/>
  <c r="V115" i="27" s="1"/>
  <c r="V116" i="27" s="1"/>
  <c r="V117" i="27" s="1"/>
  <c r="V118" i="27" s="1"/>
  <c r="V119" i="27" s="1"/>
  <c r="V120" i="27" s="1"/>
  <c r="V121" i="27" s="1"/>
  <c r="V122" i="27" s="1"/>
  <c r="V123" i="27" s="1"/>
  <c r="V124" i="27" s="1"/>
  <c r="V125" i="27" s="1"/>
  <c r="V126" i="27" s="1"/>
  <c r="V127" i="27" s="1"/>
  <c r="V128" i="27" s="1"/>
  <c r="V129" i="27" s="1"/>
  <c r="V130" i="27" s="1"/>
  <c r="V131" i="27" s="1"/>
  <c r="V132" i="27" s="1"/>
  <c r="V133" i="27" s="1"/>
  <c r="V134" i="27" s="1"/>
  <c r="V135" i="27" s="1"/>
  <c r="V136" i="27" s="1"/>
  <c r="V137" i="27" s="1"/>
  <c r="V138" i="27" s="1"/>
  <c r="V139" i="27" s="1"/>
  <c r="V140" i="27" s="1"/>
  <c r="V141" i="27" s="1"/>
  <c r="V142" i="27" s="1"/>
  <c r="V143" i="27" s="1"/>
  <c r="V144" i="27" s="1"/>
  <c r="V145" i="27" s="1"/>
  <c r="V146" i="27" s="1"/>
  <c r="V147" i="27" s="1"/>
  <c r="V148" i="27" s="1"/>
  <c r="V149" i="27" s="1"/>
  <c r="V150" i="27" s="1"/>
  <c r="V151" i="27" s="1"/>
  <c r="V152" i="27" s="1"/>
  <c r="V153" i="27" s="1"/>
  <c r="V154" i="27" s="1"/>
  <c r="V155" i="27" s="1"/>
  <c r="V156" i="27" s="1"/>
  <c r="V157" i="27" s="1"/>
  <c r="V158" i="27" s="1"/>
  <c r="V159" i="27" s="1"/>
  <c r="V160" i="27" s="1"/>
  <c r="V161" i="27" s="1"/>
  <c r="V162" i="27" s="1"/>
  <c r="V163" i="27" s="1"/>
  <c r="V164" i="27" s="1"/>
  <c r="V165" i="27" s="1"/>
  <c r="V166" i="27" s="1"/>
  <c r="V167" i="27" s="1"/>
  <c r="V105" i="27"/>
  <c r="F105" i="27"/>
  <c r="F106" i="27"/>
  <c r="F107" i="27" s="1"/>
  <c r="F108" i="27" s="1"/>
  <c r="F109" i="27" s="1"/>
  <c r="F110" i="27" s="1"/>
  <c r="F111" i="27" s="1"/>
  <c r="F112" i="27" s="1"/>
  <c r="F113" i="27" s="1"/>
  <c r="F114" i="27" s="1"/>
  <c r="F115" i="27" s="1"/>
  <c r="F116" i="27" s="1"/>
  <c r="F117" i="27" s="1"/>
  <c r="F118" i="27" s="1"/>
  <c r="F119" i="27" s="1"/>
  <c r="F120" i="27" s="1"/>
  <c r="F121" i="27" s="1"/>
  <c r="F122" i="27" s="1"/>
  <c r="F123" i="27" s="1"/>
  <c r="F124" i="27" s="1"/>
  <c r="F125" i="27" s="1"/>
  <c r="F126" i="27" s="1"/>
  <c r="F127" i="27" s="1"/>
  <c r="F128" i="27" s="1"/>
  <c r="F129" i="27" s="1"/>
  <c r="F130" i="27" s="1"/>
  <c r="F131" i="27" s="1"/>
  <c r="F132" i="27" s="1"/>
  <c r="F133" i="27" s="1"/>
  <c r="F134" i="27" s="1"/>
  <c r="F135" i="27" s="1"/>
  <c r="F136" i="27" s="1"/>
  <c r="F137" i="27" s="1"/>
  <c r="F138" i="27" s="1"/>
  <c r="F139" i="27" s="1"/>
  <c r="F140" i="27" s="1"/>
  <c r="F141" i="27" s="1"/>
  <c r="F142" i="27" s="1"/>
  <c r="F143" i="27" s="1"/>
  <c r="F144" i="27" s="1"/>
  <c r="F145" i="27" s="1"/>
  <c r="F146" i="27" s="1"/>
  <c r="F147" i="27" s="1"/>
  <c r="F148" i="27" s="1"/>
  <c r="F149" i="27" s="1"/>
  <c r="F150" i="27" s="1"/>
  <c r="F151" i="27" s="1"/>
  <c r="F152" i="27" s="1"/>
  <c r="F153" i="27" s="1"/>
  <c r="F154" i="27" s="1"/>
  <c r="F155" i="27" s="1"/>
  <c r="F156" i="27" s="1"/>
  <c r="F157" i="27" s="1"/>
  <c r="F158" i="27" s="1"/>
  <c r="F159" i="27" s="1"/>
  <c r="F160" i="27" s="1"/>
  <c r="F161" i="27" s="1"/>
  <c r="F162" i="27" s="1"/>
  <c r="F163" i="27" s="1"/>
  <c r="F164" i="27" s="1"/>
  <c r="F165" i="27" s="1"/>
  <c r="F166" i="27" s="1"/>
  <c r="F167" i="27" s="1"/>
  <c r="J168" i="27"/>
  <c r="J169" i="27"/>
  <c r="J170" i="27" s="1"/>
  <c r="J171" i="27" s="1"/>
  <c r="J172" i="27" s="1"/>
  <c r="R173" i="27"/>
  <c r="R174" i="27" s="1"/>
  <c r="R175" i="27"/>
  <c r="R176" i="27" s="1"/>
  <c r="U106" i="27"/>
  <c r="U107" i="27" s="1"/>
  <c r="U108" i="27" s="1"/>
  <c r="U109" i="27" s="1"/>
  <c r="U110" i="27" s="1"/>
  <c r="U111" i="27" s="1"/>
  <c r="U112" i="27" s="1"/>
  <c r="U113" i="27" s="1"/>
  <c r="U114" i="27" s="1"/>
  <c r="U115" i="27" s="1"/>
  <c r="U116" i="27" s="1"/>
  <c r="U117" i="27" s="1"/>
  <c r="U118" i="27" s="1"/>
  <c r="U119" i="27" s="1"/>
  <c r="U120" i="27" s="1"/>
  <c r="U121" i="27" s="1"/>
  <c r="U122" i="27" s="1"/>
  <c r="U123" i="27" s="1"/>
  <c r="U124" i="27" s="1"/>
  <c r="U125" i="27" s="1"/>
  <c r="U126" i="27" s="1"/>
  <c r="U127" i="27" s="1"/>
  <c r="U128" i="27" s="1"/>
  <c r="U129" i="27" s="1"/>
  <c r="U130" i="27" s="1"/>
  <c r="U131" i="27" s="1"/>
  <c r="U132" i="27" s="1"/>
  <c r="U133" i="27" s="1"/>
  <c r="U134" i="27" s="1"/>
  <c r="U135" i="27" s="1"/>
  <c r="U136" i="27" s="1"/>
  <c r="U137" i="27" s="1"/>
  <c r="U138" i="27" s="1"/>
  <c r="U139" i="27" s="1"/>
  <c r="U140" i="27" s="1"/>
  <c r="U141" i="27" s="1"/>
  <c r="U142" i="27" s="1"/>
  <c r="U143" i="27" s="1"/>
  <c r="U144" i="27" s="1"/>
  <c r="U145" i="27" s="1"/>
  <c r="U146" i="27" s="1"/>
  <c r="U147" i="27" s="1"/>
  <c r="U148" i="27" s="1"/>
  <c r="U149" i="27" s="1"/>
  <c r="U150" i="27" s="1"/>
  <c r="U151" i="27" s="1"/>
  <c r="U152" i="27" s="1"/>
  <c r="U153" i="27" s="1"/>
  <c r="U154" i="27" s="1"/>
  <c r="U155" i="27" s="1"/>
  <c r="U156" i="27" s="1"/>
  <c r="U157" i="27" s="1"/>
  <c r="U158" i="27" s="1"/>
  <c r="U159" i="27" s="1"/>
  <c r="U160" i="27" s="1"/>
  <c r="U161" i="27" s="1"/>
  <c r="U162" i="27" s="1"/>
  <c r="U163" i="27" s="1"/>
  <c r="U164" i="27" s="1"/>
  <c r="U165" i="27" s="1"/>
  <c r="U166" i="27" s="1"/>
  <c r="U167" i="27" s="1"/>
  <c r="U105" i="27"/>
  <c r="Y168" i="27"/>
  <c r="Y169" i="27"/>
  <c r="Y170" i="27" s="1"/>
  <c r="Y171" i="27" s="1"/>
  <c r="Y172" i="27" s="1"/>
  <c r="H106" i="27"/>
  <c r="H107" i="27" s="1"/>
  <c r="H108" i="27" s="1"/>
  <c r="H109" i="27" s="1"/>
  <c r="H110" i="27" s="1"/>
  <c r="H111" i="27" s="1"/>
  <c r="H112" i="27" s="1"/>
  <c r="H113" i="27" s="1"/>
  <c r="H114" i="27" s="1"/>
  <c r="H115" i="27" s="1"/>
  <c r="H116" i="27" s="1"/>
  <c r="H117" i="27" s="1"/>
  <c r="H118" i="27" s="1"/>
  <c r="H119" i="27" s="1"/>
  <c r="H120" i="27" s="1"/>
  <c r="H121" i="27" s="1"/>
  <c r="H122" i="27" s="1"/>
  <c r="H123" i="27" s="1"/>
  <c r="H124" i="27" s="1"/>
  <c r="H125" i="27" s="1"/>
  <c r="H126" i="27" s="1"/>
  <c r="H127" i="27" s="1"/>
  <c r="H128" i="27" s="1"/>
  <c r="H129" i="27" s="1"/>
  <c r="H130" i="27" s="1"/>
  <c r="H131" i="27" s="1"/>
  <c r="H132" i="27" s="1"/>
  <c r="H133" i="27" s="1"/>
  <c r="H134" i="27" s="1"/>
  <c r="H135" i="27" s="1"/>
  <c r="H136" i="27" s="1"/>
  <c r="H137" i="27" s="1"/>
  <c r="H138" i="27" s="1"/>
  <c r="H139" i="27" s="1"/>
  <c r="H140" i="27" s="1"/>
  <c r="H141" i="27" s="1"/>
  <c r="H142" i="27" s="1"/>
  <c r="H143" i="27" s="1"/>
  <c r="H144" i="27" s="1"/>
  <c r="H145" i="27" s="1"/>
  <c r="H146" i="27" s="1"/>
  <c r="H147" i="27" s="1"/>
  <c r="H148" i="27" s="1"/>
  <c r="H149" i="27" s="1"/>
  <c r="H150" i="27" s="1"/>
  <c r="H151" i="27" s="1"/>
  <c r="H152" i="27" s="1"/>
  <c r="H153" i="27" s="1"/>
  <c r="H154" i="27" s="1"/>
  <c r="H155" i="27" s="1"/>
  <c r="H156" i="27" s="1"/>
  <c r="H157" i="27" s="1"/>
  <c r="H158" i="27" s="1"/>
  <c r="H159" i="27" s="1"/>
  <c r="H160" i="27" s="1"/>
  <c r="H161" i="27" s="1"/>
  <c r="H162" i="27" s="1"/>
  <c r="H163" i="27" s="1"/>
  <c r="H164" i="27" s="1"/>
  <c r="H165" i="27" s="1"/>
  <c r="H166" i="27" s="1"/>
  <c r="H167" i="27" s="1"/>
  <c r="H105" i="27"/>
  <c r="D106" i="27"/>
  <c r="D107" i="27" s="1"/>
  <c r="D108" i="27" s="1"/>
  <c r="D109" i="27" s="1"/>
  <c r="D110" i="27" s="1"/>
  <c r="D111" i="27" s="1"/>
  <c r="D112" i="27" s="1"/>
  <c r="D113" i="27" s="1"/>
  <c r="D114" i="27" s="1"/>
  <c r="D115" i="27" s="1"/>
  <c r="D116" i="27" s="1"/>
  <c r="D117" i="27" s="1"/>
  <c r="D118" i="27" s="1"/>
  <c r="D119" i="27" s="1"/>
  <c r="D120" i="27" s="1"/>
  <c r="D121" i="27" s="1"/>
  <c r="D122" i="27" s="1"/>
  <c r="D123" i="27" s="1"/>
  <c r="D124" i="27" s="1"/>
  <c r="D125" i="27" s="1"/>
  <c r="D126" i="27" s="1"/>
  <c r="D127" i="27" s="1"/>
  <c r="D128" i="27" s="1"/>
  <c r="D129" i="27" s="1"/>
  <c r="D130" i="27" s="1"/>
  <c r="D131" i="27" s="1"/>
  <c r="D132" i="27" s="1"/>
  <c r="D133" i="27" s="1"/>
  <c r="D134" i="27" s="1"/>
  <c r="D135" i="27" s="1"/>
  <c r="D136" i="27" s="1"/>
  <c r="D137" i="27" s="1"/>
  <c r="D138" i="27" s="1"/>
  <c r="D139" i="27" s="1"/>
  <c r="D140" i="27" s="1"/>
  <c r="D141" i="27" s="1"/>
  <c r="D142" i="27" s="1"/>
  <c r="D143" i="27" s="1"/>
  <c r="D144" i="27" s="1"/>
  <c r="D145" i="27" s="1"/>
  <c r="D146" i="27" s="1"/>
  <c r="D147" i="27" s="1"/>
  <c r="D148" i="27" s="1"/>
  <c r="D149" i="27" s="1"/>
  <c r="D150" i="27" s="1"/>
  <c r="D151" i="27" s="1"/>
  <c r="D152" i="27" s="1"/>
  <c r="D153" i="27" s="1"/>
  <c r="D154" i="27" s="1"/>
  <c r="D155" i="27" s="1"/>
  <c r="D156" i="27" s="1"/>
  <c r="D157" i="27" s="1"/>
  <c r="D158" i="27" s="1"/>
  <c r="D159" i="27" s="1"/>
  <c r="D160" i="27" s="1"/>
  <c r="D161" i="27" s="1"/>
  <c r="D162" i="27" s="1"/>
  <c r="D163" i="27" s="1"/>
  <c r="D164" i="27" s="1"/>
  <c r="D165" i="27" s="1"/>
  <c r="D166" i="27" s="1"/>
  <c r="D167" i="27" s="1"/>
  <c r="D105" i="27"/>
  <c r="A105" i="27"/>
  <c r="A106" i="27"/>
  <c r="A107" i="27" s="1"/>
  <c r="A108" i="27" s="1"/>
  <c r="A109" i="27" s="1"/>
  <c r="A110" i="27" s="1"/>
  <c r="A111" i="27" s="1"/>
  <c r="A112" i="27" s="1"/>
  <c r="A113" i="27" s="1"/>
  <c r="A114" i="27" s="1"/>
  <c r="A115" i="27" s="1"/>
  <c r="A116" i="27" s="1"/>
  <c r="A117" i="27" s="1"/>
  <c r="A118" i="27" s="1"/>
  <c r="A119" i="27" s="1"/>
  <c r="A120" i="27" s="1"/>
  <c r="A121" i="27" s="1"/>
  <c r="A122" i="27" s="1"/>
  <c r="A123" i="27" s="1"/>
  <c r="A124" i="27" s="1"/>
  <c r="A125" i="27" s="1"/>
  <c r="A126" i="27" s="1"/>
  <c r="A127" i="27" s="1"/>
  <c r="A128" i="27" s="1"/>
  <c r="A129" i="27" s="1"/>
  <c r="A130" i="27" s="1"/>
  <c r="A131" i="27" s="1"/>
  <c r="A132" i="27" s="1"/>
  <c r="A133" i="27" s="1"/>
  <c r="A134" i="27" s="1"/>
  <c r="A135" i="27" s="1"/>
  <c r="A136" i="27" s="1"/>
  <c r="A137" i="27" s="1"/>
  <c r="A138" i="27" s="1"/>
  <c r="A139" i="27" s="1"/>
  <c r="A140" i="27" s="1"/>
  <c r="A141" i="27" s="1"/>
  <c r="A142" i="27" s="1"/>
  <c r="A143" i="27" s="1"/>
  <c r="A144" i="27" s="1"/>
  <c r="A145" i="27" s="1"/>
  <c r="A146" i="27" s="1"/>
  <c r="A147" i="27" s="1"/>
  <c r="A148" i="27" s="1"/>
  <c r="A149" i="27" s="1"/>
  <c r="A150" i="27" s="1"/>
  <c r="A151" i="27" s="1"/>
  <c r="A152" i="27" s="1"/>
  <c r="A153" i="27" s="1"/>
  <c r="A154" i="27" s="1"/>
  <c r="A155" i="27" s="1"/>
  <c r="A156" i="27" s="1"/>
  <c r="A157" i="27" s="1"/>
  <c r="A158" i="27" s="1"/>
  <c r="A159" i="27" s="1"/>
  <c r="A160" i="27" s="1"/>
  <c r="A161" i="27" s="1"/>
  <c r="A162" i="27" s="1"/>
  <c r="A163" i="27" s="1"/>
  <c r="A164" i="27" s="1"/>
  <c r="A165" i="27" s="1"/>
  <c r="A166" i="27" s="1"/>
  <c r="A167" i="27" s="1"/>
  <c r="G106" i="27"/>
  <c r="G107" i="27" s="1"/>
  <c r="G108" i="27" s="1"/>
  <c r="G109" i="27" s="1"/>
  <c r="G110" i="27" s="1"/>
  <c r="G111" i="27" s="1"/>
  <c r="G112" i="27" s="1"/>
  <c r="G113" i="27" s="1"/>
  <c r="G114" i="27" s="1"/>
  <c r="G115" i="27" s="1"/>
  <c r="G116" i="27" s="1"/>
  <c r="G117" i="27" s="1"/>
  <c r="G118" i="27" s="1"/>
  <c r="G119" i="27" s="1"/>
  <c r="G120" i="27" s="1"/>
  <c r="G121" i="27" s="1"/>
  <c r="G122" i="27" s="1"/>
  <c r="G123" i="27" s="1"/>
  <c r="G124" i="27" s="1"/>
  <c r="G125" i="27" s="1"/>
  <c r="G126" i="27" s="1"/>
  <c r="G127" i="27" s="1"/>
  <c r="G128" i="27" s="1"/>
  <c r="G129" i="27" s="1"/>
  <c r="G130" i="27" s="1"/>
  <c r="G131" i="27" s="1"/>
  <c r="G132" i="27" s="1"/>
  <c r="G133" i="27" s="1"/>
  <c r="G134" i="27" s="1"/>
  <c r="G135" i="27" s="1"/>
  <c r="G136" i="27" s="1"/>
  <c r="G137" i="27" s="1"/>
  <c r="G138" i="27" s="1"/>
  <c r="G139" i="27" s="1"/>
  <c r="G140" i="27" s="1"/>
  <c r="G141" i="27" s="1"/>
  <c r="G142" i="27" s="1"/>
  <c r="G143" i="27" s="1"/>
  <c r="G144" i="27" s="1"/>
  <c r="G145" i="27" s="1"/>
  <c r="G146" i="27" s="1"/>
  <c r="G147" i="27" s="1"/>
  <c r="G148" i="27" s="1"/>
  <c r="G149" i="27" s="1"/>
  <c r="G150" i="27" s="1"/>
  <c r="G151" i="27" s="1"/>
  <c r="G152" i="27" s="1"/>
  <c r="G153" i="27" s="1"/>
  <c r="G154" i="27" s="1"/>
  <c r="G155" i="27" s="1"/>
  <c r="G156" i="27" s="1"/>
  <c r="G157" i="27" s="1"/>
  <c r="G158" i="27" s="1"/>
  <c r="G159" i="27" s="1"/>
  <c r="G160" i="27" s="1"/>
  <c r="G161" i="27" s="1"/>
  <c r="G162" i="27" s="1"/>
  <c r="G163" i="27" s="1"/>
  <c r="G164" i="27" s="1"/>
  <c r="G165" i="27" s="1"/>
  <c r="G166" i="27" s="1"/>
  <c r="G167" i="27" s="1"/>
  <c r="G105" i="27"/>
  <c r="AI169" i="27"/>
  <c r="AI170" i="27" s="1"/>
  <c r="AI171" i="27" s="1"/>
  <c r="AI172" i="27" s="1"/>
  <c r="AI168" i="27"/>
  <c r="L169" i="27"/>
  <c r="L170" i="27" s="1"/>
  <c r="L171" i="27" s="1"/>
  <c r="L172" i="27" s="1"/>
  <c r="L168" i="27"/>
  <c r="B105" i="27"/>
  <c r="B106" i="27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B132" i="27" s="1"/>
  <c r="B133" i="27" s="1"/>
  <c r="B134" i="27" s="1"/>
  <c r="B135" i="27" s="1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66" i="27" s="1"/>
  <c r="B167" i="27" s="1"/>
  <c r="AC168" i="27"/>
  <c r="AC169" i="27"/>
  <c r="AC170" i="27" s="1"/>
  <c r="AC171" i="27" s="1"/>
  <c r="AC172" i="27" s="1"/>
  <c r="X168" i="27"/>
  <c r="X169" i="27"/>
  <c r="X170" i="27" s="1"/>
  <c r="X171" i="27" s="1"/>
  <c r="X172" i="27" s="1"/>
  <c r="AG168" i="27"/>
  <c r="AG169" i="27"/>
  <c r="AG170" i="27" s="1"/>
  <c r="AG171" i="27" s="1"/>
  <c r="AG172" i="27" s="1"/>
  <c r="I106" i="27"/>
  <c r="I107" i="27" s="1"/>
  <c r="I108" i="27" s="1"/>
  <c r="I109" i="27" s="1"/>
  <c r="I110" i="27" s="1"/>
  <c r="I111" i="27" s="1"/>
  <c r="I112" i="27" s="1"/>
  <c r="I113" i="27" s="1"/>
  <c r="I114" i="27" s="1"/>
  <c r="I115" i="27" s="1"/>
  <c r="I116" i="27" s="1"/>
  <c r="I117" i="27" s="1"/>
  <c r="I118" i="27" s="1"/>
  <c r="I119" i="27" s="1"/>
  <c r="I120" i="27" s="1"/>
  <c r="I121" i="27" s="1"/>
  <c r="I122" i="27" s="1"/>
  <c r="I123" i="27" s="1"/>
  <c r="I124" i="27" s="1"/>
  <c r="I125" i="27" s="1"/>
  <c r="I126" i="27" s="1"/>
  <c r="I127" i="27" s="1"/>
  <c r="I128" i="27" s="1"/>
  <c r="I129" i="27" s="1"/>
  <c r="I130" i="27" s="1"/>
  <c r="I131" i="27" s="1"/>
  <c r="I132" i="27" s="1"/>
  <c r="I133" i="27" s="1"/>
  <c r="I134" i="27" s="1"/>
  <c r="I135" i="27" s="1"/>
  <c r="I136" i="27" s="1"/>
  <c r="I137" i="27" s="1"/>
  <c r="I138" i="27" s="1"/>
  <c r="I139" i="27" s="1"/>
  <c r="I140" i="27" s="1"/>
  <c r="I141" i="27" s="1"/>
  <c r="I142" i="27" s="1"/>
  <c r="I143" i="27" s="1"/>
  <c r="I144" i="27" s="1"/>
  <c r="I145" i="27" s="1"/>
  <c r="I146" i="27" s="1"/>
  <c r="I147" i="27" s="1"/>
  <c r="I148" i="27" s="1"/>
  <c r="I149" i="27" s="1"/>
  <c r="I150" i="27" s="1"/>
  <c r="I151" i="27" s="1"/>
  <c r="I152" i="27" s="1"/>
  <c r="I153" i="27" s="1"/>
  <c r="I154" i="27" s="1"/>
  <c r="I155" i="27" s="1"/>
  <c r="I156" i="27" s="1"/>
  <c r="I157" i="27" s="1"/>
  <c r="I158" i="27" s="1"/>
  <c r="I159" i="27" s="1"/>
  <c r="I160" i="27" s="1"/>
  <c r="I161" i="27" s="1"/>
  <c r="I162" i="27" s="1"/>
  <c r="I163" i="27" s="1"/>
  <c r="I164" i="27" s="1"/>
  <c r="I165" i="27" s="1"/>
  <c r="I166" i="27" s="1"/>
  <c r="I167" i="27" s="1"/>
  <c r="I105" i="27"/>
  <c r="T175" i="27"/>
  <c r="T176" i="27" s="1"/>
  <c r="T173" i="27"/>
  <c r="T174" i="27" s="1"/>
  <c r="W105" i="27"/>
  <c r="W106" i="27"/>
  <c r="W107" i="27" s="1"/>
  <c r="W108" i="27" s="1"/>
  <c r="W109" i="27" s="1"/>
  <c r="W110" i="27" s="1"/>
  <c r="W111" i="27" s="1"/>
  <c r="W112" i="27" s="1"/>
  <c r="W113" i="27" s="1"/>
  <c r="W114" i="27" s="1"/>
  <c r="W115" i="27" s="1"/>
  <c r="W116" i="27" s="1"/>
  <c r="W117" i="27" s="1"/>
  <c r="W118" i="27" s="1"/>
  <c r="W119" i="27" s="1"/>
  <c r="W120" i="27" s="1"/>
  <c r="W121" i="27" s="1"/>
  <c r="W122" i="27" s="1"/>
  <c r="W123" i="27" s="1"/>
  <c r="W124" i="27" s="1"/>
  <c r="W125" i="27" s="1"/>
  <c r="W126" i="27" s="1"/>
  <c r="W127" i="27" s="1"/>
  <c r="W128" i="27" s="1"/>
  <c r="W129" i="27" s="1"/>
  <c r="W130" i="27" s="1"/>
  <c r="W131" i="27" s="1"/>
  <c r="W132" i="27" s="1"/>
  <c r="W133" i="27" s="1"/>
  <c r="W134" i="27" s="1"/>
  <c r="W135" i="27" s="1"/>
  <c r="W136" i="27" s="1"/>
  <c r="W137" i="27" s="1"/>
  <c r="W138" i="27" s="1"/>
  <c r="W139" i="27" s="1"/>
  <c r="W140" i="27" s="1"/>
  <c r="W141" i="27" s="1"/>
  <c r="W142" i="27" s="1"/>
  <c r="W143" i="27" s="1"/>
  <c r="W144" i="27" s="1"/>
  <c r="W145" i="27" s="1"/>
  <c r="W146" i="27" s="1"/>
  <c r="W147" i="27" s="1"/>
  <c r="W148" i="27" s="1"/>
  <c r="W149" i="27" s="1"/>
  <c r="W150" i="27" s="1"/>
  <c r="W151" i="27" s="1"/>
  <c r="W152" i="27" s="1"/>
  <c r="W153" i="27" s="1"/>
  <c r="W154" i="27" s="1"/>
  <c r="W155" i="27" s="1"/>
  <c r="W156" i="27" s="1"/>
  <c r="W157" i="27" s="1"/>
  <c r="W158" i="27" s="1"/>
  <c r="W159" i="27" s="1"/>
  <c r="W160" i="27" s="1"/>
  <c r="W161" i="27" s="1"/>
  <c r="W162" i="27" s="1"/>
  <c r="W163" i="27" s="1"/>
  <c r="W164" i="27" s="1"/>
  <c r="W165" i="27" s="1"/>
  <c r="W166" i="27" s="1"/>
  <c r="W167" i="27" s="1"/>
  <c r="Z105" i="27"/>
  <c r="Z106" i="27"/>
  <c r="Z107" i="27" s="1"/>
  <c r="Z108" i="27" s="1"/>
  <c r="Z109" i="27" s="1"/>
  <c r="Z110" i="27" s="1"/>
  <c r="Z111" i="27" s="1"/>
  <c r="Z112" i="27" s="1"/>
  <c r="Z113" i="27" s="1"/>
  <c r="Z114" i="27" s="1"/>
  <c r="Z115" i="27" s="1"/>
  <c r="Z116" i="27" s="1"/>
  <c r="Z117" i="27" s="1"/>
  <c r="Z118" i="27" s="1"/>
  <c r="Z119" i="27" s="1"/>
  <c r="Z120" i="27" s="1"/>
  <c r="Z121" i="27" s="1"/>
  <c r="Z122" i="27" s="1"/>
  <c r="Z123" i="27" s="1"/>
  <c r="Z124" i="27" s="1"/>
  <c r="Z125" i="27" s="1"/>
  <c r="Z126" i="27" s="1"/>
  <c r="Z127" i="27" s="1"/>
  <c r="Z128" i="27" s="1"/>
  <c r="Z129" i="27" s="1"/>
  <c r="Z130" i="27" s="1"/>
  <c r="Z131" i="27" s="1"/>
  <c r="Z132" i="27" s="1"/>
  <c r="Z133" i="27" s="1"/>
  <c r="Z134" i="27" s="1"/>
  <c r="Z135" i="27" s="1"/>
  <c r="Z136" i="27" s="1"/>
  <c r="Z137" i="27" s="1"/>
  <c r="Z138" i="27" s="1"/>
  <c r="Z139" i="27" s="1"/>
  <c r="Z140" i="27" s="1"/>
  <c r="Z141" i="27" s="1"/>
  <c r="Z142" i="27" s="1"/>
  <c r="Z143" i="27" s="1"/>
  <c r="Z144" i="27" s="1"/>
  <c r="Z145" i="27" s="1"/>
  <c r="Z146" i="27" s="1"/>
  <c r="Z147" i="27" s="1"/>
  <c r="Z148" i="27" s="1"/>
  <c r="Z149" i="27" s="1"/>
  <c r="Z150" i="27" s="1"/>
  <c r="Z151" i="27" s="1"/>
  <c r="Z152" i="27" s="1"/>
  <c r="Z153" i="27" s="1"/>
  <c r="Z154" i="27" s="1"/>
  <c r="Z155" i="27" s="1"/>
  <c r="Z156" i="27" s="1"/>
  <c r="Z157" i="27" s="1"/>
  <c r="Z158" i="27" s="1"/>
  <c r="Z159" i="27" s="1"/>
  <c r="Z160" i="27" s="1"/>
  <c r="Z161" i="27" s="1"/>
  <c r="Z162" i="27" s="1"/>
  <c r="Z163" i="27" s="1"/>
  <c r="Z164" i="27" s="1"/>
  <c r="Z165" i="27" s="1"/>
  <c r="Z166" i="27" s="1"/>
  <c r="Z167" i="27" s="1"/>
  <c r="AB168" i="27"/>
  <c r="AB169" i="27"/>
  <c r="AB170" i="27" s="1"/>
  <c r="AB171" i="27" s="1"/>
  <c r="AB172" i="27" s="1"/>
  <c r="AA169" i="27"/>
  <c r="AA170" i="27" s="1"/>
  <c r="AA171" i="27" s="1"/>
  <c r="AA172" i="27" s="1"/>
  <c r="AA168" i="27"/>
  <c r="C106" i="27"/>
  <c r="C107" i="27" s="1"/>
  <c r="C108" i="27" s="1"/>
  <c r="C109" i="27" s="1"/>
  <c r="C110" i="27" s="1"/>
  <c r="C111" i="27" s="1"/>
  <c r="C112" i="27" s="1"/>
  <c r="C113" i="27" s="1"/>
  <c r="C114" i="27" s="1"/>
  <c r="C115" i="27" s="1"/>
  <c r="C116" i="27" s="1"/>
  <c r="C117" i="27" s="1"/>
  <c r="C118" i="27" s="1"/>
  <c r="C119" i="27" s="1"/>
  <c r="C120" i="27" s="1"/>
  <c r="C121" i="27" s="1"/>
  <c r="C122" i="27" s="1"/>
  <c r="C123" i="27" s="1"/>
  <c r="C124" i="27" s="1"/>
  <c r="C125" i="27" s="1"/>
  <c r="C126" i="27" s="1"/>
  <c r="C127" i="27" s="1"/>
  <c r="C128" i="27" s="1"/>
  <c r="C129" i="27" s="1"/>
  <c r="C130" i="27" s="1"/>
  <c r="C131" i="27" s="1"/>
  <c r="C132" i="27" s="1"/>
  <c r="C133" i="27" s="1"/>
  <c r="C134" i="27" s="1"/>
  <c r="C135" i="27" s="1"/>
  <c r="C136" i="27" s="1"/>
  <c r="C137" i="27" s="1"/>
  <c r="C138" i="27" s="1"/>
  <c r="C139" i="27" s="1"/>
  <c r="C140" i="27" s="1"/>
  <c r="C141" i="27" s="1"/>
  <c r="C142" i="27" s="1"/>
  <c r="C143" i="27" s="1"/>
  <c r="C144" i="27" s="1"/>
  <c r="C145" i="27" s="1"/>
  <c r="C146" i="27" s="1"/>
  <c r="C147" i="27" s="1"/>
  <c r="C148" i="27" s="1"/>
  <c r="C149" i="27" s="1"/>
  <c r="C150" i="27" s="1"/>
  <c r="C151" i="27" s="1"/>
  <c r="C152" i="27" s="1"/>
  <c r="C153" i="27" s="1"/>
  <c r="C154" i="27" s="1"/>
  <c r="C155" i="27" s="1"/>
  <c r="C156" i="27" s="1"/>
  <c r="C157" i="27" s="1"/>
  <c r="C158" i="27" s="1"/>
  <c r="C159" i="27" s="1"/>
  <c r="C160" i="27" s="1"/>
  <c r="C161" i="27" s="1"/>
  <c r="C162" i="27" s="1"/>
  <c r="C163" i="27" s="1"/>
  <c r="C164" i="27" s="1"/>
  <c r="C165" i="27" s="1"/>
  <c r="C166" i="27" s="1"/>
  <c r="C167" i="27" s="1"/>
  <c r="C105" i="27"/>
  <c r="AF168" i="27"/>
  <c r="AF169" i="27"/>
  <c r="AF170" i="27" s="1"/>
  <c r="AF171" i="27" s="1"/>
  <c r="AF172" i="27" s="1"/>
  <c r="K168" i="27"/>
  <c r="K169" i="27"/>
  <c r="K170" i="27" s="1"/>
  <c r="K171" i="27" s="1"/>
  <c r="K172" i="27" s="1"/>
  <c r="M105" i="27"/>
  <c r="M106" i="27"/>
  <c r="M107" i="27" s="1"/>
  <c r="M108" i="27" s="1"/>
  <c r="M109" i="27" s="1"/>
  <c r="M110" i="27" s="1"/>
  <c r="M111" i="27" s="1"/>
  <c r="M112" i="27" s="1"/>
  <c r="M113" i="27" s="1"/>
  <c r="M114" i="27" s="1"/>
  <c r="M115" i="27" s="1"/>
  <c r="M116" i="27" s="1"/>
  <c r="M117" i="27" s="1"/>
  <c r="M118" i="27" s="1"/>
  <c r="M119" i="27" s="1"/>
  <c r="M120" i="27" s="1"/>
  <c r="M121" i="27" s="1"/>
  <c r="M122" i="27" s="1"/>
  <c r="M123" i="27" s="1"/>
  <c r="M124" i="27" s="1"/>
  <c r="M125" i="27" s="1"/>
  <c r="M126" i="27" s="1"/>
  <c r="M127" i="27" s="1"/>
  <c r="M128" i="27" s="1"/>
  <c r="M129" i="27" s="1"/>
  <c r="M130" i="27" s="1"/>
  <c r="M131" i="27" s="1"/>
  <c r="M132" i="27" s="1"/>
  <c r="M133" i="27" s="1"/>
  <c r="M134" i="27" s="1"/>
  <c r="M135" i="27" s="1"/>
  <c r="M136" i="27" s="1"/>
  <c r="M137" i="27" s="1"/>
  <c r="M138" i="27" s="1"/>
  <c r="M139" i="27" s="1"/>
  <c r="M140" i="27" s="1"/>
  <c r="M141" i="27" s="1"/>
  <c r="M142" i="27" s="1"/>
  <c r="M143" i="27" s="1"/>
  <c r="M144" i="27" s="1"/>
  <c r="M145" i="27" s="1"/>
  <c r="M146" i="27" s="1"/>
  <c r="M147" i="27" s="1"/>
  <c r="M148" i="27" s="1"/>
  <c r="M149" i="27" s="1"/>
  <c r="M150" i="27" s="1"/>
  <c r="M151" i="27" s="1"/>
  <c r="M152" i="27" s="1"/>
  <c r="M153" i="27" s="1"/>
  <c r="M154" i="27" s="1"/>
  <c r="M155" i="27" s="1"/>
  <c r="M156" i="27" s="1"/>
  <c r="M157" i="27" s="1"/>
  <c r="M158" i="27" s="1"/>
  <c r="M159" i="27" s="1"/>
  <c r="M160" i="27" s="1"/>
  <c r="M161" i="27" s="1"/>
  <c r="M162" i="27" s="1"/>
  <c r="M163" i="27" s="1"/>
  <c r="M164" i="27" s="1"/>
  <c r="M165" i="27" s="1"/>
  <c r="M166" i="27" s="1"/>
  <c r="M167" i="27" s="1"/>
  <c r="AD168" i="27"/>
  <c r="AD169" i="27"/>
  <c r="AD170" i="27" s="1"/>
  <c r="AD171" i="27" s="1"/>
  <c r="AD172" i="27" s="1"/>
  <c r="AF169" i="26"/>
  <c r="AF170" i="26" s="1"/>
  <c r="AF171" i="26" s="1"/>
  <c r="AF172" i="26" s="1"/>
  <c r="AF168" i="26"/>
  <c r="V106" i="26"/>
  <c r="V107" i="26" s="1"/>
  <c r="V108" i="26" s="1"/>
  <c r="V109" i="26" s="1"/>
  <c r="V110" i="26" s="1"/>
  <c r="V111" i="26" s="1"/>
  <c r="V112" i="26" s="1"/>
  <c r="V113" i="26" s="1"/>
  <c r="V114" i="26" s="1"/>
  <c r="V115" i="26" s="1"/>
  <c r="V116" i="26" s="1"/>
  <c r="V117" i="26" s="1"/>
  <c r="V118" i="26" s="1"/>
  <c r="V119" i="26" s="1"/>
  <c r="V120" i="26" s="1"/>
  <c r="V121" i="26" s="1"/>
  <c r="V122" i="26" s="1"/>
  <c r="V123" i="26" s="1"/>
  <c r="V124" i="26" s="1"/>
  <c r="V125" i="26" s="1"/>
  <c r="V126" i="26" s="1"/>
  <c r="V127" i="26" s="1"/>
  <c r="V128" i="26" s="1"/>
  <c r="V129" i="26" s="1"/>
  <c r="V130" i="26" s="1"/>
  <c r="V131" i="26" s="1"/>
  <c r="V132" i="26" s="1"/>
  <c r="V133" i="26" s="1"/>
  <c r="V134" i="26" s="1"/>
  <c r="V135" i="26" s="1"/>
  <c r="V136" i="26" s="1"/>
  <c r="V137" i="26" s="1"/>
  <c r="V138" i="26" s="1"/>
  <c r="V139" i="26" s="1"/>
  <c r="V140" i="26" s="1"/>
  <c r="V141" i="26" s="1"/>
  <c r="V142" i="26" s="1"/>
  <c r="V143" i="26" s="1"/>
  <c r="V144" i="26" s="1"/>
  <c r="V145" i="26" s="1"/>
  <c r="V146" i="26" s="1"/>
  <c r="V147" i="26" s="1"/>
  <c r="V148" i="26" s="1"/>
  <c r="V149" i="26" s="1"/>
  <c r="V150" i="26" s="1"/>
  <c r="V151" i="26" s="1"/>
  <c r="V152" i="26" s="1"/>
  <c r="V153" i="26" s="1"/>
  <c r="V154" i="26" s="1"/>
  <c r="V155" i="26" s="1"/>
  <c r="V156" i="26" s="1"/>
  <c r="V157" i="26" s="1"/>
  <c r="V158" i="26" s="1"/>
  <c r="V159" i="26" s="1"/>
  <c r="V160" i="26" s="1"/>
  <c r="V161" i="26" s="1"/>
  <c r="V162" i="26" s="1"/>
  <c r="V163" i="26" s="1"/>
  <c r="V164" i="26" s="1"/>
  <c r="V165" i="26" s="1"/>
  <c r="V166" i="26" s="1"/>
  <c r="V167" i="26" s="1"/>
  <c r="V105" i="26"/>
  <c r="M105" i="26"/>
  <c r="M106" i="26"/>
  <c r="M107" i="26" s="1"/>
  <c r="M108" i="26" s="1"/>
  <c r="M109" i="26" s="1"/>
  <c r="M110" i="26" s="1"/>
  <c r="M111" i="26" s="1"/>
  <c r="M112" i="26" s="1"/>
  <c r="M113" i="26" s="1"/>
  <c r="M114" i="26" s="1"/>
  <c r="M115" i="26" s="1"/>
  <c r="M116" i="26" s="1"/>
  <c r="M117" i="26" s="1"/>
  <c r="M118" i="26" s="1"/>
  <c r="M119" i="26" s="1"/>
  <c r="M120" i="26" s="1"/>
  <c r="M121" i="26" s="1"/>
  <c r="M122" i="26" s="1"/>
  <c r="M123" i="26" s="1"/>
  <c r="M124" i="26" s="1"/>
  <c r="M125" i="26" s="1"/>
  <c r="M126" i="26" s="1"/>
  <c r="M127" i="26" s="1"/>
  <c r="M128" i="26" s="1"/>
  <c r="M129" i="26" s="1"/>
  <c r="M130" i="26" s="1"/>
  <c r="M131" i="26" s="1"/>
  <c r="M132" i="26" s="1"/>
  <c r="M133" i="26" s="1"/>
  <c r="M134" i="26" s="1"/>
  <c r="M135" i="26" s="1"/>
  <c r="M136" i="26" s="1"/>
  <c r="M137" i="26" s="1"/>
  <c r="M138" i="26" s="1"/>
  <c r="M139" i="26" s="1"/>
  <c r="M140" i="26" s="1"/>
  <c r="M141" i="26" s="1"/>
  <c r="M142" i="26" s="1"/>
  <c r="M143" i="26" s="1"/>
  <c r="M144" i="26" s="1"/>
  <c r="M145" i="26" s="1"/>
  <c r="M146" i="26" s="1"/>
  <c r="M147" i="26" s="1"/>
  <c r="M148" i="26" s="1"/>
  <c r="M149" i="26" s="1"/>
  <c r="M150" i="26" s="1"/>
  <c r="M151" i="26" s="1"/>
  <c r="M152" i="26" s="1"/>
  <c r="M153" i="26" s="1"/>
  <c r="M154" i="26" s="1"/>
  <c r="M155" i="26" s="1"/>
  <c r="M156" i="26" s="1"/>
  <c r="M157" i="26" s="1"/>
  <c r="M158" i="26" s="1"/>
  <c r="M159" i="26" s="1"/>
  <c r="M160" i="26" s="1"/>
  <c r="M161" i="26" s="1"/>
  <c r="M162" i="26" s="1"/>
  <c r="M163" i="26" s="1"/>
  <c r="M164" i="26" s="1"/>
  <c r="M165" i="26" s="1"/>
  <c r="M166" i="26" s="1"/>
  <c r="M167" i="26" s="1"/>
  <c r="B105" i="26"/>
  <c r="B106" i="26"/>
  <c r="B107" i="26" s="1"/>
  <c r="B108" i="26" s="1"/>
  <c r="B109" i="26" s="1"/>
  <c r="B110" i="26" s="1"/>
  <c r="B111" i="26" s="1"/>
  <c r="B112" i="26" s="1"/>
  <c r="B113" i="26" s="1"/>
  <c r="B114" i="26" s="1"/>
  <c r="B115" i="26" s="1"/>
  <c r="B116" i="26" s="1"/>
  <c r="B117" i="26" s="1"/>
  <c r="B118" i="26" s="1"/>
  <c r="B119" i="26" s="1"/>
  <c r="B120" i="26" s="1"/>
  <c r="B121" i="26" s="1"/>
  <c r="B122" i="26" s="1"/>
  <c r="B123" i="26" s="1"/>
  <c r="B124" i="26" s="1"/>
  <c r="B125" i="26" s="1"/>
  <c r="B126" i="26" s="1"/>
  <c r="B127" i="26" s="1"/>
  <c r="B128" i="26" s="1"/>
  <c r="B129" i="26" s="1"/>
  <c r="B130" i="26" s="1"/>
  <c r="B131" i="26" s="1"/>
  <c r="B132" i="26" s="1"/>
  <c r="B133" i="26" s="1"/>
  <c r="B134" i="26" s="1"/>
  <c r="B135" i="26" s="1"/>
  <c r="B136" i="26" s="1"/>
  <c r="B137" i="26" s="1"/>
  <c r="B138" i="26" s="1"/>
  <c r="B139" i="26" s="1"/>
  <c r="B140" i="26" s="1"/>
  <c r="B141" i="26" s="1"/>
  <c r="B142" i="26" s="1"/>
  <c r="B143" i="26" s="1"/>
  <c r="B144" i="26" s="1"/>
  <c r="B145" i="26" s="1"/>
  <c r="B146" i="26" s="1"/>
  <c r="B147" i="26" s="1"/>
  <c r="B148" i="26" s="1"/>
  <c r="B149" i="26" s="1"/>
  <c r="B150" i="26" s="1"/>
  <c r="B151" i="26" s="1"/>
  <c r="B152" i="26" s="1"/>
  <c r="B153" i="26" s="1"/>
  <c r="B154" i="26" s="1"/>
  <c r="B155" i="26" s="1"/>
  <c r="B156" i="26" s="1"/>
  <c r="B157" i="26" s="1"/>
  <c r="B158" i="26" s="1"/>
  <c r="B159" i="26" s="1"/>
  <c r="B160" i="26" s="1"/>
  <c r="B161" i="26" s="1"/>
  <c r="B162" i="26" s="1"/>
  <c r="B163" i="26" s="1"/>
  <c r="B164" i="26" s="1"/>
  <c r="B165" i="26" s="1"/>
  <c r="B166" i="26" s="1"/>
  <c r="B167" i="26" s="1"/>
  <c r="AI168" i="26"/>
  <c r="AI169" i="26"/>
  <c r="AI170" i="26" s="1"/>
  <c r="AI171" i="26" s="1"/>
  <c r="AI172" i="26" s="1"/>
  <c r="H106" i="26"/>
  <c r="H107" i="26" s="1"/>
  <c r="H108" i="26" s="1"/>
  <c r="H109" i="26" s="1"/>
  <c r="H110" i="26" s="1"/>
  <c r="H111" i="26" s="1"/>
  <c r="H112" i="26" s="1"/>
  <c r="H113" i="26" s="1"/>
  <c r="H114" i="26" s="1"/>
  <c r="H115" i="26" s="1"/>
  <c r="H116" i="26" s="1"/>
  <c r="H117" i="26" s="1"/>
  <c r="H118" i="26" s="1"/>
  <c r="H119" i="26" s="1"/>
  <c r="H120" i="26" s="1"/>
  <c r="H121" i="26" s="1"/>
  <c r="H122" i="26" s="1"/>
  <c r="H123" i="26" s="1"/>
  <c r="H124" i="26" s="1"/>
  <c r="H125" i="26" s="1"/>
  <c r="H126" i="26" s="1"/>
  <c r="H127" i="26" s="1"/>
  <c r="H128" i="26" s="1"/>
  <c r="H129" i="26" s="1"/>
  <c r="H130" i="26" s="1"/>
  <c r="H131" i="26" s="1"/>
  <c r="H132" i="26" s="1"/>
  <c r="H133" i="26" s="1"/>
  <c r="H134" i="26" s="1"/>
  <c r="H135" i="26" s="1"/>
  <c r="H136" i="26" s="1"/>
  <c r="H137" i="26" s="1"/>
  <c r="H138" i="26" s="1"/>
  <c r="H139" i="26" s="1"/>
  <c r="H140" i="26" s="1"/>
  <c r="H141" i="26" s="1"/>
  <c r="H142" i="26" s="1"/>
  <c r="H143" i="26" s="1"/>
  <c r="H144" i="26" s="1"/>
  <c r="H145" i="26" s="1"/>
  <c r="H146" i="26" s="1"/>
  <c r="H147" i="26" s="1"/>
  <c r="H148" i="26" s="1"/>
  <c r="H149" i="26" s="1"/>
  <c r="H150" i="26" s="1"/>
  <c r="H151" i="26" s="1"/>
  <c r="H152" i="26" s="1"/>
  <c r="H153" i="26" s="1"/>
  <c r="H154" i="26" s="1"/>
  <c r="H155" i="26" s="1"/>
  <c r="H156" i="26" s="1"/>
  <c r="H157" i="26" s="1"/>
  <c r="H158" i="26" s="1"/>
  <c r="H159" i="26" s="1"/>
  <c r="H160" i="26" s="1"/>
  <c r="H161" i="26" s="1"/>
  <c r="H162" i="26" s="1"/>
  <c r="H163" i="26" s="1"/>
  <c r="H164" i="26" s="1"/>
  <c r="H165" i="26" s="1"/>
  <c r="H166" i="26" s="1"/>
  <c r="H167" i="26" s="1"/>
  <c r="H105" i="26"/>
  <c r="L169" i="26"/>
  <c r="L170" i="26" s="1"/>
  <c r="L171" i="26" s="1"/>
  <c r="L172" i="26" s="1"/>
  <c r="L168" i="26"/>
  <c r="X169" i="26"/>
  <c r="X170" i="26" s="1"/>
  <c r="X171" i="26" s="1"/>
  <c r="X172" i="26" s="1"/>
  <c r="X168" i="26"/>
  <c r="Z105" i="26"/>
  <c r="Z106" i="26"/>
  <c r="Z107" i="26" s="1"/>
  <c r="Z108" i="26" s="1"/>
  <c r="Z109" i="26" s="1"/>
  <c r="Z110" i="26" s="1"/>
  <c r="Z111" i="26" s="1"/>
  <c r="Z112" i="26" s="1"/>
  <c r="Z113" i="26" s="1"/>
  <c r="Z114" i="26" s="1"/>
  <c r="Z115" i="26" s="1"/>
  <c r="Z116" i="26" s="1"/>
  <c r="Z117" i="26" s="1"/>
  <c r="Z118" i="26" s="1"/>
  <c r="Z119" i="26" s="1"/>
  <c r="Z120" i="26" s="1"/>
  <c r="Z121" i="26" s="1"/>
  <c r="Z122" i="26" s="1"/>
  <c r="Z123" i="26" s="1"/>
  <c r="Z124" i="26" s="1"/>
  <c r="Z125" i="26" s="1"/>
  <c r="Z126" i="26" s="1"/>
  <c r="Z127" i="26" s="1"/>
  <c r="Z128" i="26" s="1"/>
  <c r="Z129" i="26" s="1"/>
  <c r="Z130" i="26" s="1"/>
  <c r="Z131" i="26" s="1"/>
  <c r="Z132" i="26" s="1"/>
  <c r="Z133" i="26" s="1"/>
  <c r="Z134" i="26" s="1"/>
  <c r="Z135" i="26" s="1"/>
  <c r="Z136" i="26" s="1"/>
  <c r="Z137" i="26" s="1"/>
  <c r="Z138" i="26" s="1"/>
  <c r="Z139" i="26" s="1"/>
  <c r="Z140" i="26" s="1"/>
  <c r="Z141" i="26" s="1"/>
  <c r="Z142" i="26" s="1"/>
  <c r="Z143" i="26" s="1"/>
  <c r="Z144" i="26" s="1"/>
  <c r="Z145" i="26" s="1"/>
  <c r="Z146" i="26" s="1"/>
  <c r="Z147" i="26" s="1"/>
  <c r="Z148" i="26" s="1"/>
  <c r="Z149" i="26" s="1"/>
  <c r="Z150" i="26" s="1"/>
  <c r="Z151" i="26" s="1"/>
  <c r="Z152" i="26" s="1"/>
  <c r="Z153" i="26" s="1"/>
  <c r="Z154" i="26" s="1"/>
  <c r="Z155" i="26" s="1"/>
  <c r="Z156" i="26" s="1"/>
  <c r="Z157" i="26" s="1"/>
  <c r="Z158" i="26" s="1"/>
  <c r="Z159" i="26" s="1"/>
  <c r="Z160" i="26" s="1"/>
  <c r="Z161" i="26" s="1"/>
  <c r="Z162" i="26" s="1"/>
  <c r="Z163" i="26" s="1"/>
  <c r="Z164" i="26" s="1"/>
  <c r="Z165" i="26" s="1"/>
  <c r="Z166" i="26" s="1"/>
  <c r="Z167" i="26" s="1"/>
  <c r="AE169" i="26"/>
  <c r="AE170" i="26" s="1"/>
  <c r="AE171" i="26" s="1"/>
  <c r="AE172" i="26" s="1"/>
  <c r="AE168" i="26"/>
  <c r="AA168" i="26"/>
  <c r="AA169" i="26"/>
  <c r="AA170" i="26" s="1"/>
  <c r="AA171" i="26" s="1"/>
  <c r="AA172" i="26" s="1"/>
  <c r="J169" i="26"/>
  <c r="J170" i="26" s="1"/>
  <c r="J171" i="26" s="1"/>
  <c r="J172" i="26" s="1"/>
  <c r="J168" i="26"/>
  <c r="K169" i="26"/>
  <c r="K170" i="26" s="1"/>
  <c r="K171" i="26" s="1"/>
  <c r="K172" i="26" s="1"/>
  <c r="K168" i="26"/>
  <c r="R175" i="26"/>
  <c r="R176" i="26" s="1"/>
  <c r="R173" i="26"/>
  <c r="R174" i="26" s="1"/>
  <c r="AC168" i="26"/>
  <c r="AC169" i="26"/>
  <c r="AC170" i="26" s="1"/>
  <c r="AC171" i="26" s="1"/>
  <c r="AC172" i="26" s="1"/>
  <c r="S173" i="26"/>
  <c r="S174" i="26" s="1"/>
  <c r="S175" i="26"/>
  <c r="S176" i="26" s="1"/>
  <c r="U106" i="26"/>
  <c r="U107" i="26" s="1"/>
  <c r="U108" i="26" s="1"/>
  <c r="U109" i="26" s="1"/>
  <c r="U110" i="26" s="1"/>
  <c r="U111" i="26" s="1"/>
  <c r="U112" i="26" s="1"/>
  <c r="U113" i="26" s="1"/>
  <c r="U114" i="26" s="1"/>
  <c r="U115" i="26" s="1"/>
  <c r="U116" i="26" s="1"/>
  <c r="U117" i="26" s="1"/>
  <c r="U118" i="26" s="1"/>
  <c r="U119" i="26" s="1"/>
  <c r="U120" i="26" s="1"/>
  <c r="U121" i="26" s="1"/>
  <c r="U122" i="26" s="1"/>
  <c r="U123" i="26" s="1"/>
  <c r="U124" i="26" s="1"/>
  <c r="U125" i="26" s="1"/>
  <c r="U126" i="26" s="1"/>
  <c r="U127" i="26" s="1"/>
  <c r="U128" i="26" s="1"/>
  <c r="U129" i="26" s="1"/>
  <c r="U130" i="26" s="1"/>
  <c r="U131" i="26" s="1"/>
  <c r="U132" i="26" s="1"/>
  <c r="U133" i="26" s="1"/>
  <c r="U134" i="26" s="1"/>
  <c r="U135" i="26" s="1"/>
  <c r="U136" i="26" s="1"/>
  <c r="U137" i="26" s="1"/>
  <c r="U138" i="26" s="1"/>
  <c r="U139" i="26" s="1"/>
  <c r="U140" i="26" s="1"/>
  <c r="U141" i="26" s="1"/>
  <c r="U142" i="26" s="1"/>
  <c r="U143" i="26" s="1"/>
  <c r="U144" i="26" s="1"/>
  <c r="U145" i="26" s="1"/>
  <c r="U146" i="26" s="1"/>
  <c r="U147" i="26" s="1"/>
  <c r="U148" i="26" s="1"/>
  <c r="U149" i="26" s="1"/>
  <c r="U150" i="26" s="1"/>
  <c r="U151" i="26" s="1"/>
  <c r="U152" i="26" s="1"/>
  <c r="U153" i="26" s="1"/>
  <c r="U154" i="26" s="1"/>
  <c r="U155" i="26" s="1"/>
  <c r="U156" i="26" s="1"/>
  <c r="U157" i="26" s="1"/>
  <c r="U158" i="26" s="1"/>
  <c r="U159" i="26" s="1"/>
  <c r="U160" i="26" s="1"/>
  <c r="U161" i="26" s="1"/>
  <c r="U162" i="26" s="1"/>
  <c r="U163" i="26" s="1"/>
  <c r="U164" i="26" s="1"/>
  <c r="U165" i="26" s="1"/>
  <c r="U166" i="26" s="1"/>
  <c r="U167" i="26" s="1"/>
  <c r="U105" i="26"/>
  <c r="G105" i="26"/>
  <c r="G106" i="26"/>
  <c r="G107" i="26" s="1"/>
  <c r="G108" i="26" s="1"/>
  <c r="G109" i="26" s="1"/>
  <c r="G110" i="26" s="1"/>
  <c r="G111" i="26" s="1"/>
  <c r="G112" i="26" s="1"/>
  <c r="G113" i="26" s="1"/>
  <c r="G114" i="26" s="1"/>
  <c r="G115" i="26" s="1"/>
  <c r="G116" i="26" s="1"/>
  <c r="G117" i="26" s="1"/>
  <c r="G118" i="26" s="1"/>
  <c r="G119" i="26" s="1"/>
  <c r="G120" i="26" s="1"/>
  <c r="G121" i="26" s="1"/>
  <c r="G122" i="26" s="1"/>
  <c r="G123" i="26" s="1"/>
  <c r="G124" i="26" s="1"/>
  <c r="G125" i="26" s="1"/>
  <c r="G126" i="26" s="1"/>
  <c r="G127" i="26" s="1"/>
  <c r="G128" i="26" s="1"/>
  <c r="G129" i="26" s="1"/>
  <c r="G130" i="26" s="1"/>
  <c r="G131" i="26" s="1"/>
  <c r="G132" i="26" s="1"/>
  <c r="G133" i="26" s="1"/>
  <c r="G134" i="26" s="1"/>
  <c r="G135" i="26" s="1"/>
  <c r="G136" i="26" s="1"/>
  <c r="G137" i="26" s="1"/>
  <c r="G138" i="26" s="1"/>
  <c r="G139" i="26" s="1"/>
  <c r="G140" i="26" s="1"/>
  <c r="G141" i="26" s="1"/>
  <c r="G142" i="26" s="1"/>
  <c r="G143" i="26" s="1"/>
  <c r="G144" i="26" s="1"/>
  <c r="G145" i="26" s="1"/>
  <c r="G146" i="26" s="1"/>
  <c r="G147" i="26" s="1"/>
  <c r="G148" i="26" s="1"/>
  <c r="G149" i="26" s="1"/>
  <c r="G150" i="26" s="1"/>
  <c r="G151" i="26" s="1"/>
  <c r="G152" i="26" s="1"/>
  <c r="G153" i="26" s="1"/>
  <c r="G154" i="26" s="1"/>
  <c r="G155" i="26" s="1"/>
  <c r="G156" i="26" s="1"/>
  <c r="G157" i="26" s="1"/>
  <c r="G158" i="26" s="1"/>
  <c r="G159" i="26" s="1"/>
  <c r="G160" i="26" s="1"/>
  <c r="G161" i="26" s="1"/>
  <c r="G162" i="26" s="1"/>
  <c r="G163" i="26" s="1"/>
  <c r="G164" i="26" s="1"/>
  <c r="G165" i="26" s="1"/>
  <c r="G166" i="26" s="1"/>
  <c r="G167" i="26" s="1"/>
  <c r="T173" i="26"/>
  <c r="T174" i="26" s="1"/>
  <c r="T175" i="26"/>
  <c r="T176" i="26" s="1"/>
  <c r="AD169" i="26"/>
  <c r="AD170" i="26" s="1"/>
  <c r="AD171" i="26" s="1"/>
  <c r="AD172" i="26" s="1"/>
  <c r="AD168" i="26"/>
  <c r="D105" i="26"/>
  <c r="D106" i="26"/>
  <c r="D107" i="26" s="1"/>
  <c r="D108" i="26" s="1"/>
  <c r="D109" i="26" s="1"/>
  <c r="D110" i="26" s="1"/>
  <c r="D111" i="26" s="1"/>
  <c r="D112" i="26" s="1"/>
  <c r="D113" i="26" s="1"/>
  <c r="D114" i="26" s="1"/>
  <c r="D115" i="26" s="1"/>
  <c r="D116" i="26" s="1"/>
  <c r="D117" i="26" s="1"/>
  <c r="D118" i="26" s="1"/>
  <c r="D119" i="26" s="1"/>
  <c r="D120" i="26" s="1"/>
  <c r="D121" i="26" s="1"/>
  <c r="D122" i="26" s="1"/>
  <c r="D123" i="26" s="1"/>
  <c r="D124" i="26" s="1"/>
  <c r="D125" i="26" s="1"/>
  <c r="D126" i="26" s="1"/>
  <c r="D127" i="26" s="1"/>
  <c r="D128" i="26" s="1"/>
  <c r="D129" i="26" s="1"/>
  <c r="D130" i="26" s="1"/>
  <c r="D131" i="26" s="1"/>
  <c r="D132" i="26" s="1"/>
  <c r="D133" i="26" s="1"/>
  <c r="D134" i="26" s="1"/>
  <c r="D135" i="26" s="1"/>
  <c r="D136" i="26" s="1"/>
  <c r="D137" i="26" s="1"/>
  <c r="D138" i="26" s="1"/>
  <c r="D139" i="26" s="1"/>
  <c r="D140" i="26" s="1"/>
  <c r="D141" i="26" s="1"/>
  <c r="D142" i="26" s="1"/>
  <c r="D143" i="26" s="1"/>
  <c r="D144" i="26" s="1"/>
  <c r="D145" i="26" s="1"/>
  <c r="D146" i="26" s="1"/>
  <c r="D147" i="26" s="1"/>
  <c r="D148" i="26" s="1"/>
  <c r="D149" i="26" s="1"/>
  <c r="D150" i="26" s="1"/>
  <c r="D151" i="26" s="1"/>
  <c r="D152" i="26" s="1"/>
  <c r="D153" i="26" s="1"/>
  <c r="D154" i="26" s="1"/>
  <c r="D155" i="26" s="1"/>
  <c r="D156" i="26" s="1"/>
  <c r="D157" i="26" s="1"/>
  <c r="D158" i="26" s="1"/>
  <c r="D159" i="26" s="1"/>
  <c r="D160" i="26" s="1"/>
  <c r="D161" i="26" s="1"/>
  <c r="D162" i="26" s="1"/>
  <c r="D163" i="26" s="1"/>
  <c r="D164" i="26" s="1"/>
  <c r="D165" i="26" s="1"/>
  <c r="D166" i="26" s="1"/>
  <c r="D167" i="26" s="1"/>
  <c r="F105" i="26"/>
  <c r="F106" i="26"/>
  <c r="F107" i="26" s="1"/>
  <c r="F108" i="26" s="1"/>
  <c r="F109" i="26" s="1"/>
  <c r="F110" i="26" s="1"/>
  <c r="F111" i="26" s="1"/>
  <c r="F112" i="26" s="1"/>
  <c r="F113" i="26" s="1"/>
  <c r="F114" i="26" s="1"/>
  <c r="F115" i="26" s="1"/>
  <c r="F116" i="26" s="1"/>
  <c r="F117" i="26" s="1"/>
  <c r="F118" i="26" s="1"/>
  <c r="F119" i="26" s="1"/>
  <c r="F120" i="26" s="1"/>
  <c r="F121" i="26" s="1"/>
  <c r="F122" i="26" s="1"/>
  <c r="F123" i="26" s="1"/>
  <c r="F124" i="26" s="1"/>
  <c r="F125" i="26" s="1"/>
  <c r="F126" i="26" s="1"/>
  <c r="F127" i="26" s="1"/>
  <c r="F128" i="26" s="1"/>
  <c r="F129" i="26" s="1"/>
  <c r="F130" i="26" s="1"/>
  <c r="F131" i="26" s="1"/>
  <c r="F132" i="26" s="1"/>
  <c r="F133" i="26" s="1"/>
  <c r="F134" i="26" s="1"/>
  <c r="F135" i="26" s="1"/>
  <c r="F136" i="26" s="1"/>
  <c r="F137" i="26" s="1"/>
  <c r="F138" i="26" s="1"/>
  <c r="F139" i="26" s="1"/>
  <c r="F140" i="26" s="1"/>
  <c r="F141" i="26" s="1"/>
  <c r="F142" i="26" s="1"/>
  <c r="F143" i="26" s="1"/>
  <c r="F144" i="26" s="1"/>
  <c r="F145" i="26" s="1"/>
  <c r="F146" i="26" s="1"/>
  <c r="F147" i="26" s="1"/>
  <c r="F148" i="26" s="1"/>
  <c r="F149" i="26" s="1"/>
  <c r="F150" i="26" s="1"/>
  <c r="F151" i="26" s="1"/>
  <c r="F152" i="26" s="1"/>
  <c r="F153" i="26" s="1"/>
  <c r="F154" i="26" s="1"/>
  <c r="F155" i="26" s="1"/>
  <c r="F156" i="26" s="1"/>
  <c r="F157" i="26" s="1"/>
  <c r="F158" i="26" s="1"/>
  <c r="F159" i="26" s="1"/>
  <c r="F160" i="26" s="1"/>
  <c r="F161" i="26" s="1"/>
  <c r="F162" i="26" s="1"/>
  <c r="F163" i="26" s="1"/>
  <c r="F164" i="26" s="1"/>
  <c r="F165" i="26" s="1"/>
  <c r="F166" i="26" s="1"/>
  <c r="F167" i="26" s="1"/>
  <c r="I106" i="26"/>
  <c r="I107" i="26" s="1"/>
  <c r="I108" i="26" s="1"/>
  <c r="I109" i="26" s="1"/>
  <c r="I110" i="26" s="1"/>
  <c r="I111" i="26" s="1"/>
  <c r="I112" i="26" s="1"/>
  <c r="I113" i="26" s="1"/>
  <c r="I114" i="26" s="1"/>
  <c r="I115" i="26" s="1"/>
  <c r="I116" i="26" s="1"/>
  <c r="I117" i="26" s="1"/>
  <c r="I118" i="26" s="1"/>
  <c r="I119" i="26" s="1"/>
  <c r="I120" i="26" s="1"/>
  <c r="I121" i="26" s="1"/>
  <c r="I122" i="26" s="1"/>
  <c r="I123" i="26" s="1"/>
  <c r="I124" i="26" s="1"/>
  <c r="I125" i="26" s="1"/>
  <c r="I126" i="26" s="1"/>
  <c r="I127" i="26" s="1"/>
  <c r="I128" i="26" s="1"/>
  <c r="I129" i="26" s="1"/>
  <c r="I130" i="26" s="1"/>
  <c r="I131" i="26" s="1"/>
  <c r="I132" i="26" s="1"/>
  <c r="I133" i="26" s="1"/>
  <c r="I134" i="26" s="1"/>
  <c r="I135" i="26" s="1"/>
  <c r="I136" i="26" s="1"/>
  <c r="I137" i="26" s="1"/>
  <c r="I138" i="26" s="1"/>
  <c r="I139" i="26" s="1"/>
  <c r="I140" i="26" s="1"/>
  <c r="I141" i="26" s="1"/>
  <c r="I142" i="26" s="1"/>
  <c r="I143" i="26" s="1"/>
  <c r="I144" i="26" s="1"/>
  <c r="I145" i="26" s="1"/>
  <c r="I146" i="26" s="1"/>
  <c r="I147" i="26" s="1"/>
  <c r="I148" i="26" s="1"/>
  <c r="I149" i="26" s="1"/>
  <c r="I150" i="26" s="1"/>
  <c r="I151" i="26" s="1"/>
  <c r="I152" i="26" s="1"/>
  <c r="I153" i="26" s="1"/>
  <c r="I154" i="26" s="1"/>
  <c r="I155" i="26" s="1"/>
  <c r="I156" i="26" s="1"/>
  <c r="I157" i="26" s="1"/>
  <c r="I158" i="26" s="1"/>
  <c r="I159" i="26" s="1"/>
  <c r="I160" i="26" s="1"/>
  <c r="I161" i="26" s="1"/>
  <c r="I162" i="26" s="1"/>
  <c r="I163" i="26" s="1"/>
  <c r="I164" i="26" s="1"/>
  <c r="I165" i="26" s="1"/>
  <c r="I166" i="26" s="1"/>
  <c r="I167" i="26" s="1"/>
  <c r="I105" i="26"/>
  <c r="Y168" i="26"/>
  <c r="Y169" i="26"/>
  <c r="Y170" i="26" s="1"/>
  <c r="Y171" i="26" s="1"/>
  <c r="Y172" i="26" s="1"/>
  <c r="AG168" i="26"/>
  <c r="AG169" i="26"/>
  <c r="AG170" i="26" s="1"/>
  <c r="AG171" i="26" s="1"/>
  <c r="AG172" i="26" s="1"/>
  <c r="C105" i="26"/>
  <c r="C106" i="26"/>
  <c r="C107" i="26" s="1"/>
  <c r="C108" i="26" s="1"/>
  <c r="C109" i="26" s="1"/>
  <c r="C110" i="26" s="1"/>
  <c r="C111" i="26" s="1"/>
  <c r="C112" i="26" s="1"/>
  <c r="C113" i="26" s="1"/>
  <c r="C114" i="26" s="1"/>
  <c r="C115" i="26" s="1"/>
  <c r="C116" i="26" s="1"/>
  <c r="C117" i="26" s="1"/>
  <c r="C118" i="26" s="1"/>
  <c r="C119" i="26" s="1"/>
  <c r="C120" i="26" s="1"/>
  <c r="C121" i="26" s="1"/>
  <c r="C122" i="26" s="1"/>
  <c r="C123" i="26" s="1"/>
  <c r="C124" i="26" s="1"/>
  <c r="C125" i="26" s="1"/>
  <c r="C126" i="26" s="1"/>
  <c r="C127" i="26" s="1"/>
  <c r="C128" i="26" s="1"/>
  <c r="C129" i="26" s="1"/>
  <c r="C130" i="26" s="1"/>
  <c r="C131" i="26" s="1"/>
  <c r="C132" i="26" s="1"/>
  <c r="C133" i="26" s="1"/>
  <c r="C134" i="26" s="1"/>
  <c r="C135" i="26" s="1"/>
  <c r="C136" i="26" s="1"/>
  <c r="C137" i="26" s="1"/>
  <c r="C138" i="26" s="1"/>
  <c r="C139" i="26" s="1"/>
  <c r="C140" i="26" s="1"/>
  <c r="C141" i="26" s="1"/>
  <c r="C142" i="26" s="1"/>
  <c r="C143" i="26" s="1"/>
  <c r="C144" i="26" s="1"/>
  <c r="C145" i="26" s="1"/>
  <c r="C146" i="26" s="1"/>
  <c r="C147" i="26" s="1"/>
  <c r="C148" i="26" s="1"/>
  <c r="C149" i="26" s="1"/>
  <c r="C150" i="26" s="1"/>
  <c r="C151" i="26" s="1"/>
  <c r="C152" i="26" s="1"/>
  <c r="C153" i="26" s="1"/>
  <c r="C154" i="26" s="1"/>
  <c r="C155" i="26" s="1"/>
  <c r="C156" i="26" s="1"/>
  <c r="C157" i="26" s="1"/>
  <c r="C158" i="26" s="1"/>
  <c r="C159" i="26" s="1"/>
  <c r="C160" i="26" s="1"/>
  <c r="C161" i="26" s="1"/>
  <c r="C162" i="26" s="1"/>
  <c r="C163" i="26" s="1"/>
  <c r="C164" i="26" s="1"/>
  <c r="C165" i="26" s="1"/>
  <c r="C166" i="26" s="1"/>
  <c r="C167" i="26" s="1"/>
  <c r="AB168" i="26"/>
  <c r="AB169" i="26"/>
  <c r="AB170" i="26" s="1"/>
  <c r="AB171" i="26" s="1"/>
  <c r="AB172" i="26" s="1"/>
  <c r="A106" i="26"/>
  <c r="A107" i="26" s="1"/>
  <c r="A108" i="26" s="1"/>
  <c r="A109" i="26" s="1"/>
  <c r="A110" i="26" s="1"/>
  <c r="A111" i="26" s="1"/>
  <c r="A112" i="26" s="1"/>
  <c r="A113" i="26" s="1"/>
  <c r="A114" i="26" s="1"/>
  <c r="A115" i="26" s="1"/>
  <c r="A116" i="26" s="1"/>
  <c r="A117" i="26" s="1"/>
  <c r="A118" i="26" s="1"/>
  <c r="A119" i="26" s="1"/>
  <c r="A120" i="26" s="1"/>
  <c r="A121" i="26" s="1"/>
  <c r="A122" i="26" s="1"/>
  <c r="A123" i="26" s="1"/>
  <c r="A124" i="26" s="1"/>
  <c r="A125" i="26" s="1"/>
  <c r="A126" i="26" s="1"/>
  <c r="A127" i="26" s="1"/>
  <c r="A128" i="26" s="1"/>
  <c r="A129" i="26" s="1"/>
  <c r="A130" i="26" s="1"/>
  <c r="A131" i="26" s="1"/>
  <c r="A132" i="26" s="1"/>
  <c r="A133" i="26" s="1"/>
  <c r="A134" i="26" s="1"/>
  <c r="A135" i="26" s="1"/>
  <c r="A136" i="26" s="1"/>
  <c r="A137" i="26" s="1"/>
  <c r="A138" i="26" s="1"/>
  <c r="A139" i="26" s="1"/>
  <c r="A140" i="26" s="1"/>
  <c r="A141" i="26" s="1"/>
  <c r="A142" i="26" s="1"/>
  <c r="A143" i="26" s="1"/>
  <c r="A144" i="26" s="1"/>
  <c r="A145" i="26" s="1"/>
  <c r="A146" i="26" s="1"/>
  <c r="A147" i="26" s="1"/>
  <c r="A148" i="26" s="1"/>
  <c r="A149" i="26" s="1"/>
  <c r="A150" i="26" s="1"/>
  <c r="A151" i="26" s="1"/>
  <c r="A152" i="26" s="1"/>
  <c r="A153" i="26" s="1"/>
  <c r="A154" i="26" s="1"/>
  <c r="A155" i="26" s="1"/>
  <c r="A156" i="26" s="1"/>
  <c r="A157" i="26" s="1"/>
  <c r="A158" i="26" s="1"/>
  <c r="A159" i="26" s="1"/>
  <c r="A160" i="26" s="1"/>
  <c r="A161" i="26" s="1"/>
  <c r="A162" i="26" s="1"/>
  <c r="A163" i="26" s="1"/>
  <c r="A164" i="26" s="1"/>
  <c r="A165" i="26" s="1"/>
  <c r="A166" i="26" s="1"/>
  <c r="A167" i="26" s="1"/>
  <c r="A105" i="26"/>
  <c r="W105" i="26"/>
  <c r="W106" i="26"/>
  <c r="W107" i="26" s="1"/>
  <c r="W108" i="26" s="1"/>
  <c r="W109" i="26" s="1"/>
  <c r="W110" i="26" s="1"/>
  <c r="W111" i="26" s="1"/>
  <c r="W112" i="26" s="1"/>
  <c r="W113" i="26" s="1"/>
  <c r="W114" i="26" s="1"/>
  <c r="W115" i="26" s="1"/>
  <c r="W116" i="26" s="1"/>
  <c r="W117" i="26" s="1"/>
  <c r="W118" i="26" s="1"/>
  <c r="W119" i="26" s="1"/>
  <c r="W120" i="26" s="1"/>
  <c r="W121" i="26" s="1"/>
  <c r="W122" i="26" s="1"/>
  <c r="W123" i="26" s="1"/>
  <c r="W124" i="26" s="1"/>
  <c r="W125" i="26" s="1"/>
  <c r="W126" i="26" s="1"/>
  <c r="W127" i="26" s="1"/>
  <c r="W128" i="26" s="1"/>
  <c r="W129" i="26" s="1"/>
  <c r="W130" i="26" s="1"/>
  <c r="W131" i="26" s="1"/>
  <c r="W132" i="26" s="1"/>
  <c r="W133" i="26" s="1"/>
  <c r="W134" i="26" s="1"/>
  <c r="W135" i="26" s="1"/>
  <c r="W136" i="26" s="1"/>
  <c r="W137" i="26" s="1"/>
  <c r="W138" i="26" s="1"/>
  <c r="W139" i="26" s="1"/>
  <c r="W140" i="26" s="1"/>
  <c r="W141" i="26" s="1"/>
  <c r="W142" i="26" s="1"/>
  <c r="W143" i="26" s="1"/>
  <c r="W144" i="26" s="1"/>
  <c r="W145" i="26" s="1"/>
  <c r="W146" i="26" s="1"/>
  <c r="W147" i="26" s="1"/>
  <c r="W148" i="26" s="1"/>
  <c r="W149" i="26" s="1"/>
  <c r="W150" i="26" s="1"/>
  <c r="W151" i="26" s="1"/>
  <c r="W152" i="26" s="1"/>
  <c r="W153" i="26" s="1"/>
  <c r="W154" i="26" s="1"/>
  <c r="W155" i="26" s="1"/>
  <c r="W156" i="26" s="1"/>
  <c r="W157" i="26" s="1"/>
  <c r="W158" i="26" s="1"/>
  <c r="W159" i="26" s="1"/>
  <c r="W160" i="26" s="1"/>
  <c r="W161" i="26" s="1"/>
  <c r="W162" i="26" s="1"/>
  <c r="W163" i="26" s="1"/>
  <c r="W164" i="26" s="1"/>
  <c r="W165" i="26" s="1"/>
  <c r="W166" i="26" s="1"/>
  <c r="W167" i="26" s="1"/>
  <c r="K106" i="2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9" i="2" s="1"/>
  <c r="K170" i="2" s="1"/>
  <c r="K171" i="2" s="1"/>
  <c r="K172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9" i="2" s="1"/>
  <c r="K240" i="2" s="1"/>
  <c r="K241" i="2" s="1"/>
  <c r="K242" i="2" s="1"/>
  <c r="K243" i="2" s="1"/>
  <c r="K244" i="2" s="1"/>
  <c r="K245" i="2" s="1"/>
  <c r="K246" i="2" s="1"/>
  <c r="K105" i="2"/>
  <c r="C169" i="31" l="1"/>
  <c r="C170" i="31" s="1"/>
  <c r="C171" i="31" s="1"/>
  <c r="C172" i="31" s="1"/>
  <c r="C168" i="31"/>
  <c r="L175" i="31"/>
  <c r="L176" i="31" s="1"/>
  <c r="L177" i="31" s="1"/>
  <c r="L178" i="31" s="1"/>
  <c r="L179" i="31" s="1"/>
  <c r="L180" i="31" s="1"/>
  <c r="L181" i="31" s="1"/>
  <c r="L182" i="31" s="1"/>
  <c r="L183" i="31" s="1"/>
  <c r="L184" i="31" s="1"/>
  <c r="L185" i="31" s="1"/>
  <c r="L186" i="31" s="1"/>
  <c r="L187" i="31" s="1"/>
  <c r="L188" i="31" s="1"/>
  <c r="L189" i="31" s="1"/>
  <c r="L190" i="31" s="1"/>
  <c r="L191" i="31" s="1"/>
  <c r="L192" i="31" s="1"/>
  <c r="L193" i="31" s="1"/>
  <c r="L194" i="31" s="1"/>
  <c r="L195" i="31" s="1"/>
  <c r="L196" i="31" s="1"/>
  <c r="L197" i="31" s="1"/>
  <c r="L198" i="31" s="1"/>
  <c r="L199" i="31" s="1"/>
  <c r="L200" i="31" s="1"/>
  <c r="L201" i="31" s="1"/>
  <c r="L202" i="31" s="1"/>
  <c r="L203" i="31" s="1"/>
  <c r="L204" i="31" s="1"/>
  <c r="L205" i="31" s="1"/>
  <c r="L206" i="31" s="1"/>
  <c r="L207" i="31" s="1"/>
  <c r="L208" i="31" s="1"/>
  <c r="L209" i="31" s="1"/>
  <c r="L210" i="31" s="1"/>
  <c r="L211" i="31" s="1"/>
  <c r="L212" i="31" s="1"/>
  <c r="L213" i="31" s="1"/>
  <c r="L214" i="31" s="1"/>
  <c r="L215" i="31" s="1"/>
  <c r="L216" i="31" s="1"/>
  <c r="L217" i="31" s="1"/>
  <c r="L218" i="31" s="1"/>
  <c r="L219" i="31" s="1"/>
  <c r="L220" i="31" s="1"/>
  <c r="L221" i="31" s="1"/>
  <c r="L222" i="31" s="1"/>
  <c r="L223" i="31" s="1"/>
  <c r="L224" i="31" s="1"/>
  <c r="L225" i="31" s="1"/>
  <c r="L226" i="31" s="1"/>
  <c r="L227" i="31" s="1"/>
  <c r="L228" i="31" s="1"/>
  <c r="L229" i="31" s="1"/>
  <c r="L230" i="31" s="1"/>
  <c r="L231" i="31" s="1"/>
  <c r="L232" i="31" s="1"/>
  <c r="L233" i="31" s="1"/>
  <c r="L234" i="31" s="1"/>
  <c r="L235" i="31" s="1"/>
  <c r="L236" i="31" s="1"/>
  <c r="L237" i="31" s="1"/>
  <c r="L173" i="31"/>
  <c r="L174" i="31" s="1"/>
  <c r="W169" i="31"/>
  <c r="W170" i="31" s="1"/>
  <c r="W171" i="31" s="1"/>
  <c r="W172" i="31" s="1"/>
  <c r="W168" i="31"/>
  <c r="AA175" i="31"/>
  <c r="AA176" i="31" s="1"/>
  <c r="AA177" i="31" s="1"/>
  <c r="AA178" i="31" s="1"/>
  <c r="AA179" i="31" s="1"/>
  <c r="AA180" i="31" s="1"/>
  <c r="AA181" i="31" s="1"/>
  <c r="AA182" i="31" s="1"/>
  <c r="AA183" i="31" s="1"/>
  <c r="AA184" i="31" s="1"/>
  <c r="AA185" i="31" s="1"/>
  <c r="AA186" i="31" s="1"/>
  <c r="AA187" i="31" s="1"/>
  <c r="AA188" i="31" s="1"/>
  <c r="AA189" i="31" s="1"/>
  <c r="AA190" i="31" s="1"/>
  <c r="AA191" i="31" s="1"/>
  <c r="AA192" i="31" s="1"/>
  <c r="AA193" i="31" s="1"/>
  <c r="AA194" i="31" s="1"/>
  <c r="AA195" i="31" s="1"/>
  <c r="AA196" i="31" s="1"/>
  <c r="AA197" i="31" s="1"/>
  <c r="AA198" i="31" s="1"/>
  <c r="AA199" i="31" s="1"/>
  <c r="AA200" i="31" s="1"/>
  <c r="AA201" i="31" s="1"/>
  <c r="AA202" i="31" s="1"/>
  <c r="AA203" i="31" s="1"/>
  <c r="AA204" i="31" s="1"/>
  <c r="AA205" i="31" s="1"/>
  <c r="AA206" i="31" s="1"/>
  <c r="AA207" i="31" s="1"/>
  <c r="AA208" i="31" s="1"/>
  <c r="AA209" i="31" s="1"/>
  <c r="AA210" i="31" s="1"/>
  <c r="AA211" i="31" s="1"/>
  <c r="AA212" i="31" s="1"/>
  <c r="AA213" i="31" s="1"/>
  <c r="AA214" i="31" s="1"/>
  <c r="AA215" i="31" s="1"/>
  <c r="AA216" i="31" s="1"/>
  <c r="AA217" i="31" s="1"/>
  <c r="AA218" i="31" s="1"/>
  <c r="AA219" i="31" s="1"/>
  <c r="AA220" i="31" s="1"/>
  <c r="AA221" i="31" s="1"/>
  <c r="AA222" i="31" s="1"/>
  <c r="AA223" i="31" s="1"/>
  <c r="AA224" i="31" s="1"/>
  <c r="AA225" i="31" s="1"/>
  <c r="AA226" i="31" s="1"/>
  <c r="AA227" i="31" s="1"/>
  <c r="AA228" i="31" s="1"/>
  <c r="AA229" i="31" s="1"/>
  <c r="AA230" i="31" s="1"/>
  <c r="AA231" i="31" s="1"/>
  <c r="AA232" i="31" s="1"/>
  <c r="AA233" i="31" s="1"/>
  <c r="AA234" i="31" s="1"/>
  <c r="AA235" i="31" s="1"/>
  <c r="AA236" i="31" s="1"/>
  <c r="AA237" i="31" s="1"/>
  <c r="AA173" i="31"/>
  <c r="AA174" i="31" s="1"/>
  <c r="AI175" i="31"/>
  <c r="AI176" i="31" s="1"/>
  <c r="AI177" i="31" s="1"/>
  <c r="AI178" i="31" s="1"/>
  <c r="AI179" i="31" s="1"/>
  <c r="AI180" i="31" s="1"/>
  <c r="AI181" i="31" s="1"/>
  <c r="AI182" i="31" s="1"/>
  <c r="AI183" i="31" s="1"/>
  <c r="AI184" i="31" s="1"/>
  <c r="AI185" i="31" s="1"/>
  <c r="AI186" i="31" s="1"/>
  <c r="AI187" i="31" s="1"/>
  <c r="AI188" i="31" s="1"/>
  <c r="AI189" i="31" s="1"/>
  <c r="AI190" i="31" s="1"/>
  <c r="AI191" i="31" s="1"/>
  <c r="AI192" i="31" s="1"/>
  <c r="AI193" i="31" s="1"/>
  <c r="AI194" i="31" s="1"/>
  <c r="AI195" i="31" s="1"/>
  <c r="AI196" i="31" s="1"/>
  <c r="AI197" i="31" s="1"/>
  <c r="AI198" i="31" s="1"/>
  <c r="AI199" i="31" s="1"/>
  <c r="AI200" i="31" s="1"/>
  <c r="AI201" i="31" s="1"/>
  <c r="AI202" i="31" s="1"/>
  <c r="AI203" i="31" s="1"/>
  <c r="AI204" i="31" s="1"/>
  <c r="AI205" i="31" s="1"/>
  <c r="AI206" i="31" s="1"/>
  <c r="AI207" i="31" s="1"/>
  <c r="AI208" i="31" s="1"/>
  <c r="AI209" i="31" s="1"/>
  <c r="AI210" i="31" s="1"/>
  <c r="AI211" i="31" s="1"/>
  <c r="AI212" i="31" s="1"/>
  <c r="AI213" i="31" s="1"/>
  <c r="AI214" i="31" s="1"/>
  <c r="AI215" i="31" s="1"/>
  <c r="AI216" i="31" s="1"/>
  <c r="AI217" i="31" s="1"/>
  <c r="AI218" i="31" s="1"/>
  <c r="AI219" i="31" s="1"/>
  <c r="AI220" i="31" s="1"/>
  <c r="AI221" i="31" s="1"/>
  <c r="AI222" i="31" s="1"/>
  <c r="AI223" i="31" s="1"/>
  <c r="AI224" i="31" s="1"/>
  <c r="AI225" i="31" s="1"/>
  <c r="AI226" i="31" s="1"/>
  <c r="AI227" i="31" s="1"/>
  <c r="AI228" i="31" s="1"/>
  <c r="AI229" i="31" s="1"/>
  <c r="AI230" i="31" s="1"/>
  <c r="AI231" i="31" s="1"/>
  <c r="AI232" i="31" s="1"/>
  <c r="AI233" i="31" s="1"/>
  <c r="AI234" i="31" s="1"/>
  <c r="AI235" i="31" s="1"/>
  <c r="AI236" i="31" s="1"/>
  <c r="AI237" i="31" s="1"/>
  <c r="AI173" i="31"/>
  <c r="AI174" i="31" s="1"/>
  <c r="AC173" i="31"/>
  <c r="AC174" i="31" s="1"/>
  <c r="AC175" i="31"/>
  <c r="AC176" i="31" s="1"/>
  <c r="AC177" i="31" s="1"/>
  <c r="AC178" i="31" s="1"/>
  <c r="AC179" i="31" s="1"/>
  <c r="AC180" i="31" s="1"/>
  <c r="AC181" i="31" s="1"/>
  <c r="AC182" i="31" s="1"/>
  <c r="AC183" i="31" s="1"/>
  <c r="AC184" i="31" s="1"/>
  <c r="AC185" i="31" s="1"/>
  <c r="AC186" i="31" s="1"/>
  <c r="AC187" i="31" s="1"/>
  <c r="AC188" i="31" s="1"/>
  <c r="AC189" i="31" s="1"/>
  <c r="AC190" i="31" s="1"/>
  <c r="AC191" i="31" s="1"/>
  <c r="AC192" i="31" s="1"/>
  <c r="AC193" i="31" s="1"/>
  <c r="AC194" i="31" s="1"/>
  <c r="AC195" i="31" s="1"/>
  <c r="AC196" i="31" s="1"/>
  <c r="AC197" i="31" s="1"/>
  <c r="AC198" i="31" s="1"/>
  <c r="AC199" i="31" s="1"/>
  <c r="AC200" i="31" s="1"/>
  <c r="AC201" i="31" s="1"/>
  <c r="AC202" i="31" s="1"/>
  <c r="AC203" i="31" s="1"/>
  <c r="AC204" i="31" s="1"/>
  <c r="AC205" i="31" s="1"/>
  <c r="AC206" i="31" s="1"/>
  <c r="AC207" i="31" s="1"/>
  <c r="AC208" i="31" s="1"/>
  <c r="AC209" i="31" s="1"/>
  <c r="AC210" i="31" s="1"/>
  <c r="AC211" i="31" s="1"/>
  <c r="AC212" i="31" s="1"/>
  <c r="AC213" i="31" s="1"/>
  <c r="AC214" i="31" s="1"/>
  <c r="AC215" i="31" s="1"/>
  <c r="AC216" i="31" s="1"/>
  <c r="AC217" i="31" s="1"/>
  <c r="AC218" i="31" s="1"/>
  <c r="AC219" i="31" s="1"/>
  <c r="AC220" i="31" s="1"/>
  <c r="AC221" i="31" s="1"/>
  <c r="AC222" i="31" s="1"/>
  <c r="AC223" i="31" s="1"/>
  <c r="AC224" i="31" s="1"/>
  <c r="AC225" i="31" s="1"/>
  <c r="AC226" i="31" s="1"/>
  <c r="AC227" i="31" s="1"/>
  <c r="AC228" i="31" s="1"/>
  <c r="AC229" i="31" s="1"/>
  <c r="AC230" i="31" s="1"/>
  <c r="AC231" i="31" s="1"/>
  <c r="AC232" i="31" s="1"/>
  <c r="AC233" i="31" s="1"/>
  <c r="AC234" i="31" s="1"/>
  <c r="AC235" i="31" s="1"/>
  <c r="AC236" i="31" s="1"/>
  <c r="AC237" i="31" s="1"/>
  <c r="AE175" i="31"/>
  <c r="AE176" i="31" s="1"/>
  <c r="AE177" i="31" s="1"/>
  <c r="AE178" i="31" s="1"/>
  <c r="AE179" i="31" s="1"/>
  <c r="AE180" i="31" s="1"/>
  <c r="AE181" i="31" s="1"/>
  <c r="AE182" i="31" s="1"/>
  <c r="AE183" i="31" s="1"/>
  <c r="AE184" i="31" s="1"/>
  <c r="AE185" i="31" s="1"/>
  <c r="AE186" i="31" s="1"/>
  <c r="AE187" i="31" s="1"/>
  <c r="AE188" i="31" s="1"/>
  <c r="AE189" i="31" s="1"/>
  <c r="AE190" i="31" s="1"/>
  <c r="AE191" i="31" s="1"/>
  <c r="AE192" i="31" s="1"/>
  <c r="AE193" i="31" s="1"/>
  <c r="AE194" i="31" s="1"/>
  <c r="AE195" i="31" s="1"/>
  <c r="AE196" i="31" s="1"/>
  <c r="AE197" i="31" s="1"/>
  <c r="AE198" i="31" s="1"/>
  <c r="AE199" i="31" s="1"/>
  <c r="AE200" i="31" s="1"/>
  <c r="AE201" i="31" s="1"/>
  <c r="AE202" i="31" s="1"/>
  <c r="AE203" i="31" s="1"/>
  <c r="AE204" i="31" s="1"/>
  <c r="AE205" i="31" s="1"/>
  <c r="AE206" i="31" s="1"/>
  <c r="AE207" i="31" s="1"/>
  <c r="AE208" i="31" s="1"/>
  <c r="AE209" i="31" s="1"/>
  <c r="AE210" i="31" s="1"/>
  <c r="AE211" i="31" s="1"/>
  <c r="AE212" i="31" s="1"/>
  <c r="AE213" i="31" s="1"/>
  <c r="AE214" i="31" s="1"/>
  <c r="AE215" i="31" s="1"/>
  <c r="AE216" i="31" s="1"/>
  <c r="AE217" i="31" s="1"/>
  <c r="AE218" i="31" s="1"/>
  <c r="AE219" i="31" s="1"/>
  <c r="AE220" i="31" s="1"/>
  <c r="AE221" i="31" s="1"/>
  <c r="AE222" i="31" s="1"/>
  <c r="AE223" i="31" s="1"/>
  <c r="AE224" i="31" s="1"/>
  <c r="AE225" i="31" s="1"/>
  <c r="AE226" i="31" s="1"/>
  <c r="AE227" i="31" s="1"/>
  <c r="AE228" i="31" s="1"/>
  <c r="AE229" i="31" s="1"/>
  <c r="AE230" i="31" s="1"/>
  <c r="AE231" i="31" s="1"/>
  <c r="AE232" i="31" s="1"/>
  <c r="AE233" i="31" s="1"/>
  <c r="AE234" i="31" s="1"/>
  <c r="AE235" i="31" s="1"/>
  <c r="AE236" i="31" s="1"/>
  <c r="AE237" i="31" s="1"/>
  <c r="AE173" i="31"/>
  <c r="AE174" i="31" s="1"/>
  <c r="AD175" i="31"/>
  <c r="AD176" i="31" s="1"/>
  <c r="AD177" i="31" s="1"/>
  <c r="AD178" i="31" s="1"/>
  <c r="AD179" i="31" s="1"/>
  <c r="AD180" i="31" s="1"/>
  <c r="AD181" i="31" s="1"/>
  <c r="AD182" i="31" s="1"/>
  <c r="AD183" i="31" s="1"/>
  <c r="AD184" i="31" s="1"/>
  <c r="AD185" i="31" s="1"/>
  <c r="AD186" i="31" s="1"/>
  <c r="AD187" i="31" s="1"/>
  <c r="AD188" i="31" s="1"/>
  <c r="AD189" i="31" s="1"/>
  <c r="AD190" i="31" s="1"/>
  <c r="AD191" i="31" s="1"/>
  <c r="AD192" i="31" s="1"/>
  <c r="AD193" i="31" s="1"/>
  <c r="AD194" i="31" s="1"/>
  <c r="AD195" i="31" s="1"/>
  <c r="AD196" i="31" s="1"/>
  <c r="AD197" i="31" s="1"/>
  <c r="AD198" i="31" s="1"/>
  <c r="AD199" i="31" s="1"/>
  <c r="AD200" i="31" s="1"/>
  <c r="AD201" i="31" s="1"/>
  <c r="AD202" i="31" s="1"/>
  <c r="AD203" i="31" s="1"/>
  <c r="AD204" i="31" s="1"/>
  <c r="AD205" i="31" s="1"/>
  <c r="AD206" i="31" s="1"/>
  <c r="AD207" i="31" s="1"/>
  <c r="AD208" i="31" s="1"/>
  <c r="AD209" i="31" s="1"/>
  <c r="AD210" i="31" s="1"/>
  <c r="AD211" i="31" s="1"/>
  <c r="AD212" i="31" s="1"/>
  <c r="AD213" i="31" s="1"/>
  <c r="AD214" i="31" s="1"/>
  <c r="AD215" i="31" s="1"/>
  <c r="AD216" i="31" s="1"/>
  <c r="AD217" i="31" s="1"/>
  <c r="AD218" i="31" s="1"/>
  <c r="AD219" i="31" s="1"/>
  <c r="AD220" i="31" s="1"/>
  <c r="AD221" i="31" s="1"/>
  <c r="AD222" i="31" s="1"/>
  <c r="AD223" i="31" s="1"/>
  <c r="AD224" i="31" s="1"/>
  <c r="AD225" i="31" s="1"/>
  <c r="AD226" i="31" s="1"/>
  <c r="AD227" i="31" s="1"/>
  <c r="AD228" i="31" s="1"/>
  <c r="AD229" i="31" s="1"/>
  <c r="AD230" i="31" s="1"/>
  <c r="AD231" i="31" s="1"/>
  <c r="AD232" i="31" s="1"/>
  <c r="AD233" i="31" s="1"/>
  <c r="AD234" i="31" s="1"/>
  <c r="AD235" i="31" s="1"/>
  <c r="AD236" i="31" s="1"/>
  <c r="AD237" i="31" s="1"/>
  <c r="AD173" i="31"/>
  <c r="AD174" i="31" s="1"/>
  <c r="AB173" i="31"/>
  <c r="AB174" i="31" s="1"/>
  <c r="AB175" i="31"/>
  <c r="AB176" i="31" s="1"/>
  <c r="AB177" i="31" s="1"/>
  <c r="AB178" i="31" s="1"/>
  <c r="AB179" i="31" s="1"/>
  <c r="AB180" i="31" s="1"/>
  <c r="AB181" i="31" s="1"/>
  <c r="AB182" i="31" s="1"/>
  <c r="AB183" i="31" s="1"/>
  <c r="AB184" i="31" s="1"/>
  <c r="AB185" i="31" s="1"/>
  <c r="AB186" i="31" s="1"/>
  <c r="AB187" i="31" s="1"/>
  <c r="AB188" i="31" s="1"/>
  <c r="AB189" i="31" s="1"/>
  <c r="AB190" i="31" s="1"/>
  <c r="AB191" i="31" s="1"/>
  <c r="AB192" i="31" s="1"/>
  <c r="AB193" i="31" s="1"/>
  <c r="AB194" i="31" s="1"/>
  <c r="AB195" i="31" s="1"/>
  <c r="AB196" i="31" s="1"/>
  <c r="AB197" i="31" s="1"/>
  <c r="AB198" i="31" s="1"/>
  <c r="AB199" i="31" s="1"/>
  <c r="AB200" i="31" s="1"/>
  <c r="AB201" i="31" s="1"/>
  <c r="AB202" i="31" s="1"/>
  <c r="AB203" i="31" s="1"/>
  <c r="AB204" i="31" s="1"/>
  <c r="AB205" i="31" s="1"/>
  <c r="AB206" i="31" s="1"/>
  <c r="AB207" i="31" s="1"/>
  <c r="AB208" i="31" s="1"/>
  <c r="AB209" i="31" s="1"/>
  <c r="AB210" i="31" s="1"/>
  <c r="AB211" i="31" s="1"/>
  <c r="AB212" i="31" s="1"/>
  <c r="AB213" i="31" s="1"/>
  <c r="AB214" i="31" s="1"/>
  <c r="AB215" i="31" s="1"/>
  <c r="AB216" i="31" s="1"/>
  <c r="AB217" i="31" s="1"/>
  <c r="AB218" i="31" s="1"/>
  <c r="AB219" i="31" s="1"/>
  <c r="AB220" i="31" s="1"/>
  <c r="AB221" i="31" s="1"/>
  <c r="AB222" i="31" s="1"/>
  <c r="AB223" i="31" s="1"/>
  <c r="AB224" i="31" s="1"/>
  <c r="AB225" i="31" s="1"/>
  <c r="AB226" i="31" s="1"/>
  <c r="AB227" i="31" s="1"/>
  <c r="AB228" i="31" s="1"/>
  <c r="AB229" i="31" s="1"/>
  <c r="AB230" i="31" s="1"/>
  <c r="AB231" i="31" s="1"/>
  <c r="AB232" i="31" s="1"/>
  <c r="AB233" i="31" s="1"/>
  <c r="AB234" i="31" s="1"/>
  <c r="AB235" i="31" s="1"/>
  <c r="AB236" i="31" s="1"/>
  <c r="AB237" i="31" s="1"/>
  <c r="A169" i="31"/>
  <c r="A170" i="31" s="1"/>
  <c r="A171" i="31" s="1"/>
  <c r="A172" i="31" s="1"/>
  <c r="A168" i="31"/>
  <c r="B169" i="31"/>
  <c r="B170" i="31" s="1"/>
  <c r="B171" i="31" s="1"/>
  <c r="B172" i="31" s="1"/>
  <c r="B168" i="31"/>
  <c r="K175" i="31"/>
  <c r="K176" i="31" s="1"/>
  <c r="K177" i="31" s="1"/>
  <c r="K178" i="31" s="1"/>
  <c r="K179" i="31" s="1"/>
  <c r="K180" i="31" s="1"/>
  <c r="K181" i="31" s="1"/>
  <c r="K182" i="31" s="1"/>
  <c r="K183" i="31" s="1"/>
  <c r="K184" i="31" s="1"/>
  <c r="K185" i="31" s="1"/>
  <c r="K186" i="31" s="1"/>
  <c r="K187" i="31" s="1"/>
  <c r="K188" i="31" s="1"/>
  <c r="K189" i="31" s="1"/>
  <c r="K190" i="31" s="1"/>
  <c r="K191" i="31" s="1"/>
  <c r="K192" i="31" s="1"/>
  <c r="K193" i="31" s="1"/>
  <c r="K194" i="31" s="1"/>
  <c r="K195" i="31" s="1"/>
  <c r="K196" i="31" s="1"/>
  <c r="K197" i="31" s="1"/>
  <c r="K198" i="31" s="1"/>
  <c r="K199" i="31" s="1"/>
  <c r="K200" i="31" s="1"/>
  <c r="K201" i="31" s="1"/>
  <c r="K202" i="31" s="1"/>
  <c r="K203" i="31" s="1"/>
  <c r="K204" i="31" s="1"/>
  <c r="K205" i="31" s="1"/>
  <c r="K206" i="31" s="1"/>
  <c r="K207" i="31" s="1"/>
  <c r="K208" i="31" s="1"/>
  <c r="K209" i="31" s="1"/>
  <c r="K210" i="31" s="1"/>
  <c r="K211" i="31" s="1"/>
  <c r="K212" i="31" s="1"/>
  <c r="K213" i="31" s="1"/>
  <c r="K214" i="31" s="1"/>
  <c r="K215" i="31" s="1"/>
  <c r="K216" i="31" s="1"/>
  <c r="K217" i="31" s="1"/>
  <c r="K218" i="31" s="1"/>
  <c r="K219" i="31" s="1"/>
  <c r="K220" i="31" s="1"/>
  <c r="K221" i="31" s="1"/>
  <c r="K222" i="31" s="1"/>
  <c r="K223" i="31" s="1"/>
  <c r="K224" i="31" s="1"/>
  <c r="K225" i="31" s="1"/>
  <c r="K226" i="31" s="1"/>
  <c r="K227" i="31" s="1"/>
  <c r="K228" i="31" s="1"/>
  <c r="K229" i="31" s="1"/>
  <c r="K230" i="31" s="1"/>
  <c r="K231" i="31" s="1"/>
  <c r="K232" i="31" s="1"/>
  <c r="K233" i="31" s="1"/>
  <c r="K234" i="31" s="1"/>
  <c r="K235" i="31" s="1"/>
  <c r="K236" i="31" s="1"/>
  <c r="K237" i="31" s="1"/>
  <c r="K173" i="31"/>
  <c r="K174" i="31" s="1"/>
  <c r="M169" i="31"/>
  <c r="M170" i="31" s="1"/>
  <c r="M171" i="31" s="1"/>
  <c r="M172" i="31" s="1"/>
  <c r="M168" i="31"/>
  <c r="H169" i="31"/>
  <c r="H170" i="31" s="1"/>
  <c r="H171" i="31" s="1"/>
  <c r="H172" i="31" s="1"/>
  <c r="H168" i="31"/>
  <c r="AF173" i="31"/>
  <c r="AF174" i="31" s="1"/>
  <c r="AF175" i="31"/>
  <c r="AF176" i="31" s="1"/>
  <c r="AF177" i="31" s="1"/>
  <c r="AF178" i="31" s="1"/>
  <c r="AF179" i="31" s="1"/>
  <c r="AF180" i="31" s="1"/>
  <c r="AF181" i="31" s="1"/>
  <c r="AF182" i="31" s="1"/>
  <c r="AF183" i="31" s="1"/>
  <c r="AF184" i="31" s="1"/>
  <c r="AF185" i="31" s="1"/>
  <c r="AF186" i="31" s="1"/>
  <c r="AF187" i="31" s="1"/>
  <c r="AF188" i="31" s="1"/>
  <c r="AF189" i="31" s="1"/>
  <c r="AF190" i="31" s="1"/>
  <c r="AF191" i="31" s="1"/>
  <c r="AF192" i="31" s="1"/>
  <c r="AF193" i="31" s="1"/>
  <c r="AF194" i="31" s="1"/>
  <c r="AF195" i="31" s="1"/>
  <c r="AF196" i="31" s="1"/>
  <c r="AF197" i="31" s="1"/>
  <c r="AF198" i="31" s="1"/>
  <c r="AF199" i="31" s="1"/>
  <c r="AF200" i="31" s="1"/>
  <c r="AF201" i="31" s="1"/>
  <c r="AF202" i="31" s="1"/>
  <c r="AF203" i="31" s="1"/>
  <c r="AF204" i="31" s="1"/>
  <c r="AF205" i="31" s="1"/>
  <c r="AF206" i="31" s="1"/>
  <c r="AF207" i="31" s="1"/>
  <c r="AF208" i="31" s="1"/>
  <c r="AF209" i="31" s="1"/>
  <c r="AF210" i="31" s="1"/>
  <c r="AF211" i="31" s="1"/>
  <c r="AF212" i="31" s="1"/>
  <c r="AF213" i="31" s="1"/>
  <c r="AF214" i="31" s="1"/>
  <c r="AF215" i="31" s="1"/>
  <c r="AF216" i="31" s="1"/>
  <c r="AF217" i="31" s="1"/>
  <c r="AF218" i="31" s="1"/>
  <c r="AF219" i="31" s="1"/>
  <c r="AF220" i="31" s="1"/>
  <c r="AF221" i="31" s="1"/>
  <c r="AF222" i="31" s="1"/>
  <c r="AF223" i="31" s="1"/>
  <c r="AF224" i="31" s="1"/>
  <c r="AF225" i="31" s="1"/>
  <c r="AF226" i="31" s="1"/>
  <c r="AF227" i="31" s="1"/>
  <c r="AF228" i="31" s="1"/>
  <c r="AF229" i="31" s="1"/>
  <c r="AF230" i="31" s="1"/>
  <c r="AF231" i="31" s="1"/>
  <c r="AF232" i="31" s="1"/>
  <c r="AF233" i="31" s="1"/>
  <c r="AF234" i="31" s="1"/>
  <c r="AF235" i="31" s="1"/>
  <c r="AF236" i="31" s="1"/>
  <c r="AF237" i="31" s="1"/>
  <c r="Y173" i="31"/>
  <c r="Y174" i="31" s="1"/>
  <c r="Y175" i="31"/>
  <c r="Y176" i="31" s="1"/>
  <c r="Y177" i="31" s="1"/>
  <c r="Y178" i="31" s="1"/>
  <c r="Y179" i="31" s="1"/>
  <c r="Y180" i="31" s="1"/>
  <c r="Y181" i="31" s="1"/>
  <c r="Y182" i="31" s="1"/>
  <c r="Y183" i="31" s="1"/>
  <c r="Y184" i="31" s="1"/>
  <c r="Y185" i="31" s="1"/>
  <c r="Y186" i="31" s="1"/>
  <c r="Y187" i="31" s="1"/>
  <c r="Y188" i="31" s="1"/>
  <c r="Y189" i="31" s="1"/>
  <c r="Y190" i="31" s="1"/>
  <c r="Y191" i="31" s="1"/>
  <c r="Y192" i="31" s="1"/>
  <c r="Y193" i="31" s="1"/>
  <c r="Y194" i="31" s="1"/>
  <c r="Y195" i="31" s="1"/>
  <c r="Y196" i="31" s="1"/>
  <c r="Y197" i="31" s="1"/>
  <c r="Y198" i="31" s="1"/>
  <c r="Y199" i="31" s="1"/>
  <c r="Y200" i="31" s="1"/>
  <c r="Y201" i="31" s="1"/>
  <c r="Y202" i="31" s="1"/>
  <c r="Y203" i="31" s="1"/>
  <c r="Y204" i="31" s="1"/>
  <c r="Y205" i="31" s="1"/>
  <c r="Y206" i="31" s="1"/>
  <c r="Y207" i="31" s="1"/>
  <c r="Y208" i="31" s="1"/>
  <c r="Y209" i="31" s="1"/>
  <c r="Y210" i="31" s="1"/>
  <c r="Y211" i="31" s="1"/>
  <c r="Y212" i="31" s="1"/>
  <c r="Y213" i="31" s="1"/>
  <c r="Y214" i="31" s="1"/>
  <c r="Y215" i="31" s="1"/>
  <c r="Y216" i="31" s="1"/>
  <c r="Y217" i="31" s="1"/>
  <c r="Y218" i="31" s="1"/>
  <c r="Y219" i="31" s="1"/>
  <c r="Y220" i="31" s="1"/>
  <c r="Y221" i="31" s="1"/>
  <c r="Y222" i="31" s="1"/>
  <c r="Y223" i="31" s="1"/>
  <c r="Y224" i="31" s="1"/>
  <c r="Y225" i="31" s="1"/>
  <c r="Y226" i="31" s="1"/>
  <c r="Y227" i="31" s="1"/>
  <c r="Y228" i="31" s="1"/>
  <c r="Y229" i="31" s="1"/>
  <c r="Y230" i="31" s="1"/>
  <c r="Y231" i="31" s="1"/>
  <c r="Y232" i="31" s="1"/>
  <c r="Y233" i="31" s="1"/>
  <c r="Y234" i="31" s="1"/>
  <c r="Y235" i="31" s="1"/>
  <c r="Y236" i="31" s="1"/>
  <c r="Y237" i="31" s="1"/>
  <c r="V168" i="31"/>
  <c r="V169" i="31"/>
  <c r="V170" i="31" s="1"/>
  <c r="V171" i="31" s="1"/>
  <c r="V172" i="31" s="1"/>
  <c r="U168" i="31"/>
  <c r="U169" i="31"/>
  <c r="U170" i="31" s="1"/>
  <c r="U171" i="31" s="1"/>
  <c r="U172" i="31" s="1"/>
  <c r="I168" i="31"/>
  <c r="I169" i="31"/>
  <c r="I170" i="31" s="1"/>
  <c r="I171" i="31" s="1"/>
  <c r="I172" i="31" s="1"/>
  <c r="J173" i="31"/>
  <c r="J174" i="31" s="1"/>
  <c r="J175" i="31"/>
  <c r="J176" i="31" s="1"/>
  <c r="J177" i="31" s="1"/>
  <c r="J178" i="31" s="1"/>
  <c r="J179" i="31" s="1"/>
  <c r="J180" i="31" s="1"/>
  <c r="J181" i="31" s="1"/>
  <c r="J182" i="31" s="1"/>
  <c r="J183" i="31" s="1"/>
  <c r="J184" i="31" s="1"/>
  <c r="J185" i="31" s="1"/>
  <c r="J186" i="31" s="1"/>
  <c r="J187" i="31" s="1"/>
  <c r="J188" i="31" s="1"/>
  <c r="J189" i="31" s="1"/>
  <c r="J190" i="31" s="1"/>
  <c r="J191" i="31" s="1"/>
  <c r="J192" i="31" s="1"/>
  <c r="J193" i="31" s="1"/>
  <c r="J194" i="31" s="1"/>
  <c r="J195" i="31" s="1"/>
  <c r="J196" i="31" s="1"/>
  <c r="J197" i="31" s="1"/>
  <c r="J198" i="31" s="1"/>
  <c r="J199" i="31" s="1"/>
  <c r="J200" i="31" s="1"/>
  <c r="J201" i="31" s="1"/>
  <c r="J202" i="31" s="1"/>
  <c r="J203" i="31" s="1"/>
  <c r="J204" i="31" s="1"/>
  <c r="J205" i="31" s="1"/>
  <c r="J206" i="31" s="1"/>
  <c r="J207" i="31" s="1"/>
  <c r="J208" i="31" s="1"/>
  <c r="J209" i="31" s="1"/>
  <c r="J210" i="31" s="1"/>
  <c r="J211" i="31" s="1"/>
  <c r="J212" i="31" s="1"/>
  <c r="J213" i="31" s="1"/>
  <c r="J214" i="31" s="1"/>
  <c r="J215" i="31" s="1"/>
  <c r="J216" i="31" s="1"/>
  <c r="J217" i="31" s="1"/>
  <c r="J218" i="31" s="1"/>
  <c r="J219" i="31" s="1"/>
  <c r="J220" i="31" s="1"/>
  <c r="J221" i="31" s="1"/>
  <c r="J222" i="31" s="1"/>
  <c r="J223" i="31" s="1"/>
  <c r="J224" i="31" s="1"/>
  <c r="J225" i="31" s="1"/>
  <c r="J226" i="31" s="1"/>
  <c r="J227" i="31" s="1"/>
  <c r="J228" i="31" s="1"/>
  <c r="J229" i="31" s="1"/>
  <c r="J230" i="31" s="1"/>
  <c r="J231" i="31" s="1"/>
  <c r="J232" i="31" s="1"/>
  <c r="J233" i="31" s="1"/>
  <c r="J234" i="31" s="1"/>
  <c r="J235" i="31" s="1"/>
  <c r="J236" i="31" s="1"/>
  <c r="J237" i="31" s="1"/>
  <c r="G169" i="31"/>
  <c r="G170" i="31" s="1"/>
  <c r="G171" i="31" s="1"/>
  <c r="G172" i="31" s="1"/>
  <c r="G168" i="31"/>
  <c r="D168" i="31"/>
  <c r="D169" i="31"/>
  <c r="D170" i="31" s="1"/>
  <c r="D171" i="31" s="1"/>
  <c r="D172" i="31" s="1"/>
  <c r="F168" i="31"/>
  <c r="F169" i="31"/>
  <c r="F170" i="31" s="1"/>
  <c r="F171" i="31" s="1"/>
  <c r="F172" i="31" s="1"/>
  <c r="Z168" i="31"/>
  <c r="Z169" i="31"/>
  <c r="Z170" i="31" s="1"/>
  <c r="Z171" i="31" s="1"/>
  <c r="Z172" i="31" s="1"/>
  <c r="X175" i="31"/>
  <c r="X176" i="31" s="1"/>
  <c r="X177" i="31" s="1"/>
  <c r="X178" i="31" s="1"/>
  <c r="X179" i="31" s="1"/>
  <c r="X180" i="31" s="1"/>
  <c r="X181" i="31" s="1"/>
  <c r="X182" i="31" s="1"/>
  <c r="X183" i="31" s="1"/>
  <c r="X184" i="31" s="1"/>
  <c r="X185" i="31" s="1"/>
  <c r="X186" i="31" s="1"/>
  <c r="X187" i="31" s="1"/>
  <c r="X188" i="31" s="1"/>
  <c r="X189" i="31" s="1"/>
  <c r="X190" i="31" s="1"/>
  <c r="X191" i="31" s="1"/>
  <c r="X192" i="31" s="1"/>
  <c r="X193" i="31" s="1"/>
  <c r="X194" i="31" s="1"/>
  <c r="X195" i="31" s="1"/>
  <c r="X196" i="31" s="1"/>
  <c r="X197" i="31" s="1"/>
  <c r="X198" i="31" s="1"/>
  <c r="X199" i="31" s="1"/>
  <c r="X200" i="31" s="1"/>
  <c r="X201" i="31" s="1"/>
  <c r="X202" i="31" s="1"/>
  <c r="X203" i="31" s="1"/>
  <c r="X204" i="31" s="1"/>
  <c r="X205" i="31" s="1"/>
  <c r="X206" i="31" s="1"/>
  <c r="X207" i="31" s="1"/>
  <c r="X208" i="31" s="1"/>
  <c r="X209" i="31" s="1"/>
  <c r="X210" i="31" s="1"/>
  <c r="X211" i="31" s="1"/>
  <c r="X212" i="31" s="1"/>
  <c r="X213" i="31" s="1"/>
  <c r="X214" i="31" s="1"/>
  <c r="X215" i="31" s="1"/>
  <c r="X216" i="31" s="1"/>
  <c r="X217" i="31" s="1"/>
  <c r="X218" i="31" s="1"/>
  <c r="X219" i="31" s="1"/>
  <c r="X220" i="31" s="1"/>
  <c r="X221" i="31" s="1"/>
  <c r="X222" i="31" s="1"/>
  <c r="X223" i="31" s="1"/>
  <c r="X224" i="31" s="1"/>
  <c r="X225" i="31" s="1"/>
  <c r="X226" i="31" s="1"/>
  <c r="X227" i="31" s="1"/>
  <c r="X228" i="31" s="1"/>
  <c r="X229" i="31" s="1"/>
  <c r="X230" i="31" s="1"/>
  <c r="X231" i="31" s="1"/>
  <c r="X232" i="31" s="1"/>
  <c r="X233" i="31" s="1"/>
  <c r="X234" i="31" s="1"/>
  <c r="X235" i="31" s="1"/>
  <c r="X236" i="31" s="1"/>
  <c r="X237" i="31" s="1"/>
  <c r="X173" i="31"/>
  <c r="X174" i="31" s="1"/>
  <c r="AG173" i="31"/>
  <c r="AG174" i="31" s="1"/>
  <c r="AG175" i="31"/>
  <c r="AG176" i="31" s="1"/>
  <c r="AG177" i="31" s="1"/>
  <c r="AG178" i="31" s="1"/>
  <c r="AG179" i="31" s="1"/>
  <c r="AG180" i="31" s="1"/>
  <c r="AG181" i="31" s="1"/>
  <c r="AG182" i="31" s="1"/>
  <c r="AG183" i="31" s="1"/>
  <c r="AG184" i="31" s="1"/>
  <c r="AG185" i="31" s="1"/>
  <c r="AG186" i="31" s="1"/>
  <c r="AG187" i="31" s="1"/>
  <c r="AG188" i="31" s="1"/>
  <c r="AG189" i="31" s="1"/>
  <c r="AG190" i="31" s="1"/>
  <c r="AG191" i="31" s="1"/>
  <c r="AG192" i="31" s="1"/>
  <c r="AG193" i="31" s="1"/>
  <c r="AG194" i="31" s="1"/>
  <c r="AG195" i="31" s="1"/>
  <c r="AG196" i="31" s="1"/>
  <c r="AG197" i="31" s="1"/>
  <c r="AG198" i="31" s="1"/>
  <c r="AG199" i="31" s="1"/>
  <c r="AG200" i="31" s="1"/>
  <c r="AG201" i="31" s="1"/>
  <c r="AG202" i="31" s="1"/>
  <c r="AG203" i="31" s="1"/>
  <c r="AG204" i="31" s="1"/>
  <c r="AG205" i="31" s="1"/>
  <c r="AG206" i="31" s="1"/>
  <c r="AG207" i="31" s="1"/>
  <c r="AG208" i="31" s="1"/>
  <c r="AG209" i="31" s="1"/>
  <c r="AG210" i="31" s="1"/>
  <c r="AG211" i="31" s="1"/>
  <c r="AG212" i="31" s="1"/>
  <c r="AG213" i="31" s="1"/>
  <c r="AG214" i="31" s="1"/>
  <c r="AG215" i="31" s="1"/>
  <c r="AG216" i="31" s="1"/>
  <c r="AG217" i="31" s="1"/>
  <c r="AG218" i="31" s="1"/>
  <c r="AG219" i="31" s="1"/>
  <c r="AG220" i="31" s="1"/>
  <c r="AG221" i="31" s="1"/>
  <c r="AG222" i="31" s="1"/>
  <c r="AG223" i="31" s="1"/>
  <c r="AG224" i="31" s="1"/>
  <c r="AG225" i="31" s="1"/>
  <c r="AG226" i="31" s="1"/>
  <c r="AG227" i="31" s="1"/>
  <c r="AG228" i="31" s="1"/>
  <c r="AG229" i="31" s="1"/>
  <c r="AG230" i="31" s="1"/>
  <c r="AG231" i="31" s="1"/>
  <c r="AG232" i="31" s="1"/>
  <c r="AG233" i="31" s="1"/>
  <c r="AG234" i="31" s="1"/>
  <c r="AG235" i="31" s="1"/>
  <c r="AG236" i="31" s="1"/>
  <c r="AG237" i="31" s="1"/>
  <c r="I168" i="30"/>
  <c r="I169" i="30"/>
  <c r="I170" i="30" s="1"/>
  <c r="I171" i="30" s="1"/>
  <c r="I172" i="30" s="1"/>
  <c r="B168" i="30"/>
  <c r="B169" i="30"/>
  <c r="B170" i="30" s="1"/>
  <c r="B171" i="30" s="1"/>
  <c r="B172" i="30" s="1"/>
  <c r="X175" i="30"/>
  <c r="X176" i="30" s="1"/>
  <c r="X177" i="30" s="1"/>
  <c r="X178" i="30" s="1"/>
  <c r="X179" i="30" s="1"/>
  <c r="X180" i="30" s="1"/>
  <c r="X181" i="30" s="1"/>
  <c r="X182" i="30" s="1"/>
  <c r="X183" i="30" s="1"/>
  <c r="X184" i="30" s="1"/>
  <c r="X185" i="30" s="1"/>
  <c r="X186" i="30" s="1"/>
  <c r="X187" i="30" s="1"/>
  <c r="X188" i="30" s="1"/>
  <c r="X189" i="30" s="1"/>
  <c r="X190" i="30" s="1"/>
  <c r="X191" i="30" s="1"/>
  <c r="X192" i="30" s="1"/>
  <c r="X193" i="30" s="1"/>
  <c r="X194" i="30" s="1"/>
  <c r="X195" i="30" s="1"/>
  <c r="X196" i="30" s="1"/>
  <c r="X197" i="30" s="1"/>
  <c r="X198" i="30" s="1"/>
  <c r="X199" i="30" s="1"/>
  <c r="X200" i="30" s="1"/>
  <c r="X201" i="30" s="1"/>
  <c r="X202" i="30" s="1"/>
  <c r="X203" i="30" s="1"/>
  <c r="X204" i="30" s="1"/>
  <c r="X205" i="30" s="1"/>
  <c r="X206" i="30" s="1"/>
  <c r="X207" i="30" s="1"/>
  <c r="X208" i="30" s="1"/>
  <c r="X209" i="30" s="1"/>
  <c r="X210" i="30" s="1"/>
  <c r="X211" i="30" s="1"/>
  <c r="X212" i="30" s="1"/>
  <c r="X213" i="30" s="1"/>
  <c r="X214" i="30" s="1"/>
  <c r="X215" i="30" s="1"/>
  <c r="X216" i="30" s="1"/>
  <c r="X217" i="30" s="1"/>
  <c r="X218" i="30" s="1"/>
  <c r="X219" i="30" s="1"/>
  <c r="X220" i="30" s="1"/>
  <c r="X221" i="30" s="1"/>
  <c r="X222" i="30" s="1"/>
  <c r="X223" i="30" s="1"/>
  <c r="X224" i="30" s="1"/>
  <c r="X225" i="30" s="1"/>
  <c r="X226" i="30" s="1"/>
  <c r="X227" i="30" s="1"/>
  <c r="X228" i="30" s="1"/>
  <c r="X229" i="30" s="1"/>
  <c r="X230" i="30" s="1"/>
  <c r="X231" i="30" s="1"/>
  <c r="X232" i="30" s="1"/>
  <c r="X233" i="30" s="1"/>
  <c r="X234" i="30" s="1"/>
  <c r="X235" i="30" s="1"/>
  <c r="X236" i="30" s="1"/>
  <c r="X237" i="30" s="1"/>
  <c r="X173" i="30"/>
  <c r="X174" i="30" s="1"/>
  <c r="AD175" i="30"/>
  <c r="AD176" i="30" s="1"/>
  <c r="AD177" i="30" s="1"/>
  <c r="AD178" i="30" s="1"/>
  <c r="AD179" i="30" s="1"/>
  <c r="AD180" i="30" s="1"/>
  <c r="AD181" i="30" s="1"/>
  <c r="AD182" i="30" s="1"/>
  <c r="AD183" i="30" s="1"/>
  <c r="AD184" i="30" s="1"/>
  <c r="AD185" i="30" s="1"/>
  <c r="AD186" i="30" s="1"/>
  <c r="AD187" i="30" s="1"/>
  <c r="AD188" i="30" s="1"/>
  <c r="AD189" i="30" s="1"/>
  <c r="AD190" i="30" s="1"/>
  <c r="AD191" i="30" s="1"/>
  <c r="AD192" i="30" s="1"/>
  <c r="AD193" i="30" s="1"/>
  <c r="AD194" i="30" s="1"/>
  <c r="AD195" i="30" s="1"/>
  <c r="AD196" i="30" s="1"/>
  <c r="AD197" i="30" s="1"/>
  <c r="AD198" i="30" s="1"/>
  <c r="AD199" i="30" s="1"/>
  <c r="AD200" i="30" s="1"/>
  <c r="AD201" i="30" s="1"/>
  <c r="AD202" i="30" s="1"/>
  <c r="AD203" i="30" s="1"/>
  <c r="AD204" i="30" s="1"/>
  <c r="AD205" i="30" s="1"/>
  <c r="AD206" i="30" s="1"/>
  <c r="AD207" i="30" s="1"/>
  <c r="AD208" i="30" s="1"/>
  <c r="AD209" i="30" s="1"/>
  <c r="AD210" i="30" s="1"/>
  <c r="AD211" i="30" s="1"/>
  <c r="AD212" i="30" s="1"/>
  <c r="AD213" i="30" s="1"/>
  <c r="AD214" i="30" s="1"/>
  <c r="AD215" i="30" s="1"/>
  <c r="AD216" i="30" s="1"/>
  <c r="AD217" i="30" s="1"/>
  <c r="AD218" i="30" s="1"/>
  <c r="AD219" i="30" s="1"/>
  <c r="AD220" i="30" s="1"/>
  <c r="AD221" i="30" s="1"/>
  <c r="AD222" i="30" s="1"/>
  <c r="AD223" i="30" s="1"/>
  <c r="AD224" i="30" s="1"/>
  <c r="AD225" i="30" s="1"/>
  <c r="AD226" i="30" s="1"/>
  <c r="AD227" i="30" s="1"/>
  <c r="AD228" i="30" s="1"/>
  <c r="AD229" i="30" s="1"/>
  <c r="AD230" i="30" s="1"/>
  <c r="AD231" i="30" s="1"/>
  <c r="AD232" i="30" s="1"/>
  <c r="AD233" i="30" s="1"/>
  <c r="AD234" i="30" s="1"/>
  <c r="AD235" i="30" s="1"/>
  <c r="AD236" i="30" s="1"/>
  <c r="AD237" i="30" s="1"/>
  <c r="AD173" i="30"/>
  <c r="AD174" i="30" s="1"/>
  <c r="F169" i="30"/>
  <c r="F170" i="30" s="1"/>
  <c r="F171" i="30" s="1"/>
  <c r="F172" i="30" s="1"/>
  <c r="F168" i="30"/>
  <c r="Z169" i="30"/>
  <c r="Z170" i="30" s="1"/>
  <c r="Z171" i="30" s="1"/>
  <c r="Z172" i="30" s="1"/>
  <c r="Z168" i="30"/>
  <c r="Y173" i="30"/>
  <c r="Y174" i="30" s="1"/>
  <c r="Y175" i="30"/>
  <c r="Y176" i="30" s="1"/>
  <c r="Y177" i="30" s="1"/>
  <c r="Y178" i="30" s="1"/>
  <c r="Y179" i="30" s="1"/>
  <c r="Y180" i="30" s="1"/>
  <c r="Y181" i="30" s="1"/>
  <c r="Y182" i="30" s="1"/>
  <c r="Y183" i="30" s="1"/>
  <c r="Y184" i="30" s="1"/>
  <c r="Y185" i="30" s="1"/>
  <c r="Y186" i="30" s="1"/>
  <c r="Y187" i="30" s="1"/>
  <c r="Y188" i="30" s="1"/>
  <c r="Y189" i="30" s="1"/>
  <c r="Y190" i="30" s="1"/>
  <c r="Y191" i="30" s="1"/>
  <c r="Y192" i="30" s="1"/>
  <c r="Y193" i="30" s="1"/>
  <c r="Y194" i="30" s="1"/>
  <c r="Y195" i="30" s="1"/>
  <c r="Y196" i="30" s="1"/>
  <c r="Y197" i="30" s="1"/>
  <c r="Y198" i="30" s="1"/>
  <c r="Y199" i="30" s="1"/>
  <c r="Y200" i="30" s="1"/>
  <c r="Y201" i="30" s="1"/>
  <c r="Y202" i="30" s="1"/>
  <c r="Y203" i="30" s="1"/>
  <c r="Y204" i="30" s="1"/>
  <c r="Y205" i="30" s="1"/>
  <c r="Y206" i="30" s="1"/>
  <c r="Y207" i="30" s="1"/>
  <c r="Y208" i="30" s="1"/>
  <c r="Y209" i="30" s="1"/>
  <c r="Y210" i="30" s="1"/>
  <c r="Y211" i="30" s="1"/>
  <c r="Y212" i="30" s="1"/>
  <c r="Y213" i="30" s="1"/>
  <c r="Y214" i="30" s="1"/>
  <c r="Y215" i="30" s="1"/>
  <c r="Y216" i="30" s="1"/>
  <c r="Y217" i="30" s="1"/>
  <c r="Y218" i="30" s="1"/>
  <c r="Y219" i="30" s="1"/>
  <c r="Y220" i="30" s="1"/>
  <c r="Y221" i="30" s="1"/>
  <c r="Y222" i="30" s="1"/>
  <c r="Y223" i="30" s="1"/>
  <c r="Y224" i="30" s="1"/>
  <c r="Y225" i="30" s="1"/>
  <c r="Y226" i="30" s="1"/>
  <c r="Y227" i="30" s="1"/>
  <c r="Y228" i="30" s="1"/>
  <c r="Y229" i="30" s="1"/>
  <c r="Y230" i="30" s="1"/>
  <c r="Y231" i="30" s="1"/>
  <c r="Y232" i="30" s="1"/>
  <c r="Y233" i="30" s="1"/>
  <c r="Y234" i="30" s="1"/>
  <c r="Y235" i="30" s="1"/>
  <c r="Y236" i="30" s="1"/>
  <c r="Y237" i="30" s="1"/>
  <c r="AG173" i="30"/>
  <c r="AG174" i="30" s="1"/>
  <c r="AG175" i="30"/>
  <c r="AG176" i="30" s="1"/>
  <c r="AG177" i="30" s="1"/>
  <c r="AG178" i="30" s="1"/>
  <c r="AG179" i="30" s="1"/>
  <c r="AG180" i="30" s="1"/>
  <c r="AG181" i="30" s="1"/>
  <c r="AG182" i="30" s="1"/>
  <c r="AG183" i="30" s="1"/>
  <c r="AG184" i="30" s="1"/>
  <c r="AG185" i="30" s="1"/>
  <c r="AG186" i="30" s="1"/>
  <c r="AG187" i="30" s="1"/>
  <c r="AG188" i="30" s="1"/>
  <c r="AG189" i="30" s="1"/>
  <c r="AG190" i="30" s="1"/>
  <c r="AG191" i="30" s="1"/>
  <c r="AG192" i="30" s="1"/>
  <c r="AG193" i="30" s="1"/>
  <c r="AG194" i="30" s="1"/>
  <c r="AG195" i="30" s="1"/>
  <c r="AG196" i="30" s="1"/>
  <c r="AG197" i="30" s="1"/>
  <c r="AG198" i="30" s="1"/>
  <c r="AG199" i="30" s="1"/>
  <c r="AG200" i="30" s="1"/>
  <c r="AG201" i="30" s="1"/>
  <c r="AG202" i="30" s="1"/>
  <c r="AG203" i="30" s="1"/>
  <c r="AG204" i="30" s="1"/>
  <c r="AG205" i="30" s="1"/>
  <c r="AG206" i="30" s="1"/>
  <c r="AG207" i="30" s="1"/>
  <c r="AG208" i="30" s="1"/>
  <c r="AG209" i="30" s="1"/>
  <c r="AG210" i="30" s="1"/>
  <c r="AG211" i="30" s="1"/>
  <c r="AG212" i="30" s="1"/>
  <c r="AG213" i="30" s="1"/>
  <c r="AG214" i="30" s="1"/>
  <c r="AG215" i="30" s="1"/>
  <c r="AG216" i="30" s="1"/>
  <c r="AG217" i="30" s="1"/>
  <c r="AG218" i="30" s="1"/>
  <c r="AG219" i="30" s="1"/>
  <c r="AG220" i="30" s="1"/>
  <c r="AG221" i="30" s="1"/>
  <c r="AG222" i="30" s="1"/>
  <c r="AG223" i="30" s="1"/>
  <c r="AG224" i="30" s="1"/>
  <c r="AG225" i="30" s="1"/>
  <c r="AG226" i="30" s="1"/>
  <c r="AG227" i="30" s="1"/>
  <c r="AG228" i="30" s="1"/>
  <c r="AG229" i="30" s="1"/>
  <c r="AG230" i="30" s="1"/>
  <c r="AG231" i="30" s="1"/>
  <c r="AG232" i="30" s="1"/>
  <c r="AG233" i="30" s="1"/>
  <c r="AG234" i="30" s="1"/>
  <c r="AG235" i="30" s="1"/>
  <c r="AG236" i="30" s="1"/>
  <c r="AG237" i="30" s="1"/>
  <c r="L175" i="30"/>
  <c r="L176" i="30" s="1"/>
  <c r="L177" i="30" s="1"/>
  <c r="L178" i="30" s="1"/>
  <c r="L179" i="30" s="1"/>
  <c r="L180" i="30" s="1"/>
  <c r="L181" i="30" s="1"/>
  <c r="L182" i="30" s="1"/>
  <c r="L183" i="30" s="1"/>
  <c r="L184" i="30" s="1"/>
  <c r="L185" i="30" s="1"/>
  <c r="L186" i="30" s="1"/>
  <c r="L187" i="30" s="1"/>
  <c r="L188" i="30" s="1"/>
  <c r="L189" i="30" s="1"/>
  <c r="L190" i="30" s="1"/>
  <c r="L191" i="30" s="1"/>
  <c r="L192" i="30" s="1"/>
  <c r="L193" i="30" s="1"/>
  <c r="L194" i="30" s="1"/>
  <c r="L195" i="30" s="1"/>
  <c r="L196" i="30" s="1"/>
  <c r="L197" i="30" s="1"/>
  <c r="L198" i="30" s="1"/>
  <c r="L199" i="30" s="1"/>
  <c r="L200" i="30" s="1"/>
  <c r="L201" i="30" s="1"/>
  <c r="L202" i="30" s="1"/>
  <c r="L203" i="30" s="1"/>
  <c r="L204" i="30" s="1"/>
  <c r="L205" i="30" s="1"/>
  <c r="L206" i="30" s="1"/>
  <c r="L207" i="30" s="1"/>
  <c r="L208" i="30" s="1"/>
  <c r="L209" i="30" s="1"/>
  <c r="L210" i="30" s="1"/>
  <c r="L211" i="30" s="1"/>
  <c r="L212" i="30" s="1"/>
  <c r="L213" i="30" s="1"/>
  <c r="L214" i="30" s="1"/>
  <c r="L215" i="30" s="1"/>
  <c r="L216" i="30" s="1"/>
  <c r="L217" i="30" s="1"/>
  <c r="L218" i="30" s="1"/>
  <c r="L219" i="30" s="1"/>
  <c r="L220" i="30" s="1"/>
  <c r="L221" i="30" s="1"/>
  <c r="L222" i="30" s="1"/>
  <c r="L223" i="30" s="1"/>
  <c r="L224" i="30" s="1"/>
  <c r="L225" i="30" s="1"/>
  <c r="L226" i="30" s="1"/>
  <c r="L227" i="30" s="1"/>
  <c r="L228" i="30" s="1"/>
  <c r="L229" i="30" s="1"/>
  <c r="L230" i="30" s="1"/>
  <c r="L231" i="30" s="1"/>
  <c r="L232" i="30" s="1"/>
  <c r="L233" i="30" s="1"/>
  <c r="L234" i="30" s="1"/>
  <c r="L235" i="30" s="1"/>
  <c r="L236" i="30" s="1"/>
  <c r="L237" i="30" s="1"/>
  <c r="L173" i="30"/>
  <c r="L174" i="30" s="1"/>
  <c r="AA175" i="30"/>
  <c r="AA176" i="30" s="1"/>
  <c r="AA177" i="30" s="1"/>
  <c r="AA178" i="30" s="1"/>
  <c r="AA179" i="30" s="1"/>
  <c r="AA180" i="30" s="1"/>
  <c r="AA181" i="30" s="1"/>
  <c r="AA182" i="30" s="1"/>
  <c r="AA183" i="30" s="1"/>
  <c r="AA184" i="30" s="1"/>
  <c r="AA185" i="30" s="1"/>
  <c r="AA186" i="30" s="1"/>
  <c r="AA187" i="30" s="1"/>
  <c r="AA188" i="30" s="1"/>
  <c r="AA189" i="30" s="1"/>
  <c r="AA190" i="30" s="1"/>
  <c r="AA191" i="30" s="1"/>
  <c r="AA192" i="30" s="1"/>
  <c r="AA193" i="30" s="1"/>
  <c r="AA194" i="30" s="1"/>
  <c r="AA195" i="30" s="1"/>
  <c r="AA196" i="30" s="1"/>
  <c r="AA197" i="30" s="1"/>
  <c r="AA198" i="30" s="1"/>
  <c r="AA199" i="30" s="1"/>
  <c r="AA200" i="30" s="1"/>
  <c r="AA201" i="30" s="1"/>
  <c r="AA202" i="30" s="1"/>
  <c r="AA203" i="30" s="1"/>
  <c r="AA204" i="30" s="1"/>
  <c r="AA205" i="30" s="1"/>
  <c r="AA206" i="30" s="1"/>
  <c r="AA207" i="30" s="1"/>
  <c r="AA208" i="30" s="1"/>
  <c r="AA209" i="30" s="1"/>
  <c r="AA210" i="30" s="1"/>
  <c r="AA211" i="30" s="1"/>
  <c r="AA212" i="30" s="1"/>
  <c r="AA213" i="30" s="1"/>
  <c r="AA214" i="30" s="1"/>
  <c r="AA215" i="30" s="1"/>
  <c r="AA216" i="30" s="1"/>
  <c r="AA217" i="30" s="1"/>
  <c r="AA218" i="30" s="1"/>
  <c r="AA219" i="30" s="1"/>
  <c r="AA220" i="30" s="1"/>
  <c r="AA221" i="30" s="1"/>
  <c r="AA222" i="30" s="1"/>
  <c r="AA223" i="30" s="1"/>
  <c r="AA224" i="30" s="1"/>
  <c r="AA225" i="30" s="1"/>
  <c r="AA226" i="30" s="1"/>
  <c r="AA227" i="30" s="1"/>
  <c r="AA228" i="30" s="1"/>
  <c r="AA229" i="30" s="1"/>
  <c r="AA230" i="30" s="1"/>
  <c r="AA231" i="30" s="1"/>
  <c r="AA232" i="30" s="1"/>
  <c r="AA233" i="30" s="1"/>
  <c r="AA234" i="30" s="1"/>
  <c r="AA235" i="30" s="1"/>
  <c r="AA236" i="30" s="1"/>
  <c r="AA237" i="30" s="1"/>
  <c r="AA173" i="30"/>
  <c r="AA174" i="30" s="1"/>
  <c r="D169" i="30"/>
  <c r="D170" i="30" s="1"/>
  <c r="D171" i="30" s="1"/>
  <c r="D172" i="30" s="1"/>
  <c r="D168" i="30"/>
  <c r="H168" i="30"/>
  <c r="H169" i="30"/>
  <c r="H170" i="30" s="1"/>
  <c r="H171" i="30" s="1"/>
  <c r="H172" i="30" s="1"/>
  <c r="AI173" i="30"/>
  <c r="AI174" i="30" s="1"/>
  <c r="AI175" i="30"/>
  <c r="AI176" i="30" s="1"/>
  <c r="AI177" i="30" s="1"/>
  <c r="AI178" i="30" s="1"/>
  <c r="AI179" i="30" s="1"/>
  <c r="AI180" i="30" s="1"/>
  <c r="AI181" i="30" s="1"/>
  <c r="AI182" i="30" s="1"/>
  <c r="AI183" i="30" s="1"/>
  <c r="AI184" i="30" s="1"/>
  <c r="AI185" i="30" s="1"/>
  <c r="AI186" i="30" s="1"/>
  <c r="AI187" i="30" s="1"/>
  <c r="AI188" i="30" s="1"/>
  <c r="AI189" i="30" s="1"/>
  <c r="AI190" i="30" s="1"/>
  <c r="AI191" i="30" s="1"/>
  <c r="AI192" i="30" s="1"/>
  <c r="AI193" i="30" s="1"/>
  <c r="AI194" i="30" s="1"/>
  <c r="AI195" i="30" s="1"/>
  <c r="AI196" i="30" s="1"/>
  <c r="AI197" i="30" s="1"/>
  <c r="AI198" i="30" s="1"/>
  <c r="AI199" i="30" s="1"/>
  <c r="AI200" i="30" s="1"/>
  <c r="AI201" i="30" s="1"/>
  <c r="AI202" i="30" s="1"/>
  <c r="AI203" i="30" s="1"/>
  <c r="AI204" i="30" s="1"/>
  <c r="AI205" i="30" s="1"/>
  <c r="AI206" i="30" s="1"/>
  <c r="AI207" i="30" s="1"/>
  <c r="AI208" i="30" s="1"/>
  <c r="AI209" i="30" s="1"/>
  <c r="AI210" i="30" s="1"/>
  <c r="AI211" i="30" s="1"/>
  <c r="AI212" i="30" s="1"/>
  <c r="AI213" i="30" s="1"/>
  <c r="AI214" i="30" s="1"/>
  <c r="AI215" i="30" s="1"/>
  <c r="AI216" i="30" s="1"/>
  <c r="AI217" i="30" s="1"/>
  <c r="AI218" i="30" s="1"/>
  <c r="AI219" i="30" s="1"/>
  <c r="AI220" i="30" s="1"/>
  <c r="AI221" i="30" s="1"/>
  <c r="AI222" i="30" s="1"/>
  <c r="AI223" i="30" s="1"/>
  <c r="AI224" i="30" s="1"/>
  <c r="AI225" i="30" s="1"/>
  <c r="AI226" i="30" s="1"/>
  <c r="AI227" i="30" s="1"/>
  <c r="AI228" i="30" s="1"/>
  <c r="AI229" i="30" s="1"/>
  <c r="AI230" i="30" s="1"/>
  <c r="AI231" i="30" s="1"/>
  <c r="AI232" i="30" s="1"/>
  <c r="AI233" i="30" s="1"/>
  <c r="AI234" i="30" s="1"/>
  <c r="AI235" i="30" s="1"/>
  <c r="AI236" i="30" s="1"/>
  <c r="AI237" i="30" s="1"/>
  <c r="U168" i="30"/>
  <c r="U169" i="30"/>
  <c r="U170" i="30" s="1"/>
  <c r="U171" i="30" s="1"/>
  <c r="U172" i="30" s="1"/>
  <c r="AB175" i="30"/>
  <c r="AB176" i="30" s="1"/>
  <c r="AB177" i="30" s="1"/>
  <c r="AB178" i="30" s="1"/>
  <c r="AB179" i="30" s="1"/>
  <c r="AB180" i="30" s="1"/>
  <c r="AB181" i="30" s="1"/>
  <c r="AB182" i="30" s="1"/>
  <c r="AB183" i="30" s="1"/>
  <c r="AB184" i="30" s="1"/>
  <c r="AB185" i="30" s="1"/>
  <c r="AB186" i="30" s="1"/>
  <c r="AB187" i="30" s="1"/>
  <c r="AB188" i="30" s="1"/>
  <c r="AB189" i="30" s="1"/>
  <c r="AB190" i="30" s="1"/>
  <c r="AB191" i="30" s="1"/>
  <c r="AB192" i="30" s="1"/>
  <c r="AB193" i="30" s="1"/>
  <c r="AB194" i="30" s="1"/>
  <c r="AB195" i="30" s="1"/>
  <c r="AB196" i="30" s="1"/>
  <c r="AB197" i="30" s="1"/>
  <c r="AB198" i="30" s="1"/>
  <c r="AB199" i="30" s="1"/>
  <c r="AB200" i="30" s="1"/>
  <c r="AB201" i="30" s="1"/>
  <c r="AB202" i="30" s="1"/>
  <c r="AB203" i="30" s="1"/>
  <c r="AB204" i="30" s="1"/>
  <c r="AB205" i="30" s="1"/>
  <c r="AB206" i="30" s="1"/>
  <c r="AB207" i="30" s="1"/>
  <c r="AB208" i="30" s="1"/>
  <c r="AB209" i="30" s="1"/>
  <c r="AB210" i="30" s="1"/>
  <c r="AB211" i="30" s="1"/>
  <c r="AB212" i="30" s="1"/>
  <c r="AB213" i="30" s="1"/>
  <c r="AB214" i="30" s="1"/>
  <c r="AB215" i="30" s="1"/>
  <c r="AB216" i="30" s="1"/>
  <c r="AB217" i="30" s="1"/>
  <c r="AB218" i="30" s="1"/>
  <c r="AB219" i="30" s="1"/>
  <c r="AB220" i="30" s="1"/>
  <c r="AB221" i="30" s="1"/>
  <c r="AB222" i="30" s="1"/>
  <c r="AB223" i="30" s="1"/>
  <c r="AB224" i="30" s="1"/>
  <c r="AB225" i="30" s="1"/>
  <c r="AB226" i="30" s="1"/>
  <c r="AB227" i="30" s="1"/>
  <c r="AB228" i="30" s="1"/>
  <c r="AB229" i="30" s="1"/>
  <c r="AB230" i="30" s="1"/>
  <c r="AB231" i="30" s="1"/>
  <c r="AB232" i="30" s="1"/>
  <c r="AB233" i="30" s="1"/>
  <c r="AB234" i="30" s="1"/>
  <c r="AB235" i="30" s="1"/>
  <c r="AB236" i="30" s="1"/>
  <c r="AB237" i="30" s="1"/>
  <c r="AB173" i="30"/>
  <c r="AB174" i="30" s="1"/>
  <c r="G169" i="30"/>
  <c r="G170" i="30" s="1"/>
  <c r="G171" i="30" s="1"/>
  <c r="G172" i="30" s="1"/>
  <c r="G168" i="30"/>
  <c r="J175" i="30"/>
  <c r="J176" i="30" s="1"/>
  <c r="J177" i="30" s="1"/>
  <c r="J178" i="30" s="1"/>
  <c r="J179" i="30" s="1"/>
  <c r="J180" i="30" s="1"/>
  <c r="J181" i="30" s="1"/>
  <c r="J182" i="30" s="1"/>
  <c r="J183" i="30" s="1"/>
  <c r="J184" i="30" s="1"/>
  <c r="J185" i="30" s="1"/>
  <c r="J186" i="30" s="1"/>
  <c r="J187" i="30" s="1"/>
  <c r="J188" i="30" s="1"/>
  <c r="J189" i="30" s="1"/>
  <c r="J190" i="30" s="1"/>
  <c r="J191" i="30" s="1"/>
  <c r="J192" i="30" s="1"/>
  <c r="J193" i="30" s="1"/>
  <c r="J194" i="30" s="1"/>
  <c r="J195" i="30" s="1"/>
  <c r="J196" i="30" s="1"/>
  <c r="J197" i="30" s="1"/>
  <c r="J198" i="30" s="1"/>
  <c r="J199" i="30" s="1"/>
  <c r="J200" i="30" s="1"/>
  <c r="J201" i="30" s="1"/>
  <c r="J202" i="30" s="1"/>
  <c r="J203" i="30" s="1"/>
  <c r="J204" i="30" s="1"/>
  <c r="J205" i="30" s="1"/>
  <c r="J206" i="30" s="1"/>
  <c r="J207" i="30" s="1"/>
  <c r="J208" i="30" s="1"/>
  <c r="J209" i="30" s="1"/>
  <c r="J210" i="30" s="1"/>
  <c r="J211" i="30" s="1"/>
  <c r="J212" i="30" s="1"/>
  <c r="J213" i="30" s="1"/>
  <c r="J214" i="30" s="1"/>
  <c r="J215" i="30" s="1"/>
  <c r="J216" i="30" s="1"/>
  <c r="J217" i="30" s="1"/>
  <c r="J218" i="30" s="1"/>
  <c r="J219" i="30" s="1"/>
  <c r="J220" i="30" s="1"/>
  <c r="J221" i="30" s="1"/>
  <c r="J222" i="30" s="1"/>
  <c r="J223" i="30" s="1"/>
  <c r="J224" i="30" s="1"/>
  <c r="J225" i="30" s="1"/>
  <c r="J226" i="30" s="1"/>
  <c r="J227" i="30" s="1"/>
  <c r="J228" i="30" s="1"/>
  <c r="J229" i="30" s="1"/>
  <c r="J230" i="30" s="1"/>
  <c r="J231" i="30" s="1"/>
  <c r="J232" i="30" s="1"/>
  <c r="J233" i="30" s="1"/>
  <c r="J234" i="30" s="1"/>
  <c r="J235" i="30" s="1"/>
  <c r="J236" i="30" s="1"/>
  <c r="J237" i="30" s="1"/>
  <c r="J173" i="30"/>
  <c r="J174" i="30" s="1"/>
  <c r="AC175" i="30"/>
  <c r="AC176" i="30" s="1"/>
  <c r="AC177" i="30" s="1"/>
  <c r="AC178" i="30" s="1"/>
  <c r="AC179" i="30" s="1"/>
  <c r="AC180" i="30" s="1"/>
  <c r="AC181" i="30" s="1"/>
  <c r="AC182" i="30" s="1"/>
  <c r="AC183" i="30" s="1"/>
  <c r="AC184" i="30" s="1"/>
  <c r="AC185" i="30" s="1"/>
  <c r="AC186" i="30" s="1"/>
  <c r="AC187" i="30" s="1"/>
  <c r="AC188" i="30" s="1"/>
  <c r="AC189" i="30" s="1"/>
  <c r="AC190" i="30" s="1"/>
  <c r="AC191" i="30" s="1"/>
  <c r="AC192" i="30" s="1"/>
  <c r="AC193" i="30" s="1"/>
  <c r="AC194" i="30" s="1"/>
  <c r="AC195" i="30" s="1"/>
  <c r="AC196" i="30" s="1"/>
  <c r="AC197" i="30" s="1"/>
  <c r="AC198" i="30" s="1"/>
  <c r="AC199" i="30" s="1"/>
  <c r="AC200" i="30" s="1"/>
  <c r="AC201" i="30" s="1"/>
  <c r="AC202" i="30" s="1"/>
  <c r="AC203" i="30" s="1"/>
  <c r="AC204" i="30" s="1"/>
  <c r="AC205" i="30" s="1"/>
  <c r="AC206" i="30" s="1"/>
  <c r="AC207" i="30" s="1"/>
  <c r="AC208" i="30" s="1"/>
  <c r="AC209" i="30" s="1"/>
  <c r="AC210" i="30" s="1"/>
  <c r="AC211" i="30" s="1"/>
  <c r="AC212" i="30" s="1"/>
  <c r="AC213" i="30" s="1"/>
  <c r="AC214" i="30" s="1"/>
  <c r="AC215" i="30" s="1"/>
  <c r="AC216" i="30" s="1"/>
  <c r="AC217" i="30" s="1"/>
  <c r="AC218" i="30" s="1"/>
  <c r="AC219" i="30" s="1"/>
  <c r="AC220" i="30" s="1"/>
  <c r="AC221" i="30" s="1"/>
  <c r="AC222" i="30" s="1"/>
  <c r="AC223" i="30" s="1"/>
  <c r="AC224" i="30" s="1"/>
  <c r="AC225" i="30" s="1"/>
  <c r="AC226" i="30" s="1"/>
  <c r="AC227" i="30" s="1"/>
  <c r="AC228" i="30" s="1"/>
  <c r="AC229" i="30" s="1"/>
  <c r="AC230" i="30" s="1"/>
  <c r="AC231" i="30" s="1"/>
  <c r="AC232" i="30" s="1"/>
  <c r="AC233" i="30" s="1"/>
  <c r="AC234" i="30" s="1"/>
  <c r="AC235" i="30" s="1"/>
  <c r="AC236" i="30" s="1"/>
  <c r="AC237" i="30" s="1"/>
  <c r="AC173" i="30"/>
  <c r="AC174" i="30" s="1"/>
  <c r="V168" i="30"/>
  <c r="V169" i="30"/>
  <c r="V170" i="30" s="1"/>
  <c r="V171" i="30" s="1"/>
  <c r="V172" i="30" s="1"/>
  <c r="AF175" i="30"/>
  <c r="AF176" i="30" s="1"/>
  <c r="AF177" i="30" s="1"/>
  <c r="AF178" i="30" s="1"/>
  <c r="AF179" i="30" s="1"/>
  <c r="AF180" i="30" s="1"/>
  <c r="AF181" i="30" s="1"/>
  <c r="AF182" i="30" s="1"/>
  <c r="AF183" i="30" s="1"/>
  <c r="AF184" i="30" s="1"/>
  <c r="AF185" i="30" s="1"/>
  <c r="AF186" i="30" s="1"/>
  <c r="AF187" i="30" s="1"/>
  <c r="AF188" i="30" s="1"/>
  <c r="AF189" i="30" s="1"/>
  <c r="AF190" i="30" s="1"/>
  <c r="AF191" i="30" s="1"/>
  <c r="AF192" i="30" s="1"/>
  <c r="AF193" i="30" s="1"/>
  <c r="AF194" i="30" s="1"/>
  <c r="AF195" i="30" s="1"/>
  <c r="AF196" i="30" s="1"/>
  <c r="AF197" i="30" s="1"/>
  <c r="AF198" i="30" s="1"/>
  <c r="AF199" i="30" s="1"/>
  <c r="AF200" i="30" s="1"/>
  <c r="AF201" i="30" s="1"/>
  <c r="AF202" i="30" s="1"/>
  <c r="AF203" i="30" s="1"/>
  <c r="AF204" i="30" s="1"/>
  <c r="AF205" i="30" s="1"/>
  <c r="AF206" i="30" s="1"/>
  <c r="AF207" i="30" s="1"/>
  <c r="AF208" i="30" s="1"/>
  <c r="AF209" i="30" s="1"/>
  <c r="AF210" i="30" s="1"/>
  <c r="AF211" i="30" s="1"/>
  <c r="AF212" i="30" s="1"/>
  <c r="AF213" i="30" s="1"/>
  <c r="AF214" i="30" s="1"/>
  <c r="AF215" i="30" s="1"/>
  <c r="AF216" i="30" s="1"/>
  <c r="AF217" i="30" s="1"/>
  <c r="AF218" i="30" s="1"/>
  <c r="AF219" i="30" s="1"/>
  <c r="AF220" i="30" s="1"/>
  <c r="AF221" i="30" s="1"/>
  <c r="AF222" i="30" s="1"/>
  <c r="AF223" i="30" s="1"/>
  <c r="AF224" i="30" s="1"/>
  <c r="AF225" i="30" s="1"/>
  <c r="AF226" i="30" s="1"/>
  <c r="AF227" i="30" s="1"/>
  <c r="AF228" i="30" s="1"/>
  <c r="AF229" i="30" s="1"/>
  <c r="AF230" i="30" s="1"/>
  <c r="AF231" i="30" s="1"/>
  <c r="AF232" i="30" s="1"/>
  <c r="AF233" i="30" s="1"/>
  <c r="AF234" i="30" s="1"/>
  <c r="AF235" i="30" s="1"/>
  <c r="AF236" i="30" s="1"/>
  <c r="AF237" i="30" s="1"/>
  <c r="AF173" i="30"/>
  <c r="AF174" i="30" s="1"/>
  <c r="K175" i="30"/>
  <c r="K176" i="30" s="1"/>
  <c r="K177" i="30" s="1"/>
  <c r="K178" i="30" s="1"/>
  <c r="K179" i="30" s="1"/>
  <c r="K180" i="30" s="1"/>
  <c r="K181" i="30" s="1"/>
  <c r="K182" i="30" s="1"/>
  <c r="K183" i="30" s="1"/>
  <c r="K184" i="30" s="1"/>
  <c r="K185" i="30" s="1"/>
  <c r="K186" i="30" s="1"/>
  <c r="K187" i="30" s="1"/>
  <c r="K188" i="30" s="1"/>
  <c r="K189" i="30" s="1"/>
  <c r="K190" i="30" s="1"/>
  <c r="K191" i="30" s="1"/>
  <c r="K192" i="30" s="1"/>
  <c r="K193" i="30" s="1"/>
  <c r="K194" i="30" s="1"/>
  <c r="K195" i="30" s="1"/>
  <c r="K196" i="30" s="1"/>
  <c r="K197" i="30" s="1"/>
  <c r="K198" i="30" s="1"/>
  <c r="K199" i="30" s="1"/>
  <c r="K200" i="30" s="1"/>
  <c r="K201" i="30" s="1"/>
  <c r="K202" i="30" s="1"/>
  <c r="K203" i="30" s="1"/>
  <c r="K204" i="30" s="1"/>
  <c r="K205" i="30" s="1"/>
  <c r="K206" i="30" s="1"/>
  <c r="K207" i="30" s="1"/>
  <c r="K208" i="30" s="1"/>
  <c r="K209" i="30" s="1"/>
  <c r="K210" i="30" s="1"/>
  <c r="K211" i="30" s="1"/>
  <c r="K212" i="30" s="1"/>
  <c r="K213" i="30" s="1"/>
  <c r="K214" i="30" s="1"/>
  <c r="K215" i="30" s="1"/>
  <c r="K216" i="30" s="1"/>
  <c r="K217" i="30" s="1"/>
  <c r="K218" i="30" s="1"/>
  <c r="K219" i="30" s="1"/>
  <c r="K220" i="30" s="1"/>
  <c r="K221" i="30" s="1"/>
  <c r="K222" i="30" s="1"/>
  <c r="K223" i="30" s="1"/>
  <c r="K224" i="30" s="1"/>
  <c r="K225" i="30" s="1"/>
  <c r="K226" i="30" s="1"/>
  <c r="K227" i="30" s="1"/>
  <c r="K228" i="30" s="1"/>
  <c r="K229" i="30" s="1"/>
  <c r="K230" i="30" s="1"/>
  <c r="K231" i="30" s="1"/>
  <c r="K232" i="30" s="1"/>
  <c r="K233" i="30" s="1"/>
  <c r="K234" i="30" s="1"/>
  <c r="K235" i="30" s="1"/>
  <c r="K236" i="30" s="1"/>
  <c r="K237" i="30" s="1"/>
  <c r="K173" i="30"/>
  <c r="K174" i="30" s="1"/>
  <c r="A168" i="30"/>
  <c r="A169" i="30"/>
  <c r="A170" i="30" s="1"/>
  <c r="A171" i="30" s="1"/>
  <c r="A172" i="30" s="1"/>
  <c r="W168" i="30"/>
  <c r="W169" i="30"/>
  <c r="W170" i="30" s="1"/>
  <c r="W171" i="30" s="1"/>
  <c r="W172" i="30" s="1"/>
  <c r="AE175" i="30"/>
  <c r="AE176" i="30" s="1"/>
  <c r="AE177" i="30" s="1"/>
  <c r="AE178" i="30" s="1"/>
  <c r="AE179" i="30" s="1"/>
  <c r="AE180" i="30" s="1"/>
  <c r="AE181" i="30" s="1"/>
  <c r="AE182" i="30" s="1"/>
  <c r="AE183" i="30" s="1"/>
  <c r="AE184" i="30" s="1"/>
  <c r="AE185" i="30" s="1"/>
  <c r="AE186" i="30" s="1"/>
  <c r="AE187" i="30" s="1"/>
  <c r="AE188" i="30" s="1"/>
  <c r="AE189" i="30" s="1"/>
  <c r="AE190" i="30" s="1"/>
  <c r="AE191" i="30" s="1"/>
  <c r="AE192" i="30" s="1"/>
  <c r="AE193" i="30" s="1"/>
  <c r="AE194" i="30" s="1"/>
  <c r="AE195" i="30" s="1"/>
  <c r="AE196" i="30" s="1"/>
  <c r="AE197" i="30" s="1"/>
  <c r="AE198" i="30" s="1"/>
  <c r="AE199" i="30" s="1"/>
  <c r="AE200" i="30" s="1"/>
  <c r="AE201" i="30" s="1"/>
  <c r="AE202" i="30" s="1"/>
  <c r="AE203" i="30" s="1"/>
  <c r="AE204" i="30" s="1"/>
  <c r="AE205" i="30" s="1"/>
  <c r="AE206" i="30" s="1"/>
  <c r="AE207" i="30" s="1"/>
  <c r="AE208" i="30" s="1"/>
  <c r="AE209" i="30" s="1"/>
  <c r="AE210" i="30" s="1"/>
  <c r="AE211" i="30" s="1"/>
  <c r="AE212" i="30" s="1"/>
  <c r="AE213" i="30" s="1"/>
  <c r="AE214" i="30" s="1"/>
  <c r="AE215" i="30" s="1"/>
  <c r="AE216" i="30" s="1"/>
  <c r="AE217" i="30" s="1"/>
  <c r="AE218" i="30" s="1"/>
  <c r="AE219" i="30" s="1"/>
  <c r="AE220" i="30" s="1"/>
  <c r="AE221" i="30" s="1"/>
  <c r="AE222" i="30" s="1"/>
  <c r="AE223" i="30" s="1"/>
  <c r="AE224" i="30" s="1"/>
  <c r="AE225" i="30" s="1"/>
  <c r="AE226" i="30" s="1"/>
  <c r="AE227" i="30" s="1"/>
  <c r="AE228" i="30" s="1"/>
  <c r="AE229" i="30" s="1"/>
  <c r="AE230" i="30" s="1"/>
  <c r="AE231" i="30" s="1"/>
  <c r="AE232" i="30" s="1"/>
  <c r="AE233" i="30" s="1"/>
  <c r="AE234" i="30" s="1"/>
  <c r="AE235" i="30" s="1"/>
  <c r="AE236" i="30" s="1"/>
  <c r="AE237" i="30" s="1"/>
  <c r="AE173" i="30"/>
  <c r="AE174" i="30" s="1"/>
  <c r="C168" i="30"/>
  <c r="C169" i="30"/>
  <c r="C170" i="30" s="1"/>
  <c r="C171" i="30" s="1"/>
  <c r="C172" i="30" s="1"/>
  <c r="M169" i="30"/>
  <c r="M170" i="30" s="1"/>
  <c r="M171" i="30" s="1"/>
  <c r="M172" i="30" s="1"/>
  <c r="M168" i="30"/>
  <c r="M169" i="29"/>
  <c r="M170" i="29" s="1"/>
  <c r="M171" i="29" s="1"/>
  <c r="M172" i="29" s="1"/>
  <c r="M168" i="29"/>
  <c r="AB175" i="29"/>
  <c r="AB176" i="29" s="1"/>
  <c r="AB177" i="29" s="1"/>
  <c r="AB178" i="29" s="1"/>
  <c r="AB179" i="29" s="1"/>
  <c r="AB180" i="29" s="1"/>
  <c r="AB181" i="29" s="1"/>
  <c r="AB182" i="29" s="1"/>
  <c r="AB183" i="29" s="1"/>
  <c r="AB184" i="29" s="1"/>
  <c r="AB185" i="29" s="1"/>
  <c r="AB186" i="29" s="1"/>
  <c r="AB187" i="29" s="1"/>
  <c r="AB188" i="29" s="1"/>
  <c r="AB189" i="29" s="1"/>
  <c r="AB190" i="29" s="1"/>
  <c r="AB191" i="29" s="1"/>
  <c r="AB192" i="29" s="1"/>
  <c r="AB193" i="29" s="1"/>
  <c r="AB194" i="29" s="1"/>
  <c r="AB195" i="29" s="1"/>
  <c r="AB196" i="29" s="1"/>
  <c r="AB197" i="29" s="1"/>
  <c r="AB198" i="29" s="1"/>
  <c r="AB199" i="29" s="1"/>
  <c r="AB200" i="29" s="1"/>
  <c r="AB201" i="29" s="1"/>
  <c r="AB202" i="29" s="1"/>
  <c r="AB203" i="29" s="1"/>
  <c r="AB204" i="29" s="1"/>
  <c r="AB205" i="29" s="1"/>
  <c r="AB206" i="29" s="1"/>
  <c r="AB207" i="29" s="1"/>
  <c r="AB208" i="29" s="1"/>
  <c r="AB209" i="29" s="1"/>
  <c r="AB210" i="29" s="1"/>
  <c r="AB211" i="29" s="1"/>
  <c r="AB212" i="29" s="1"/>
  <c r="AB213" i="29" s="1"/>
  <c r="AB214" i="29" s="1"/>
  <c r="AB215" i="29" s="1"/>
  <c r="AB216" i="29" s="1"/>
  <c r="AB217" i="29" s="1"/>
  <c r="AB218" i="29" s="1"/>
  <c r="AB219" i="29" s="1"/>
  <c r="AB220" i="29" s="1"/>
  <c r="AB221" i="29" s="1"/>
  <c r="AB222" i="29" s="1"/>
  <c r="AB223" i="29" s="1"/>
  <c r="AB224" i="29" s="1"/>
  <c r="AB225" i="29" s="1"/>
  <c r="AB226" i="29" s="1"/>
  <c r="AB227" i="29" s="1"/>
  <c r="AB228" i="29" s="1"/>
  <c r="AB229" i="29" s="1"/>
  <c r="AB230" i="29" s="1"/>
  <c r="AB231" i="29" s="1"/>
  <c r="AB232" i="29" s="1"/>
  <c r="AB233" i="29" s="1"/>
  <c r="AB234" i="29" s="1"/>
  <c r="AB235" i="29" s="1"/>
  <c r="AB236" i="29" s="1"/>
  <c r="AB237" i="29" s="1"/>
  <c r="AB173" i="29"/>
  <c r="AB174" i="29" s="1"/>
  <c r="W168" i="29"/>
  <c r="W169" i="29"/>
  <c r="W170" i="29" s="1"/>
  <c r="W171" i="29" s="1"/>
  <c r="W172" i="29" s="1"/>
  <c r="AD173" i="29"/>
  <c r="AD174" i="29" s="1"/>
  <c r="AD175" i="29"/>
  <c r="AD176" i="29" s="1"/>
  <c r="AD177" i="29" s="1"/>
  <c r="AD178" i="29" s="1"/>
  <c r="AD179" i="29" s="1"/>
  <c r="AD180" i="29" s="1"/>
  <c r="AD181" i="29" s="1"/>
  <c r="AD182" i="29" s="1"/>
  <c r="AD183" i="29" s="1"/>
  <c r="AD184" i="29" s="1"/>
  <c r="AD185" i="29" s="1"/>
  <c r="AD186" i="29" s="1"/>
  <c r="AD187" i="29" s="1"/>
  <c r="AD188" i="29" s="1"/>
  <c r="AD189" i="29" s="1"/>
  <c r="AD190" i="29" s="1"/>
  <c r="AD191" i="29" s="1"/>
  <c r="AD192" i="29" s="1"/>
  <c r="AD193" i="29" s="1"/>
  <c r="AD194" i="29" s="1"/>
  <c r="AD195" i="29" s="1"/>
  <c r="AD196" i="29" s="1"/>
  <c r="AD197" i="29" s="1"/>
  <c r="AD198" i="29" s="1"/>
  <c r="AD199" i="29" s="1"/>
  <c r="AD200" i="29" s="1"/>
  <c r="AD201" i="29" s="1"/>
  <c r="AD202" i="29" s="1"/>
  <c r="AD203" i="29" s="1"/>
  <c r="AD204" i="29" s="1"/>
  <c r="AD205" i="29" s="1"/>
  <c r="AD206" i="29" s="1"/>
  <c r="AD207" i="29" s="1"/>
  <c r="AD208" i="29" s="1"/>
  <c r="AD209" i="29" s="1"/>
  <c r="AD210" i="29" s="1"/>
  <c r="AD211" i="29" s="1"/>
  <c r="AD212" i="29" s="1"/>
  <c r="AD213" i="29" s="1"/>
  <c r="AD214" i="29" s="1"/>
  <c r="AD215" i="29" s="1"/>
  <c r="AD216" i="29" s="1"/>
  <c r="AD217" i="29" s="1"/>
  <c r="AD218" i="29" s="1"/>
  <c r="AD219" i="29" s="1"/>
  <c r="AD220" i="29" s="1"/>
  <c r="AD221" i="29" s="1"/>
  <c r="AD222" i="29" s="1"/>
  <c r="AD223" i="29" s="1"/>
  <c r="AD224" i="29" s="1"/>
  <c r="AD225" i="29" s="1"/>
  <c r="AD226" i="29" s="1"/>
  <c r="AD227" i="29" s="1"/>
  <c r="AD228" i="29" s="1"/>
  <c r="AD229" i="29" s="1"/>
  <c r="AD230" i="29" s="1"/>
  <c r="AD231" i="29" s="1"/>
  <c r="AD232" i="29" s="1"/>
  <c r="AD233" i="29" s="1"/>
  <c r="AD234" i="29" s="1"/>
  <c r="AD235" i="29" s="1"/>
  <c r="AD236" i="29" s="1"/>
  <c r="AD237" i="29" s="1"/>
  <c r="J173" i="29"/>
  <c r="J174" i="29" s="1"/>
  <c r="J175" i="29"/>
  <c r="J176" i="29" s="1"/>
  <c r="J177" i="29" s="1"/>
  <c r="J178" i="29" s="1"/>
  <c r="J179" i="29" s="1"/>
  <c r="J180" i="29" s="1"/>
  <c r="J181" i="29" s="1"/>
  <c r="J182" i="29" s="1"/>
  <c r="J183" i="29" s="1"/>
  <c r="J184" i="29" s="1"/>
  <c r="J185" i="29" s="1"/>
  <c r="J186" i="29" s="1"/>
  <c r="J187" i="29" s="1"/>
  <c r="J188" i="29" s="1"/>
  <c r="J189" i="29" s="1"/>
  <c r="J190" i="29" s="1"/>
  <c r="J191" i="29" s="1"/>
  <c r="J192" i="29" s="1"/>
  <c r="J193" i="29" s="1"/>
  <c r="J194" i="29" s="1"/>
  <c r="J195" i="29" s="1"/>
  <c r="J196" i="29" s="1"/>
  <c r="J197" i="29" s="1"/>
  <c r="J198" i="29" s="1"/>
  <c r="J199" i="29" s="1"/>
  <c r="J200" i="29" s="1"/>
  <c r="J201" i="29" s="1"/>
  <c r="J202" i="29" s="1"/>
  <c r="J203" i="29" s="1"/>
  <c r="J204" i="29" s="1"/>
  <c r="J205" i="29" s="1"/>
  <c r="J206" i="29" s="1"/>
  <c r="J207" i="29" s="1"/>
  <c r="J208" i="29" s="1"/>
  <c r="J209" i="29" s="1"/>
  <c r="J210" i="29" s="1"/>
  <c r="J211" i="29" s="1"/>
  <c r="J212" i="29" s="1"/>
  <c r="J213" i="29" s="1"/>
  <c r="J214" i="29" s="1"/>
  <c r="J215" i="29" s="1"/>
  <c r="J216" i="29" s="1"/>
  <c r="J217" i="29" s="1"/>
  <c r="J218" i="29" s="1"/>
  <c r="J219" i="29" s="1"/>
  <c r="J220" i="29" s="1"/>
  <c r="J221" i="29" s="1"/>
  <c r="J222" i="29" s="1"/>
  <c r="J223" i="29" s="1"/>
  <c r="J224" i="29" s="1"/>
  <c r="J225" i="29" s="1"/>
  <c r="J226" i="29" s="1"/>
  <c r="J227" i="29" s="1"/>
  <c r="J228" i="29" s="1"/>
  <c r="J229" i="29" s="1"/>
  <c r="J230" i="29" s="1"/>
  <c r="J231" i="29" s="1"/>
  <c r="J232" i="29" s="1"/>
  <c r="J233" i="29" s="1"/>
  <c r="J234" i="29" s="1"/>
  <c r="J235" i="29" s="1"/>
  <c r="J236" i="29" s="1"/>
  <c r="J237" i="29" s="1"/>
  <c r="A169" i="29"/>
  <c r="A170" i="29" s="1"/>
  <c r="A171" i="29" s="1"/>
  <c r="A172" i="29" s="1"/>
  <c r="A168" i="29"/>
  <c r="D169" i="29"/>
  <c r="D170" i="29" s="1"/>
  <c r="D171" i="29" s="1"/>
  <c r="D172" i="29" s="1"/>
  <c r="D168" i="29"/>
  <c r="G168" i="29"/>
  <c r="G169" i="29"/>
  <c r="G170" i="29" s="1"/>
  <c r="G171" i="29" s="1"/>
  <c r="G172" i="29" s="1"/>
  <c r="C168" i="29"/>
  <c r="C169" i="29"/>
  <c r="C170" i="29" s="1"/>
  <c r="C171" i="29" s="1"/>
  <c r="C172" i="29" s="1"/>
  <c r="F169" i="29"/>
  <c r="F170" i="29" s="1"/>
  <c r="F171" i="29" s="1"/>
  <c r="F172" i="29" s="1"/>
  <c r="F168" i="29"/>
  <c r="I168" i="29"/>
  <c r="I169" i="29"/>
  <c r="I170" i="29" s="1"/>
  <c r="I171" i="29" s="1"/>
  <c r="I172" i="29" s="1"/>
  <c r="AC173" i="29"/>
  <c r="AC174" i="29" s="1"/>
  <c r="AC175" i="29"/>
  <c r="AC176" i="29" s="1"/>
  <c r="AC177" i="29" s="1"/>
  <c r="AC178" i="29" s="1"/>
  <c r="AC179" i="29" s="1"/>
  <c r="AC180" i="29" s="1"/>
  <c r="AC181" i="29" s="1"/>
  <c r="AC182" i="29" s="1"/>
  <c r="AC183" i="29" s="1"/>
  <c r="AC184" i="29" s="1"/>
  <c r="AC185" i="29" s="1"/>
  <c r="AC186" i="29" s="1"/>
  <c r="AC187" i="29" s="1"/>
  <c r="AC188" i="29" s="1"/>
  <c r="AC189" i="29" s="1"/>
  <c r="AC190" i="29" s="1"/>
  <c r="AC191" i="29" s="1"/>
  <c r="AC192" i="29" s="1"/>
  <c r="AC193" i="29" s="1"/>
  <c r="AC194" i="29" s="1"/>
  <c r="AC195" i="29" s="1"/>
  <c r="AC196" i="29" s="1"/>
  <c r="AC197" i="29" s="1"/>
  <c r="AC198" i="29" s="1"/>
  <c r="AC199" i="29" s="1"/>
  <c r="AC200" i="29" s="1"/>
  <c r="AC201" i="29" s="1"/>
  <c r="AC202" i="29" s="1"/>
  <c r="AC203" i="29" s="1"/>
  <c r="AC204" i="29" s="1"/>
  <c r="AC205" i="29" s="1"/>
  <c r="AC206" i="29" s="1"/>
  <c r="AC207" i="29" s="1"/>
  <c r="AC208" i="29" s="1"/>
  <c r="AC209" i="29" s="1"/>
  <c r="AC210" i="29" s="1"/>
  <c r="AC211" i="29" s="1"/>
  <c r="AC212" i="29" s="1"/>
  <c r="AC213" i="29" s="1"/>
  <c r="AC214" i="29" s="1"/>
  <c r="AC215" i="29" s="1"/>
  <c r="AC216" i="29" s="1"/>
  <c r="AC217" i="29" s="1"/>
  <c r="AC218" i="29" s="1"/>
  <c r="AC219" i="29" s="1"/>
  <c r="AC220" i="29" s="1"/>
  <c r="AC221" i="29" s="1"/>
  <c r="AC222" i="29" s="1"/>
  <c r="AC223" i="29" s="1"/>
  <c r="AC224" i="29" s="1"/>
  <c r="AC225" i="29" s="1"/>
  <c r="AC226" i="29" s="1"/>
  <c r="AC227" i="29" s="1"/>
  <c r="AC228" i="29" s="1"/>
  <c r="AC229" i="29" s="1"/>
  <c r="AC230" i="29" s="1"/>
  <c r="AC231" i="29" s="1"/>
  <c r="AC232" i="29" s="1"/>
  <c r="AC233" i="29" s="1"/>
  <c r="AC234" i="29" s="1"/>
  <c r="AC235" i="29" s="1"/>
  <c r="AC236" i="29" s="1"/>
  <c r="AC237" i="29" s="1"/>
  <c r="AA175" i="29"/>
  <c r="AA176" i="29" s="1"/>
  <c r="AA177" i="29" s="1"/>
  <c r="AA178" i="29" s="1"/>
  <c r="AA179" i="29" s="1"/>
  <c r="AA180" i="29" s="1"/>
  <c r="AA181" i="29" s="1"/>
  <c r="AA182" i="29" s="1"/>
  <c r="AA183" i="29" s="1"/>
  <c r="AA184" i="29" s="1"/>
  <c r="AA185" i="29" s="1"/>
  <c r="AA186" i="29" s="1"/>
  <c r="AA187" i="29" s="1"/>
  <c r="AA188" i="29" s="1"/>
  <c r="AA189" i="29" s="1"/>
  <c r="AA190" i="29" s="1"/>
  <c r="AA191" i="29" s="1"/>
  <c r="AA192" i="29" s="1"/>
  <c r="AA193" i="29" s="1"/>
  <c r="AA194" i="29" s="1"/>
  <c r="AA195" i="29" s="1"/>
  <c r="AA196" i="29" s="1"/>
  <c r="AA197" i="29" s="1"/>
  <c r="AA198" i="29" s="1"/>
  <c r="AA199" i="29" s="1"/>
  <c r="AA200" i="29" s="1"/>
  <c r="AA201" i="29" s="1"/>
  <c r="AA202" i="29" s="1"/>
  <c r="AA203" i="29" s="1"/>
  <c r="AA204" i="29" s="1"/>
  <c r="AA205" i="29" s="1"/>
  <c r="AA206" i="29" s="1"/>
  <c r="AA207" i="29" s="1"/>
  <c r="AA208" i="29" s="1"/>
  <c r="AA209" i="29" s="1"/>
  <c r="AA210" i="29" s="1"/>
  <c r="AA211" i="29" s="1"/>
  <c r="AA212" i="29" s="1"/>
  <c r="AA213" i="29" s="1"/>
  <c r="AA214" i="29" s="1"/>
  <c r="AA215" i="29" s="1"/>
  <c r="AA216" i="29" s="1"/>
  <c r="AA217" i="29" s="1"/>
  <c r="AA218" i="29" s="1"/>
  <c r="AA219" i="29" s="1"/>
  <c r="AA220" i="29" s="1"/>
  <c r="AA221" i="29" s="1"/>
  <c r="AA222" i="29" s="1"/>
  <c r="AA223" i="29" s="1"/>
  <c r="AA224" i="29" s="1"/>
  <c r="AA225" i="29" s="1"/>
  <c r="AA226" i="29" s="1"/>
  <c r="AA227" i="29" s="1"/>
  <c r="AA228" i="29" s="1"/>
  <c r="AA229" i="29" s="1"/>
  <c r="AA230" i="29" s="1"/>
  <c r="AA231" i="29" s="1"/>
  <c r="AA232" i="29" s="1"/>
  <c r="AA233" i="29" s="1"/>
  <c r="AA234" i="29" s="1"/>
  <c r="AA235" i="29" s="1"/>
  <c r="AA236" i="29" s="1"/>
  <c r="AA237" i="29" s="1"/>
  <c r="AA173" i="29"/>
  <c r="AA174" i="29" s="1"/>
  <c r="H168" i="29"/>
  <c r="H169" i="29"/>
  <c r="H170" i="29" s="1"/>
  <c r="H171" i="29" s="1"/>
  <c r="H172" i="29" s="1"/>
  <c r="AE175" i="29"/>
  <c r="AE176" i="29" s="1"/>
  <c r="AE177" i="29" s="1"/>
  <c r="AE178" i="29" s="1"/>
  <c r="AE179" i="29" s="1"/>
  <c r="AE180" i="29" s="1"/>
  <c r="AE181" i="29" s="1"/>
  <c r="AE182" i="29" s="1"/>
  <c r="AE183" i="29" s="1"/>
  <c r="AE184" i="29" s="1"/>
  <c r="AE185" i="29" s="1"/>
  <c r="AE186" i="29" s="1"/>
  <c r="AE187" i="29" s="1"/>
  <c r="AE188" i="29" s="1"/>
  <c r="AE189" i="29" s="1"/>
  <c r="AE190" i="29" s="1"/>
  <c r="AE191" i="29" s="1"/>
  <c r="AE192" i="29" s="1"/>
  <c r="AE193" i="29" s="1"/>
  <c r="AE194" i="29" s="1"/>
  <c r="AE195" i="29" s="1"/>
  <c r="AE196" i="29" s="1"/>
  <c r="AE197" i="29" s="1"/>
  <c r="AE198" i="29" s="1"/>
  <c r="AE199" i="29" s="1"/>
  <c r="AE200" i="29" s="1"/>
  <c r="AE201" i="29" s="1"/>
  <c r="AE202" i="29" s="1"/>
  <c r="AE203" i="29" s="1"/>
  <c r="AE204" i="29" s="1"/>
  <c r="AE205" i="29" s="1"/>
  <c r="AE206" i="29" s="1"/>
  <c r="AE207" i="29" s="1"/>
  <c r="AE208" i="29" s="1"/>
  <c r="AE209" i="29" s="1"/>
  <c r="AE210" i="29" s="1"/>
  <c r="AE211" i="29" s="1"/>
  <c r="AE212" i="29" s="1"/>
  <c r="AE213" i="29" s="1"/>
  <c r="AE214" i="29" s="1"/>
  <c r="AE215" i="29" s="1"/>
  <c r="AE216" i="29" s="1"/>
  <c r="AE217" i="29" s="1"/>
  <c r="AE218" i="29" s="1"/>
  <c r="AE219" i="29" s="1"/>
  <c r="AE220" i="29" s="1"/>
  <c r="AE221" i="29" s="1"/>
  <c r="AE222" i="29" s="1"/>
  <c r="AE223" i="29" s="1"/>
  <c r="AE224" i="29" s="1"/>
  <c r="AE225" i="29" s="1"/>
  <c r="AE226" i="29" s="1"/>
  <c r="AE227" i="29" s="1"/>
  <c r="AE228" i="29" s="1"/>
  <c r="AE229" i="29" s="1"/>
  <c r="AE230" i="29" s="1"/>
  <c r="AE231" i="29" s="1"/>
  <c r="AE232" i="29" s="1"/>
  <c r="AE233" i="29" s="1"/>
  <c r="AE234" i="29" s="1"/>
  <c r="AE235" i="29" s="1"/>
  <c r="AE236" i="29" s="1"/>
  <c r="AE237" i="29" s="1"/>
  <c r="AE173" i="29"/>
  <c r="AE174" i="29" s="1"/>
  <c r="U169" i="29"/>
  <c r="U170" i="29" s="1"/>
  <c r="U171" i="29" s="1"/>
  <c r="U172" i="29" s="1"/>
  <c r="U168" i="29"/>
  <c r="B168" i="29"/>
  <c r="B169" i="29"/>
  <c r="B170" i="29" s="1"/>
  <c r="B171" i="29" s="1"/>
  <c r="B172" i="29" s="1"/>
  <c r="Y173" i="29"/>
  <c r="Y174" i="29" s="1"/>
  <c r="Y175" i="29"/>
  <c r="Y176" i="29" s="1"/>
  <c r="Y177" i="29" s="1"/>
  <c r="Y178" i="29" s="1"/>
  <c r="Y179" i="29" s="1"/>
  <c r="Y180" i="29" s="1"/>
  <c r="Y181" i="29" s="1"/>
  <c r="Y182" i="29" s="1"/>
  <c r="Y183" i="29" s="1"/>
  <c r="Y184" i="29" s="1"/>
  <c r="Y185" i="29" s="1"/>
  <c r="Y186" i="29" s="1"/>
  <c r="Y187" i="29" s="1"/>
  <c r="Y188" i="29" s="1"/>
  <c r="Y189" i="29" s="1"/>
  <c r="Y190" i="29" s="1"/>
  <c r="Y191" i="29" s="1"/>
  <c r="Y192" i="29" s="1"/>
  <c r="Y193" i="29" s="1"/>
  <c r="Y194" i="29" s="1"/>
  <c r="Y195" i="29" s="1"/>
  <c r="Y196" i="29" s="1"/>
  <c r="Y197" i="29" s="1"/>
  <c r="Y198" i="29" s="1"/>
  <c r="Y199" i="29" s="1"/>
  <c r="Y200" i="29" s="1"/>
  <c r="Y201" i="29" s="1"/>
  <c r="Y202" i="29" s="1"/>
  <c r="Y203" i="29" s="1"/>
  <c r="Y204" i="29" s="1"/>
  <c r="Y205" i="29" s="1"/>
  <c r="Y206" i="29" s="1"/>
  <c r="Y207" i="29" s="1"/>
  <c r="Y208" i="29" s="1"/>
  <c r="Y209" i="29" s="1"/>
  <c r="Y210" i="29" s="1"/>
  <c r="Y211" i="29" s="1"/>
  <c r="Y212" i="29" s="1"/>
  <c r="Y213" i="29" s="1"/>
  <c r="Y214" i="29" s="1"/>
  <c r="Y215" i="29" s="1"/>
  <c r="Y216" i="29" s="1"/>
  <c r="Y217" i="29" s="1"/>
  <c r="Y218" i="29" s="1"/>
  <c r="Y219" i="29" s="1"/>
  <c r="Y220" i="29" s="1"/>
  <c r="Y221" i="29" s="1"/>
  <c r="Y222" i="29" s="1"/>
  <c r="Y223" i="29" s="1"/>
  <c r="Y224" i="29" s="1"/>
  <c r="Y225" i="29" s="1"/>
  <c r="Y226" i="29" s="1"/>
  <c r="Y227" i="29" s="1"/>
  <c r="Y228" i="29" s="1"/>
  <c r="Y229" i="29" s="1"/>
  <c r="Y230" i="29" s="1"/>
  <c r="Y231" i="29" s="1"/>
  <c r="Y232" i="29" s="1"/>
  <c r="Y233" i="29" s="1"/>
  <c r="Y234" i="29" s="1"/>
  <c r="Y235" i="29" s="1"/>
  <c r="Y236" i="29" s="1"/>
  <c r="Y237" i="29" s="1"/>
  <c r="Z169" i="29"/>
  <c r="Z170" i="29" s="1"/>
  <c r="Z171" i="29" s="1"/>
  <c r="Z172" i="29" s="1"/>
  <c r="Z168" i="29"/>
  <c r="V169" i="29"/>
  <c r="V170" i="29" s="1"/>
  <c r="V171" i="29" s="1"/>
  <c r="V172" i="29" s="1"/>
  <c r="V168" i="29"/>
  <c r="K173" i="29"/>
  <c r="K174" i="29" s="1"/>
  <c r="K175" i="29"/>
  <c r="K176" i="29" s="1"/>
  <c r="K177" i="29" s="1"/>
  <c r="K178" i="29" s="1"/>
  <c r="K179" i="29" s="1"/>
  <c r="K180" i="29" s="1"/>
  <c r="K181" i="29" s="1"/>
  <c r="K182" i="29" s="1"/>
  <c r="K183" i="29" s="1"/>
  <c r="K184" i="29" s="1"/>
  <c r="K185" i="29" s="1"/>
  <c r="K186" i="29" s="1"/>
  <c r="K187" i="29" s="1"/>
  <c r="K188" i="29" s="1"/>
  <c r="K189" i="29" s="1"/>
  <c r="K190" i="29" s="1"/>
  <c r="K191" i="29" s="1"/>
  <c r="K192" i="29" s="1"/>
  <c r="K193" i="29" s="1"/>
  <c r="K194" i="29" s="1"/>
  <c r="K195" i="29" s="1"/>
  <c r="K196" i="29" s="1"/>
  <c r="K197" i="29" s="1"/>
  <c r="K198" i="29" s="1"/>
  <c r="K199" i="29" s="1"/>
  <c r="K200" i="29" s="1"/>
  <c r="K201" i="29" s="1"/>
  <c r="K202" i="29" s="1"/>
  <c r="K203" i="29" s="1"/>
  <c r="K204" i="29" s="1"/>
  <c r="K205" i="29" s="1"/>
  <c r="K206" i="29" s="1"/>
  <c r="K207" i="29" s="1"/>
  <c r="K208" i="29" s="1"/>
  <c r="K209" i="29" s="1"/>
  <c r="K210" i="29" s="1"/>
  <c r="K211" i="29" s="1"/>
  <c r="K212" i="29" s="1"/>
  <c r="K213" i="29" s="1"/>
  <c r="K214" i="29" s="1"/>
  <c r="K215" i="29" s="1"/>
  <c r="K216" i="29" s="1"/>
  <c r="K217" i="29" s="1"/>
  <c r="K218" i="29" s="1"/>
  <c r="K219" i="29" s="1"/>
  <c r="K220" i="29" s="1"/>
  <c r="K221" i="29" s="1"/>
  <c r="K222" i="29" s="1"/>
  <c r="K223" i="29" s="1"/>
  <c r="K224" i="29" s="1"/>
  <c r="K225" i="29" s="1"/>
  <c r="K226" i="29" s="1"/>
  <c r="K227" i="29" s="1"/>
  <c r="K228" i="29" s="1"/>
  <c r="K229" i="29" s="1"/>
  <c r="K230" i="29" s="1"/>
  <c r="K231" i="29" s="1"/>
  <c r="K232" i="29" s="1"/>
  <c r="K233" i="29" s="1"/>
  <c r="K234" i="29" s="1"/>
  <c r="K235" i="29" s="1"/>
  <c r="K236" i="29" s="1"/>
  <c r="K237" i="29" s="1"/>
  <c r="X175" i="29"/>
  <c r="X176" i="29" s="1"/>
  <c r="X177" i="29" s="1"/>
  <c r="X178" i="29" s="1"/>
  <c r="X179" i="29" s="1"/>
  <c r="X180" i="29" s="1"/>
  <c r="X181" i="29" s="1"/>
  <c r="X182" i="29" s="1"/>
  <c r="X183" i="29" s="1"/>
  <c r="X184" i="29" s="1"/>
  <c r="X185" i="29" s="1"/>
  <c r="X186" i="29" s="1"/>
  <c r="X187" i="29" s="1"/>
  <c r="X188" i="29" s="1"/>
  <c r="X189" i="29" s="1"/>
  <c r="X190" i="29" s="1"/>
  <c r="X191" i="29" s="1"/>
  <c r="X192" i="29" s="1"/>
  <c r="X193" i="29" s="1"/>
  <c r="X194" i="29" s="1"/>
  <c r="X195" i="29" s="1"/>
  <c r="X196" i="29" s="1"/>
  <c r="X197" i="29" s="1"/>
  <c r="X198" i="29" s="1"/>
  <c r="X199" i="29" s="1"/>
  <c r="X200" i="29" s="1"/>
  <c r="X201" i="29" s="1"/>
  <c r="X202" i="29" s="1"/>
  <c r="X203" i="29" s="1"/>
  <c r="X204" i="29" s="1"/>
  <c r="X205" i="29" s="1"/>
  <c r="X206" i="29" s="1"/>
  <c r="X207" i="29" s="1"/>
  <c r="X208" i="29" s="1"/>
  <c r="X209" i="29" s="1"/>
  <c r="X210" i="29" s="1"/>
  <c r="X211" i="29" s="1"/>
  <c r="X212" i="29" s="1"/>
  <c r="X213" i="29" s="1"/>
  <c r="X214" i="29" s="1"/>
  <c r="X215" i="29" s="1"/>
  <c r="X216" i="29" s="1"/>
  <c r="X217" i="29" s="1"/>
  <c r="X218" i="29" s="1"/>
  <c r="X219" i="29" s="1"/>
  <c r="X220" i="29" s="1"/>
  <c r="X221" i="29" s="1"/>
  <c r="X222" i="29" s="1"/>
  <c r="X223" i="29" s="1"/>
  <c r="X224" i="29" s="1"/>
  <c r="X225" i="29" s="1"/>
  <c r="X226" i="29" s="1"/>
  <c r="X227" i="29" s="1"/>
  <c r="X228" i="29" s="1"/>
  <c r="X229" i="29" s="1"/>
  <c r="X230" i="29" s="1"/>
  <c r="X231" i="29" s="1"/>
  <c r="X232" i="29" s="1"/>
  <c r="X233" i="29" s="1"/>
  <c r="X234" i="29" s="1"/>
  <c r="X235" i="29" s="1"/>
  <c r="X236" i="29" s="1"/>
  <c r="X237" i="29" s="1"/>
  <c r="X173" i="29"/>
  <c r="X174" i="29" s="1"/>
  <c r="AG173" i="29"/>
  <c r="AG174" i="29" s="1"/>
  <c r="AG175" i="29"/>
  <c r="AG176" i="29" s="1"/>
  <c r="AG177" i="29" s="1"/>
  <c r="AG178" i="29" s="1"/>
  <c r="AG179" i="29" s="1"/>
  <c r="AG180" i="29" s="1"/>
  <c r="AG181" i="29" s="1"/>
  <c r="AG182" i="29" s="1"/>
  <c r="AG183" i="29" s="1"/>
  <c r="AG184" i="29" s="1"/>
  <c r="AG185" i="29" s="1"/>
  <c r="AG186" i="29" s="1"/>
  <c r="AG187" i="29" s="1"/>
  <c r="AG188" i="29" s="1"/>
  <c r="AG189" i="29" s="1"/>
  <c r="AG190" i="29" s="1"/>
  <c r="AG191" i="29" s="1"/>
  <c r="AG192" i="29" s="1"/>
  <c r="AG193" i="29" s="1"/>
  <c r="AG194" i="29" s="1"/>
  <c r="AG195" i="29" s="1"/>
  <c r="AG196" i="29" s="1"/>
  <c r="AG197" i="29" s="1"/>
  <c r="AG198" i="29" s="1"/>
  <c r="AG199" i="29" s="1"/>
  <c r="AG200" i="29" s="1"/>
  <c r="AG201" i="29" s="1"/>
  <c r="AG202" i="29" s="1"/>
  <c r="AG203" i="29" s="1"/>
  <c r="AG204" i="29" s="1"/>
  <c r="AG205" i="29" s="1"/>
  <c r="AG206" i="29" s="1"/>
  <c r="AG207" i="29" s="1"/>
  <c r="AG208" i="29" s="1"/>
  <c r="AG209" i="29" s="1"/>
  <c r="AG210" i="29" s="1"/>
  <c r="AG211" i="29" s="1"/>
  <c r="AG212" i="29" s="1"/>
  <c r="AG213" i="29" s="1"/>
  <c r="AG214" i="29" s="1"/>
  <c r="AG215" i="29" s="1"/>
  <c r="AG216" i="29" s="1"/>
  <c r="AG217" i="29" s="1"/>
  <c r="AG218" i="29" s="1"/>
  <c r="AG219" i="29" s="1"/>
  <c r="AG220" i="29" s="1"/>
  <c r="AG221" i="29" s="1"/>
  <c r="AG222" i="29" s="1"/>
  <c r="AG223" i="29" s="1"/>
  <c r="AG224" i="29" s="1"/>
  <c r="AG225" i="29" s="1"/>
  <c r="AG226" i="29" s="1"/>
  <c r="AG227" i="29" s="1"/>
  <c r="AG228" i="29" s="1"/>
  <c r="AG229" i="29" s="1"/>
  <c r="AG230" i="29" s="1"/>
  <c r="AG231" i="29" s="1"/>
  <c r="AG232" i="29" s="1"/>
  <c r="AG233" i="29" s="1"/>
  <c r="AG234" i="29" s="1"/>
  <c r="AG235" i="29" s="1"/>
  <c r="AG236" i="29" s="1"/>
  <c r="AG237" i="29" s="1"/>
  <c r="L175" i="29"/>
  <c r="L176" i="29" s="1"/>
  <c r="L177" i="29" s="1"/>
  <c r="L178" i="29" s="1"/>
  <c r="L179" i="29" s="1"/>
  <c r="L180" i="29" s="1"/>
  <c r="L181" i="29" s="1"/>
  <c r="L182" i="29" s="1"/>
  <c r="L183" i="29" s="1"/>
  <c r="L184" i="29" s="1"/>
  <c r="L185" i="29" s="1"/>
  <c r="L186" i="29" s="1"/>
  <c r="L187" i="29" s="1"/>
  <c r="L188" i="29" s="1"/>
  <c r="L189" i="29" s="1"/>
  <c r="L190" i="29" s="1"/>
  <c r="L191" i="29" s="1"/>
  <c r="L192" i="29" s="1"/>
  <c r="L193" i="29" s="1"/>
  <c r="L194" i="29" s="1"/>
  <c r="L195" i="29" s="1"/>
  <c r="L196" i="29" s="1"/>
  <c r="L197" i="29" s="1"/>
  <c r="L198" i="29" s="1"/>
  <c r="L199" i="29" s="1"/>
  <c r="L200" i="29" s="1"/>
  <c r="L201" i="29" s="1"/>
  <c r="L202" i="29" s="1"/>
  <c r="L203" i="29" s="1"/>
  <c r="L204" i="29" s="1"/>
  <c r="L205" i="29" s="1"/>
  <c r="L206" i="29" s="1"/>
  <c r="L207" i="29" s="1"/>
  <c r="L208" i="29" s="1"/>
  <c r="L209" i="29" s="1"/>
  <c r="L210" i="29" s="1"/>
  <c r="L211" i="29" s="1"/>
  <c r="L212" i="29" s="1"/>
  <c r="L213" i="29" s="1"/>
  <c r="L214" i="29" s="1"/>
  <c r="L215" i="29" s="1"/>
  <c r="L216" i="29" s="1"/>
  <c r="L217" i="29" s="1"/>
  <c r="L218" i="29" s="1"/>
  <c r="L219" i="29" s="1"/>
  <c r="L220" i="29" s="1"/>
  <c r="L221" i="29" s="1"/>
  <c r="L222" i="29" s="1"/>
  <c r="L223" i="29" s="1"/>
  <c r="L224" i="29" s="1"/>
  <c r="L225" i="29" s="1"/>
  <c r="L226" i="29" s="1"/>
  <c r="L227" i="29" s="1"/>
  <c r="L228" i="29" s="1"/>
  <c r="L229" i="29" s="1"/>
  <c r="L230" i="29" s="1"/>
  <c r="L231" i="29" s="1"/>
  <c r="L232" i="29" s="1"/>
  <c r="L233" i="29" s="1"/>
  <c r="L234" i="29" s="1"/>
  <c r="L235" i="29" s="1"/>
  <c r="L236" i="29" s="1"/>
  <c r="L237" i="29" s="1"/>
  <c r="L173" i="29"/>
  <c r="L174" i="29" s="1"/>
  <c r="AI173" i="29"/>
  <c r="AI174" i="29" s="1"/>
  <c r="AI175" i="29"/>
  <c r="AI176" i="29" s="1"/>
  <c r="AI177" i="29" s="1"/>
  <c r="AI178" i="29" s="1"/>
  <c r="AI179" i="29" s="1"/>
  <c r="AI180" i="29" s="1"/>
  <c r="AI181" i="29" s="1"/>
  <c r="AI182" i="29" s="1"/>
  <c r="AI183" i="29" s="1"/>
  <c r="AI184" i="29" s="1"/>
  <c r="AI185" i="29" s="1"/>
  <c r="AI186" i="29" s="1"/>
  <c r="AI187" i="29" s="1"/>
  <c r="AI188" i="29" s="1"/>
  <c r="AI189" i="29" s="1"/>
  <c r="AI190" i="29" s="1"/>
  <c r="AI191" i="29" s="1"/>
  <c r="AI192" i="29" s="1"/>
  <c r="AI193" i="29" s="1"/>
  <c r="AI194" i="29" s="1"/>
  <c r="AI195" i="29" s="1"/>
  <c r="AI196" i="29" s="1"/>
  <c r="AI197" i="29" s="1"/>
  <c r="AI198" i="29" s="1"/>
  <c r="AI199" i="29" s="1"/>
  <c r="AI200" i="29" s="1"/>
  <c r="AI201" i="29" s="1"/>
  <c r="AI202" i="29" s="1"/>
  <c r="AI203" i="29" s="1"/>
  <c r="AI204" i="29" s="1"/>
  <c r="AI205" i="29" s="1"/>
  <c r="AI206" i="29" s="1"/>
  <c r="AI207" i="29" s="1"/>
  <c r="AI208" i="29" s="1"/>
  <c r="AI209" i="29" s="1"/>
  <c r="AI210" i="29" s="1"/>
  <c r="AI211" i="29" s="1"/>
  <c r="AI212" i="29" s="1"/>
  <c r="AI213" i="29" s="1"/>
  <c r="AI214" i="29" s="1"/>
  <c r="AI215" i="29" s="1"/>
  <c r="AI216" i="29" s="1"/>
  <c r="AI217" i="29" s="1"/>
  <c r="AI218" i="29" s="1"/>
  <c r="AI219" i="29" s="1"/>
  <c r="AI220" i="29" s="1"/>
  <c r="AI221" i="29" s="1"/>
  <c r="AI222" i="29" s="1"/>
  <c r="AI223" i="29" s="1"/>
  <c r="AI224" i="29" s="1"/>
  <c r="AI225" i="29" s="1"/>
  <c r="AI226" i="29" s="1"/>
  <c r="AI227" i="29" s="1"/>
  <c r="AI228" i="29" s="1"/>
  <c r="AI229" i="29" s="1"/>
  <c r="AI230" i="29" s="1"/>
  <c r="AI231" i="29" s="1"/>
  <c r="AI232" i="29" s="1"/>
  <c r="AI233" i="29" s="1"/>
  <c r="AI234" i="29" s="1"/>
  <c r="AI235" i="29" s="1"/>
  <c r="AI236" i="29" s="1"/>
  <c r="AI237" i="29" s="1"/>
  <c r="AF175" i="29"/>
  <c r="AF176" i="29" s="1"/>
  <c r="AF177" i="29" s="1"/>
  <c r="AF178" i="29" s="1"/>
  <c r="AF179" i="29" s="1"/>
  <c r="AF180" i="29" s="1"/>
  <c r="AF181" i="29" s="1"/>
  <c r="AF182" i="29" s="1"/>
  <c r="AF183" i="29" s="1"/>
  <c r="AF184" i="29" s="1"/>
  <c r="AF185" i="29" s="1"/>
  <c r="AF186" i="29" s="1"/>
  <c r="AF187" i="29" s="1"/>
  <c r="AF188" i="29" s="1"/>
  <c r="AF189" i="29" s="1"/>
  <c r="AF190" i="29" s="1"/>
  <c r="AF191" i="29" s="1"/>
  <c r="AF192" i="29" s="1"/>
  <c r="AF193" i="29" s="1"/>
  <c r="AF194" i="29" s="1"/>
  <c r="AF195" i="29" s="1"/>
  <c r="AF196" i="29" s="1"/>
  <c r="AF197" i="29" s="1"/>
  <c r="AF198" i="29" s="1"/>
  <c r="AF199" i="29" s="1"/>
  <c r="AF200" i="29" s="1"/>
  <c r="AF201" i="29" s="1"/>
  <c r="AF202" i="29" s="1"/>
  <c r="AF203" i="29" s="1"/>
  <c r="AF204" i="29" s="1"/>
  <c r="AF205" i="29" s="1"/>
  <c r="AF206" i="29" s="1"/>
  <c r="AF207" i="29" s="1"/>
  <c r="AF208" i="29" s="1"/>
  <c r="AF209" i="29" s="1"/>
  <c r="AF210" i="29" s="1"/>
  <c r="AF211" i="29" s="1"/>
  <c r="AF212" i="29" s="1"/>
  <c r="AF213" i="29" s="1"/>
  <c r="AF214" i="29" s="1"/>
  <c r="AF215" i="29" s="1"/>
  <c r="AF216" i="29" s="1"/>
  <c r="AF217" i="29" s="1"/>
  <c r="AF218" i="29" s="1"/>
  <c r="AF219" i="29" s="1"/>
  <c r="AF220" i="29" s="1"/>
  <c r="AF221" i="29" s="1"/>
  <c r="AF222" i="29" s="1"/>
  <c r="AF223" i="29" s="1"/>
  <c r="AF224" i="29" s="1"/>
  <c r="AF225" i="29" s="1"/>
  <c r="AF226" i="29" s="1"/>
  <c r="AF227" i="29" s="1"/>
  <c r="AF228" i="29" s="1"/>
  <c r="AF229" i="29" s="1"/>
  <c r="AF230" i="29" s="1"/>
  <c r="AF231" i="29" s="1"/>
  <c r="AF232" i="29" s="1"/>
  <c r="AF233" i="29" s="1"/>
  <c r="AF234" i="29" s="1"/>
  <c r="AF235" i="29" s="1"/>
  <c r="AF236" i="29" s="1"/>
  <c r="AF237" i="29" s="1"/>
  <c r="AF173" i="29"/>
  <c r="AF174" i="29" s="1"/>
  <c r="A168" i="28"/>
  <c r="A169" i="28"/>
  <c r="A170" i="28" s="1"/>
  <c r="A171" i="28" s="1"/>
  <c r="A172" i="28" s="1"/>
  <c r="B169" i="28"/>
  <c r="B170" i="28" s="1"/>
  <c r="B171" i="28" s="1"/>
  <c r="B172" i="28" s="1"/>
  <c r="B168" i="28"/>
  <c r="J175" i="28"/>
  <c r="J176" i="28" s="1"/>
  <c r="J177" i="28" s="1"/>
  <c r="J178" i="28" s="1"/>
  <c r="J179" i="28" s="1"/>
  <c r="J180" i="28" s="1"/>
  <c r="J181" i="28" s="1"/>
  <c r="J182" i="28" s="1"/>
  <c r="J183" i="28" s="1"/>
  <c r="J184" i="28" s="1"/>
  <c r="J185" i="28" s="1"/>
  <c r="J186" i="28" s="1"/>
  <c r="J187" i="28" s="1"/>
  <c r="J188" i="28" s="1"/>
  <c r="J189" i="28" s="1"/>
  <c r="J190" i="28" s="1"/>
  <c r="J191" i="28" s="1"/>
  <c r="J192" i="28" s="1"/>
  <c r="J193" i="28" s="1"/>
  <c r="J194" i="28" s="1"/>
  <c r="J195" i="28" s="1"/>
  <c r="J196" i="28" s="1"/>
  <c r="J197" i="28" s="1"/>
  <c r="J198" i="28" s="1"/>
  <c r="J199" i="28" s="1"/>
  <c r="J200" i="28" s="1"/>
  <c r="J201" i="28" s="1"/>
  <c r="J202" i="28" s="1"/>
  <c r="J203" i="28" s="1"/>
  <c r="J204" i="28" s="1"/>
  <c r="J205" i="28" s="1"/>
  <c r="J206" i="28" s="1"/>
  <c r="J207" i="28" s="1"/>
  <c r="J208" i="28" s="1"/>
  <c r="J209" i="28" s="1"/>
  <c r="J210" i="28" s="1"/>
  <c r="J211" i="28" s="1"/>
  <c r="J212" i="28" s="1"/>
  <c r="J213" i="28" s="1"/>
  <c r="J214" i="28" s="1"/>
  <c r="J215" i="28" s="1"/>
  <c r="J216" i="28" s="1"/>
  <c r="J217" i="28" s="1"/>
  <c r="J218" i="28" s="1"/>
  <c r="J219" i="28" s="1"/>
  <c r="J220" i="28" s="1"/>
  <c r="J221" i="28" s="1"/>
  <c r="J222" i="28" s="1"/>
  <c r="J223" i="28" s="1"/>
  <c r="J224" i="28" s="1"/>
  <c r="J225" i="28" s="1"/>
  <c r="J226" i="28" s="1"/>
  <c r="J227" i="28" s="1"/>
  <c r="J228" i="28" s="1"/>
  <c r="J229" i="28" s="1"/>
  <c r="J230" i="28" s="1"/>
  <c r="J231" i="28" s="1"/>
  <c r="J232" i="28" s="1"/>
  <c r="J233" i="28" s="1"/>
  <c r="J234" i="28" s="1"/>
  <c r="J235" i="28" s="1"/>
  <c r="J236" i="28" s="1"/>
  <c r="J237" i="28" s="1"/>
  <c r="J173" i="28"/>
  <c r="J174" i="28" s="1"/>
  <c r="Y175" i="28"/>
  <c r="Y176" i="28" s="1"/>
  <c r="Y177" i="28" s="1"/>
  <c r="Y178" i="28" s="1"/>
  <c r="Y179" i="28" s="1"/>
  <c r="Y180" i="28" s="1"/>
  <c r="Y181" i="28" s="1"/>
  <c r="Y182" i="28" s="1"/>
  <c r="Y183" i="28" s="1"/>
  <c r="Y184" i="28" s="1"/>
  <c r="Y185" i="28" s="1"/>
  <c r="Y186" i="28" s="1"/>
  <c r="Y187" i="28" s="1"/>
  <c r="Y188" i="28" s="1"/>
  <c r="Y189" i="28" s="1"/>
  <c r="Y190" i="28" s="1"/>
  <c r="Y191" i="28" s="1"/>
  <c r="Y192" i="28" s="1"/>
  <c r="Y193" i="28" s="1"/>
  <c r="Y194" i="28" s="1"/>
  <c r="Y195" i="28" s="1"/>
  <c r="Y196" i="28" s="1"/>
  <c r="Y197" i="28" s="1"/>
  <c r="Y198" i="28" s="1"/>
  <c r="Y199" i="28" s="1"/>
  <c r="Y200" i="28" s="1"/>
  <c r="Y201" i="28" s="1"/>
  <c r="Y202" i="28" s="1"/>
  <c r="Y203" i="28" s="1"/>
  <c r="Y204" i="28" s="1"/>
  <c r="Y205" i="28" s="1"/>
  <c r="Y206" i="28" s="1"/>
  <c r="Y207" i="28" s="1"/>
  <c r="Y208" i="28" s="1"/>
  <c r="Y209" i="28" s="1"/>
  <c r="Y210" i="28" s="1"/>
  <c r="Y211" i="28" s="1"/>
  <c r="Y212" i="28" s="1"/>
  <c r="Y213" i="28" s="1"/>
  <c r="Y214" i="28" s="1"/>
  <c r="Y215" i="28" s="1"/>
  <c r="Y216" i="28" s="1"/>
  <c r="Y217" i="28" s="1"/>
  <c r="Y218" i="28" s="1"/>
  <c r="Y219" i="28" s="1"/>
  <c r="Y220" i="28" s="1"/>
  <c r="Y221" i="28" s="1"/>
  <c r="Y222" i="28" s="1"/>
  <c r="Y223" i="28" s="1"/>
  <c r="Y224" i="28" s="1"/>
  <c r="Y225" i="28" s="1"/>
  <c r="Y226" i="28" s="1"/>
  <c r="Y227" i="28" s="1"/>
  <c r="Y228" i="28" s="1"/>
  <c r="Y229" i="28" s="1"/>
  <c r="Y230" i="28" s="1"/>
  <c r="Y231" i="28" s="1"/>
  <c r="Y232" i="28" s="1"/>
  <c r="Y233" i="28" s="1"/>
  <c r="Y234" i="28" s="1"/>
  <c r="Y235" i="28" s="1"/>
  <c r="Y236" i="28" s="1"/>
  <c r="Y237" i="28" s="1"/>
  <c r="Y173" i="28"/>
  <c r="Y174" i="28" s="1"/>
  <c r="AC173" i="28"/>
  <c r="AC174" i="28" s="1"/>
  <c r="AC175" i="28"/>
  <c r="AC176" i="28" s="1"/>
  <c r="AC177" i="28" s="1"/>
  <c r="AC178" i="28" s="1"/>
  <c r="AC179" i="28" s="1"/>
  <c r="AC180" i="28" s="1"/>
  <c r="AC181" i="28" s="1"/>
  <c r="AC182" i="28" s="1"/>
  <c r="AC183" i="28" s="1"/>
  <c r="AC184" i="28" s="1"/>
  <c r="AC185" i="28" s="1"/>
  <c r="AC186" i="28" s="1"/>
  <c r="AC187" i="28" s="1"/>
  <c r="AC188" i="28" s="1"/>
  <c r="AC189" i="28" s="1"/>
  <c r="AC190" i="28" s="1"/>
  <c r="AC191" i="28" s="1"/>
  <c r="AC192" i="28" s="1"/>
  <c r="AC193" i="28" s="1"/>
  <c r="AC194" i="28" s="1"/>
  <c r="AC195" i="28" s="1"/>
  <c r="AC196" i="28" s="1"/>
  <c r="AC197" i="28" s="1"/>
  <c r="AC198" i="28" s="1"/>
  <c r="AC199" i="28" s="1"/>
  <c r="AC200" i="28" s="1"/>
  <c r="AC201" i="28" s="1"/>
  <c r="AC202" i="28" s="1"/>
  <c r="AC203" i="28" s="1"/>
  <c r="AC204" i="28" s="1"/>
  <c r="AC205" i="28" s="1"/>
  <c r="AC206" i="28" s="1"/>
  <c r="AC207" i="28" s="1"/>
  <c r="AC208" i="28" s="1"/>
  <c r="AC209" i="28" s="1"/>
  <c r="AC210" i="28" s="1"/>
  <c r="AC211" i="28" s="1"/>
  <c r="AC212" i="28" s="1"/>
  <c r="AC213" i="28" s="1"/>
  <c r="AC214" i="28" s="1"/>
  <c r="AC215" i="28" s="1"/>
  <c r="AC216" i="28" s="1"/>
  <c r="AC217" i="28" s="1"/>
  <c r="AC218" i="28" s="1"/>
  <c r="AC219" i="28" s="1"/>
  <c r="AC220" i="28" s="1"/>
  <c r="AC221" i="28" s="1"/>
  <c r="AC222" i="28" s="1"/>
  <c r="AC223" i="28" s="1"/>
  <c r="AC224" i="28" s="1"/>
  <c r="AC225" i="28" s="1"/>
  <c r="AC226" i="28" s="1"/>
  <c r="AC227" i="28" s="1"/>
  <c r="AC228" i="28" s="1"/>
  <c r="AC229" i="28" s="1"/>
  <c r="AC230" i="28" s="1"/>
  <c r="AC231" i="28" s="1"/>
  <c r="AC232" i="28" s="1"/>
  <c r="AC233" i="28" s="1"/>
  <c r="AC234" i="28" s="1"/>
  <c r="AC235" i="28" s="1"/>
  <c r="AC236" i="28" s="1"/>
  <c r="AC237" i="28" s="1"/>
  <c r="AE175" i="28"/>
  <c r="AE176" i="28" s="1"/>
  <c r="AE177" i="28" s="1"/>
  <c r="AE178" i="28" s="1"/>
  <c r="AE179" i="28" s="1"/>
  <c r="AE180" i="28" s="1"/>
  <c r="AE181" i="28" s="1"/>
  <c r="AE182" i="28" s="1"/>
  <c r="AE183" i="28" s="1"/>
  <c r="AE184" i="28" s="1"/>
  <c r="AE185" i="28" s="1"/>
  <c r="AE186" i="28" s="1"/>
  <c r="AE187" i="28" s="1"/>
  <c r="AE188" i="28" s="1"/>
  <c r="AE189" i="28" s="1"/>
  <c r="AE190" i="28" s="1"/>
  <c r="AE191" i="28" s="1"/>
  <c r="AE192" i="28" s="1"/>
  <c r="AE193" i="28" s="1"/>
  <c r="AE194" i="28" s="1"/>
  <c r="AE195" i="28" s="1"/>
  <c r="AE196" i="28" s="1"/>
  <c r="AE197" i="28" s="1"/>
  <c r="AE198" i="28" s="1"/>
  <c r="AE199" i="28" s="1"/>
  <c r="AE200" i="28" s="1"/>
  <c r="AE201" i="28" s="1"/>
  <c r="AE202" i="28" s="1"/>
  <c r="AE203" i="28" s="1"/>
  <c r="AE204" i="28" s="1"/>
  <c r="AE205" i="28" s="1"/>
  <c r="AE206" i="28" s="1"/>
  <c r="AE207" i="28" s="1"/>
  <c r="AE208" i="28" s="1"/>
  <c r="AE209" i="28" s="1"/>
  <c r="AE210" i="28" s="1"/>
  <c r="AE211" i="28" s="1"/>
  <c r="AE212" i="28" s="1"/>
  <c r="AE213" i="28" s="1"/>
  <c r="AE214" i="28" s="1"/>
  <c r="AE215" i="28" s="1"/>
  <c r="AE216" i="28" s="1"/>
  <c r="AE217" i="28" s="1"/>
  <c r="AE218" i="28" s="1"/>
  <c r="AE219" i="28" s="1"/>
  <c r="AE220" i="28" s="1"/>
  <c r="AE221" i="28" s="1"/>
  <c r="AE222" i="28" s="1"/>
  <c r="AE223" i="28" s="1"/>
  <c r="AE224" i="28" s="1"/>
  <c r="AE225" i="28" s="1"/>
  <c r="AE226" i="28" s="1"/>
  <c r="AE227" i="28" s="1"/>
  <c r="AE228" i="28" s="1"/>
  <c r="AE229" i="28" s="1"/>
  <c r="AE230" i="28" s="1"/>
  <c r="AE231" i="28" s="1"/>
  <c r="AE232" i="28" s="1"/>
  <c r="AE233" i="28" s="1"/>
  <c r="AE234" i="28" s="1"/>
  <c r="AE235" i="28" s="1"/>
  <c r="AE236" i="28" s="1"/>
  <c r="AE237" i="28" s="1"/>
  <c r="AE173" i="28"/>
  <c r="AE174" i="28" s="1"/>
  <c r="F168" i="28"/>
  <c r="F169" i="28"/>
  <c r="F170" i="28" s="1"/>
  <c r="F171" i="28" s="1"/>
  <c r="F172" i="28" s="1"/>
  <c r="AD175" i="28"/>
  <c r="AD176" i="28" s="1"/>
  <c r="AD177" i="28" s="1"/>
  <c r="AD178" i="28" s="1"/>
  <c r="AD179" i="28" s="1"/>
  <c r="AD180" i="28" s="1"/>
  <c r="AD181" i="28" s="1"/>
  <c r="AD182" i="28" s="1"/>
  <c r="AD183" i="28" s="1"/>
  <c r="AD184" i="28" s="1"/>
  <c r="AD185" i="28" s="1"/>
  <c r="AD186" i="28" s="1"/>
  <c r="AD187" i="28" s="1"/>
  <c r="AD188" i="28" s="1"/>
  <c r="AD189" i="28" s="1"/>
  <c r="AD190" i="28" s="1"/>
  <c r="AD191" i="28" s="1"/>
  <c r="AD192" i="28" s="1"/>
  <c r="AD193" i="28" s="1"/>
  <c r="AD194" i="28" s="1"/>
  <c r="AD195" i="28" s="1"/>
  <c r="AD196" i="28" s="1"/>
  <c r="AD197" i="28" s="1"/>
  <c r="AD198" i="28" s="1"/>
  <c r="AD199" i="28" s="1"/>
  <c r="AD200" i="28" s="1"/>
  <c r="AD201" i="28" s="1"/>
  <c r="AD202" i="28" s="1"/>
  <c r="AD203" i="28" s="1"/>
  <c r="AD204" i="28" s="1"/>
  <c r="AD205" i="28" s="1"/>
  <c r="AD206" i="28" s="1"/>
  <c r="AD207" i="28" s="1"/>
  <c r="AD208" i="28" s="1"/>
  <c r="AD209" i="28" s="1"/>
  <c r="AD210" i="28" s="1"/>
  <c r="AD211" i="28" s="1"/>
  <c r="AD212" i="28" s="1"/>
  <c r="AD213" i="28" s="1"/>
  <c r="AD214" i="28" s="1"/>
  <c r="AD215" i="28" s="1"/>
  <c r="AD216" i="28" s="1"/>
  <c r="AD217" i="28" s="1"/>
  <c r="AD218" i="28" s="1"/>
  <c r="AD219" i="28" s="1"/>
  <c r="AD220" i="28" s="1"/>
  <c r="AD221" i="28" s="1"/>
  <c r="AD222" i="28" s="1"/>
  <c r="AD223" i="28" s="1"/>
  <c r="AD224" i="28" s="1"/>
  <c r="AD225" i="28" s="1"/>
  <c r="AD226" i="28" s="1"/>
  <c r="AD227" i="28" s="1"/>
  <c r="AD228" i="28" s="1"/>
  <c r="AD229" i="28" s="1"/>
  <c r="AD230" i="28" s="1"/>
  <c r="AD231" i="28" s="1"/>
  <c r="AD232" i="28" s="1"/>
  <c r="AD233" i="28" s="1"/>
  <c r="AD234" i="28" s="1"/>
  <c r="AD235" i="28" s="1"/>
  <c r="AD236" i="28" s="1"/>
  <c r="AD237" i="28" s="1"/>
  <c r="AD173" i="28"/>
  <c r="AD174" i="28" s="1"/>
  <c r="H169" i="28"/>
  <c r="H170" i="28" s="1"/>
  <c r="H171" i="28" s="1"/>
  <c r="H172" i="28" s="1"/>
  <c r="H168" i="28"/>
  <c r="K175" i="28"/>
  <c r="K176" i="28" s="1"/>
  <c r="K177" i="28" s="1"/>
  <c r="K178" i="28" s="1"/>
  <c r="K179" i="28" s="1"/>
  <c r="K180" i="28" s="1"/>
  <c r="K181" i="28" s="1"/>
  <c r="K182" i="28" s="1"/>
  <c r="K183" i="28" s="1"/>
  <c r="K184" i="28" s="1"/>
  <c r="K185" i="28" s="1"/>
  <c r="K186" i="28" s="1"/>
  <c r="K187" i="28" s="1"/>
  <c r="K188" i="28" s="1"/>
  <c r="K189" i="28" s="1"/>
  <c r="K190" i="28" s="1"/>
  <c r="K191" i="28" s="1"/>
  <c r="K192" i="28" s="1"/>
  <c r="K193" i="28" s="1"/>
  <c r="K194" i="28" s="1"/>
  <c r="K195" i="28" s="1"/>
  <c r="K196" i="28" s="1"/>
  <c r="K197" i="28" s="1"/>
  <c r="K198" i="28" s="1"/>
  <c r="K199" i="28" s="1"/>
  <c r="K200" i="28" s="1"/>
  <c r="K201" i="28" s="1"/>
  <c r="K202" i="28" s="1"/>
  <c r="K203" i="28" s="1"/>
  <c r="K204" i="28" s="1"/>
  <c r="K205" i="28" s="1"/>
  <c r="K206" i="28" s="1"/>
  <c r="K207" i="28" s="1"/>
  <c r="K208" i="28" s="1"/>
  <c r="K209" i="28" s="1"/>
  <c r="K210" i="28" s="1"/>
  <c r="K211" i="28" s="1"/>
  <c r="K212" i="28" s="1"/>
  <c r="K213" i="28" s="1"/>
  <c r="K214" i="28" s="1"/>
  <c r="K215" i="28" s="1"/>
  <c r="K216" i="28" s="1"/>
  <c r="K217" i="28" s="1"/>
  <c r="K218" i="28" s="1"/>
  <c r="K219" i="28" s="1"/>
  <c r="K220" i="28" s="1"/>
  <c r="K221" i="28" s="1"/>
  <c r="K222" i="28" s="1"/>
  <c r="K223" i="28" s="1"/>
  <c r="K224" i="28" s="1"/>
  <c r="K225" i="28" s="1"/>
  <c r="K226" i="28" s="1"/>
  <c r="K227" i="28" s="1"/>
  <c r="K228" i="28" s="1"/>
  <c r="K229" i="28" s="1"/>
  <c r="K230" i="28" s="1"/>
  <c r="K231" i="28" s="1"/>
  <c r="K232" i="28" s="1"/>
  <c r="K233" i="28" s="1"/>
  <c r="K234" i="28" s="1"/>
  <c r="K235" i="28" s="1"/>
  <c r="K236" i="28" s="1"/>
  <c r="K237" i="28" s="1"/>
  <c r="K173" i="28"/>
  <c r="K174" i="28" s="1"/>
  <c r="I169" i="28"/>
  <c r="I170" i="28" s="1"/>
  <c r="I171" i="28" s="1"/>
  <c r="I172" i="28" s="1"/>
  <c r="I168" i="28"/>
  <c r="M168" i="28"/>
  <c r="M169" i="28"/>
  <c r="M170" i="28" s="1"/>
  <c r="M171" i="28" s="1"/>
  <c r="M172" i="28" s="1"/>
  <c r="AI175" i="28"/>
  <c r="AI176" i="28" s="1"/>
  <c r="AI177" i="28" s="1"/>
  <c r="AI178" i="28" s="1"/>
  <c r="AI179" i="28" s="1"/>
  <c r="AI180" i="28" s="1"/>
  <c r="AI181" i="28" s="1"/>
  <c r="AI182" i="28" s="1"/>
  <c r="AI183" i="28" s="1"/>
  <c r="AI184" i="28" s="1"/>
  <c r="AI185" i="28" s="1"/>
  <c r="AI186" i="28" s="1"/>
  <c r="AI187" i="28" s="1"/>
  <c r="AI188" i="28" s="1"/>
  <c r="AI189" i="28" s="1"/>
  <c r="AI190" i="28" s="1"/>
  <c r="AI191" i="28" s="1"/>
  <c r="AI192" i="28" s="1"/>
  <c r="AI193" i="28" s="1"/>
  <c r="AI194" i="28" s="1"/>
  <c r="AI195" i="28" s="1"/>
  <c r="AI196" i="28" s="1"/>
  <c r="AI197" i="28" s="1"/>
  <c r="AI198" i="28" s="1"/>
  <c r="AI199" i="28" s="1"/>
  <c r="AI200" i="28" s="1"/>
  <c r="AI201" i="28" s="1"/>
  <c r="AI202" i="28" s="1"/>
  <c r="AI203" i="28" s="1"/>
  <c r="AI204" i="28" s="1"/>
  <c r="AI205" i="28" s="1"/>
  <c r="AI206" i="28" s="1"/>
  <c r="AI207" i="28" s="1"/>
  <c r="AI208" i="28" s="1"/>
  <c r="AI209" i="28" s="1"/>
  <c r="AI210" i="28" s="1"/>
  <c r="AI211" i="28" s="1"/>
  <c r="AI212" i="28" s="1"/>
  <c r="AI213" i="28" s="1"/>
  <c r="AI214" i="28" s="1"/>
  <c r="AI215" i="28" s="1"/>
  <c r="AI216" i="28" s="1"/>
  <c r="AI217" i="28" s="1"/>
  <c r="AI218" i="28" s="1"/>
  <c r="AI219" i="28" s="1"/>
  <c r="AI220" i="28" s="1"/>
  <c r="AI221" i="28" s="1"/>
  <c r="AI222" i="28" s="1"/>
  <c r="AI223" i="28" s="1"/>
  <c r="AI224" i="28" s="1"/>
  <c r="AI225" i="28" s="1"/>
  <c r="AI226" i="28" s="1"/>
  <c r="AI227" i="28" s="1"/>
  <c r="AI228" i="28" s="1"/>
  <c r="AI229" i="28" s="1"/>
  <c r="AI230" i="28" s="1"/>
  <c r="AI231" i="28" s="1"/>
  <c r="AI232" i="28" s="1"/>
  <c r="AI233" i="28" s="1"/>
  <c r="AI234" i="28" s="1"/>
  <c r="AI235" i="28" s="1"/>
  <c r="AI236" i="28" s="1"/>
  <c r="AI237" i="28" s="1"/>
  <c r="AI173" i="28"/>
  <c r="AI174" i="28" s="1"/>
  <c r="D168" i="28"/>
  <c r="D169" i="28"/>
  <c r="D170" i="28" s="1"/>
  <c r="D171" i="28" s="1"/>
  <c r="D172" i="28" s="1"/>
  <c r="V169" i="28"/>
  <c r="V170" i="28" s="1"/>
  <c r="V171" i="28" s="1"/>
  <c r="V172" i="28" s="1"/>
  <c r="V168" i="28"/>
  <c r="L173" i="28"/>
  <c r="L174" i="28" s="1"/>
  <c r="L175" i="28"/>
  <c r="L176" i="28" s="1"/>
  <c r="L177" i="28" s="1"/>
  <c r="L178" i="28" s="1"/>
  <c r="L179" i="28" s="1"/>
  <c r="L180" i="28" s="1"/>
  <c r="L181" i="28" s="1"/>
  <c r="L182" i="28" s="1"/>
  <c r="L183" i="28" s="1"/>
  <c r="L184" i="28" s="1"/>
  <c r="L185" i="28" s="1"/>
  <c r="L186" i="28" s="1"/>
  <c r="L187" i="28" s="1"/>
  <c r="L188" i="28" s="1"/>
  <c r="L189" i="28" s="1"/>
  <c r="L190" i="28" s="1"/>
  <c r="L191" i="28" s="1"/>
  <c r="L192" i="28" s="1"/>
  <c r="L193" i="28" s="1"/>
  <c r="L194" i="28" s="1"/>
  <c r="L195" i="28" s="1"/>
  <c r="L196" i="28" s="1"/>
  <c r="L197" i="28" s="1"/>
  <c r="L198" i="28" s="1"/>
  <c r="L199" i="28" s="1"/>
  <c r="L200" i="28" s="1"/>
  <c r="L201" i="28" s="1"/>
  <c r="L202" i="28" s="1"/>
  <c r="L203" i="28" s="1"/>
  <c r="L204" i="28" s="1"/>
  <c r="L205" i="28" s="1"/>
  <c r="L206" i="28" s="1"/>
  <c r="L207" i="28" s="1"/>
  <c r="L208" i="28" s="1"/>
  <c r="L209" i="28" s="1"/>
  <c r="L210" i="28" s="1"/>
  <c r="L211" i="28" s="1"/>
  <c r="L212" i="28" s="1"/>
  <c r="L213" i="28" s="1"/>
  <c r="L214" i="28" s="1"/>
  <c r="L215" i="28" s="1"/>
  <c r="L216" i="28" s="1"/>
  <c r="L217" i="28" s="1"/>
  <c r="L218" i="28" s="1"/>
  <c r="L219" i="28" s="1"/>
  <c r="L220" i="28" s="1"/>
  <c r="L221" i="28" s="1"/>
  <c r="L222" i="28" s="1"/>
  <c r="L223" i="28" s="1"/>
  <c r="L224" i="28" s="1"/>
  <c r="L225" i="28" s="1"/>
  <c r="L226" i="28" s="1"/>
  <c r="L227" i="28" s="1"/>
  <c r="L228" i="28" s="1"/>
  <c r="L229" i="28" s="1"/>
  <c r="L230" i="28" s="1"/>
  <c r="L231" i="28" s="1"/>
  <c r="L232" i="28" s="1"/>
  <c r="L233" i="28" s="1"/>
  <c r="L234" i="28" s="1"/>
  <c r="L235" i="28" s="1"/>
  <c r="L236" i="28" s="1"/>
  <c r="L237" i="28" s="1"/>
  <c r="Z168" i="28"/>
  <c r="Z169" i="28"/>
  <c r="Z170" i="28" s="1"/>
  <c r="Z171" i="28" s="1"/>
  <c r="Z172" i="28" s="1"/>
  <c r="G169" i="28"/>
  <c r="G170" i="28" s="1"/>
  <c r="G171" i="28" s="1"/>
  <c r="G172" i="28" s="1"/>
  <c r="G168" i="28"/>
  <c r="AG175" i="28"/>
  <c r="AG176" i="28" s="1"/>
  <c r="AG177" i="28" s="1"/>
  <c r="AG178" i="28" s="1"/>
  <c r="AG179" i="28" s="1"/>
  <c r="AG180" i="28" s="1"/>
  <c r="AG181" i="28" s="1"/>
  <c r="AG182" i="28" s="1"/>
  <c r="AG183" i="28" s="1"/>
  <c r="AG184" i="28" s="1"/>
  <c r="AG185" i="28" s="1"/>
  <c r="AG186" i="28" s="1"/>
  <c r="AG187" i="28" s="1"/>
  <c r="AG188" i="28" s="1"/>
  <c r="AG189" i="28" s="1"/>
  <c r="AG190" i="28" s="1"/>
  <c r="AG191" i="28" s="1"/>
  <c r="AG192" i="28" s="1"/>
  <c r="AG193" i="28" s="1"/>
  <c r="AG194" i="28" s="1"/>
  <c r="AG195" i="28" s="1"/>
  <c r="AG196" i="28" s="1"/>
  <c r="AG197" i="28" s="1"/>
  <c r="AG198" i="28" s="1"/>
  <c r="AG199" i="28" s="1"/>
  <c r="AG200" i="28" s="1"/>
  <c r="AG201" i="28" s="1"/>
  <c r="AG202" i="28" s="1"/>
  <c r="AG203" i="28" s="1"/>
  <c r="AG204" i="28" s="1"/>
  <c r="AG205" i="28" s="1"/>
  <c r="AG206" i="28" s="1"/>
  <c r="AG207" i="28" s="1"/>
  <c r="AG208" i="28" s="1"/>
  <c r="AG209" i="28" s="1"/>
  <c r="AG210" i="28" s="1"/>
  <c r="AG211" i="28" s="1"/>
  <c r="AG212" i="28" s="1"/>
  <c r="AG213" i="28" s="1"/>
  <c r="AG214" i="28" s="1"/>
  <c r="AG215" i="28" s="1"/>
  <c r="AG216" i="28" s="1"/>
  <c r="AG217" i="28" s="1"/>
  <c r="AG218" i="28" s="1"/>
  <c r="AG219" i="28" s="1"/>
  <c r="AG220" i="28" s="1"/>
  <c r="AG221" i="28" s="1"/>
  <c r="AG222" i="28" s="1"/>
  <c r="AG223" i="28" s="1"/>
  <c r="AG224" i="28" s="1"/>
  <c r="AG225" i="28" s="1"/>
  <c r="AG226" i="28" s="1"/>
  <c r="AG227" i="28" s="1"/>
  <c r="AG228" i="28" s="1"/>
  <c r="AG229" i="28" s="1"/>
  <c r="AG230" i="28" s="1"/>
  <c r="AG231" i="28" s="1"/>
  <c r="AG232" i="28" s="1"/>
  <c r="AG233" i="28" s="1"/>
  <c r="AG234" i="28" s="1"/>
  <c r="AG235" i="28" s="1"/>
  <c r="AG236" i="28" s="1"/>
  <c r="AG237" i="28" s="1"/>
  <c r="AG173" i="28"/>
  <c r="AG174" i="28" s="1"/>
  <c r="C169" i="28"/>
  <c r="C170" i="28" s="1"/>
  <c r="C171" i="28" s="1"/>
  <c r="C172" i="28" s="1"/>
  <c r="C168" i="28"/>
  <c r="W169" i="28"/>
  <c r="W170" i="28" s="1"/>
  <c r="W171" i="28" s="1"/>
  <c r="W172" i="28" s="1"/>
  <c r="W168" i="28"/>
  <c r="U168" i="28"/>
  <c r="U169" i="28"/>
  <c r="U170" i="28" s="1"/>
  <c r="U171" i="28" s="1"/>
  <c r="U172" i="28" s="1"/>
  <c r="AA175" i="28"/>
  <c r="AA176" i="28" s="1"/>
  <c r="AA177" i="28" s="1"/>
  <c r="AA178" i="28" s="1"/>
  <c r="AA179" i="28" s="1"/>
  <c r="AA180" i="28" s="1"/>
  <c r="AA181" i="28" s="1"/>
  <c r="AA182" i="28" s="1"/>
  <c r="AA183" i="28" s="1"/>
  <c r="AA184" i="28" s="1"/>
  <c r="AA185" i="28" s="1"/>
  <c r="AA186" i="28" s="1"/>
  <c r="AA187" i="28" s="1"/>
  <c r="AA188" i="28" s="1"/>
  <c r="AA189" i="28" s="1"/>
  <c r="AA190" i="28" s="1"/>
  <c r="AA191" i="28" s="1"/>
  <c r="AA192" i="28" s="1"/>
  <c r="AA193" i="28" s="1"/>
  <c r="AA194" i="28" s="1"/>
  <c r="AA195" i="28" s="1"/>
  <c r="AA196" i="28" s="1"/>
  <c r="AA197" i="28" s="1"/>
  <c r="AA198" i="28" s="1"/>
  <c r="AA199" i="28" s="1"/>
  <c r="AA200" i="28" s="1"/>
  <c r="AA201" i="28" s="1"/>
  <c r="AA202" i="28" s="1"/>
  <c r="AA203" i="28" s="1"/>
  <c r="AA204" i="28" s="1"/>
  <c r="AA205" i="28" s="1"/>
  <c r="AA206" i="28" s="1"/>
  <c r="AA207" i="28" s="1"/>
  <c r="AA208" i="28" s="1"/>
  <c r="AA209" i="28" s="1"/>
  <c r="AA210" i="28" s="1"/>
  <c r="AA211" i="28" s="1"/>
  <c r="AA212" i="28" s="1"/>
  <c r="AA213" i="28" s="1"/>
  <c r="AA214" i="28" s="1"/>
  <c r="AA215" i="28" s="1"/>
  <c r="AA216" i="28" s="1"/>
  <c r="AA217" i="28" s="1"/>
  <c r="AA218" i="28" s="1"/>
  <c r="AA219" i="28" s="1"/>
  <c r="AA220" i="28" s="1"/>
  <c r="AA221" i="28" s="1"/>
  <c r="AA222" i="28" s="1"/>
  <c r="AA223" i="28" s="1"/>
  <c r="AA224" i="28" s="1"/>
  <c r="AA225" i="28" s="1"/>
  <c r="AA226" i="28" s="1"/>
  <c r="AA227" i="28" s="1"/>
  <c r="AA228" i="28" s="1"/>
  <c r="AA229" i="28" s="1"/>
  <c r="AA230" i="28" s="1"/>
  <c r="AA231" i="28" s="1"/>
  <c r="AA232" i="28" s="1"/>
  <c r="AA233" i="28" s="1"/>
  <c r="AA234" i="28" s="1"/>
  <c r="AA235" i="28" s="1"/>
  <c r="AA236" i="28" s="1"/>
  <c r="AA237" i="28" s="1"/>
  <c r="AA173" i="28"/>
  <c r="AA174" i="28" s="1"/>
  <c r="AF173" i="28"/>
  <c r="AF174" i="28" s="1"/>
  <c r="AF175" i="28"/>
  <c r="AF176" i="28" s="1"/>
  <c r="AF177" i="28" s="1"/>
  <c r="AF178" i="28" s="1"/>
  <c r="AF179" i="28" s="1"/>
  <c r="AF180" i="28" s="1"/>
  <c r="AF181" i="28" s="1"/>
  <c r="AF182" i="28" s="1"/>
  <c r="AF183" i="28" s="1"/>
  <c r="AF184" i="28" s="1"/>
  <c r="AF185" i="28" s="1"/>
  <c r="AF186" i="28" s="1"/>
  <c r="AF187" i="28" s="1"/>
  <c r="AF188" i="28" s="1"/>
  <c r="AF189" i="28" s="1"/>
  <c r="AF190" i="28" s="1"/>
  <c r="AF191" i="28" s="1"/>
  <c r="AF192" i="28" s="1"/>
  <c r="AF193" i="28" s="1"/>
  <c r="AF194" i="28" s="1"/>
  <c r="AF195" i="28" s="1"/>
  <c r="AF196" i="28" s="1"/>
  <c r="AF197" i="28" s="1"/>
  <c r="AF198" i="28" s="1"/>
  <c r="AF199" i="28" s="1"/>
  <c r="AF200" i="28" s="1"/>
  <c r="AF201" i="28" s="1"/>
  <c r="AF202" i="28" s="1"/>
  <c r="AF203" i="28" s="1"/>
  <c r="AF204" i="28" s="1"/>
  <c r="AF205" i="28" s="1"/>
  <c r="AF206" i="28" s="1"/>
  <c r="AF207" i="28" s="1"/>
  <c r="AF208" i="28" s="1"/>
  <c r="AF209" i="28" s="1"/>
  <c r="AF210" i="28" s="1"/>
  <c r="AF211" i="28" s="1"/>
  <c r="AF212" i="28" s="1"/>
  <c r="AF213" i="28" s="1"/>
  <c r="AF214" i="28" s="1"/>
  <c r="AF215" i="28" s="1"/>
  <c r="AF216" i="28" s="1"/>
  <c r="AF217" i="28" s="1"/>
  <c r="AF218" i="28" s="1"/>
  <c r="AF219" i="28" s="1"/>
  <c r="AF220" i="28" s="1"/>
  <c r="AF221" i="28" s="1"/>
  <c r="AF222" i="28" s="1"/>
  <c r="AF223" i="28" s="1"/>
  <c r="AF224" i="28" s="1"/>
  <c r="AF225" i="28" s="1"/>
  <c r="AF226" i="28" s="1"/>
  <c r="AF227" i="28" s="1"/>
  <c r="AF228" i="28" s="1"/>
  <c r="AF229" i="28" s="1"/>
  <c r="AF230" i="28" s="1"/>
  <c r="AF231" i="28" s="1"/>
  <c r="AF232" i="28" s="1"/>
  <c r="AF233" i="28" s="1"/>
  <c r="AF234" i="28" s="1"/>
  <c r="AF235" i="28" s="1"/>
  <c r="AF236" i="28" s="1"/>
  <c r="AF237" i="28" s="1"/>
  <c r="X173" i="28"/>
  <c r="X174" i="28" s="1"/>
  <c r="X175" i="28"/>
  <c r="X176" i="28" s="1"/>
  <c r="X177" i="28" s="1"/>
  <c r="X178" i="28" s="1"/>
  <c r="X179" i="28" s="1"/>
  <c r="X180" i="28" s="1"/>
  <c r="X181" i="28" s="1"/>
  <c r="X182" i="28" s="1"/>
  <c r="X183" i="28" s="1"/>
  <c r="X184" i="28" s="1"/>
  <c r="X185" i="28" s="1"/>
  <c r="X186" i="28" s="1"/>
  <c r="X187" i="28" s="1"/>
  <c r="X188" i="28" s="1"/>
  <c r="X189" i="28" s="1"/>
  <c r="X190" i="28" s="1"/>
  <c r="X191" i="28" s="1"/>
  <c r="X192" i="28" s="1"/>
  <c r="X193" i="28" s="1"/>
  <c r="X194" i="28" s="1"/>
  <c r="X195" i="28" s="1"/>
  <c r="X196" i="28" s="1"/>
  <c r="X197" i="28" s="1"/>
  <c r="X198" i="28" s="1"/>
  <c r="X199" i="28" s="1"/>
  <c r="X200" i="28" s="1"/>
  <c r="X201" i="28" s="1"/>
  <c r="X202" i="28" s="1"/>
  <c r="X203" i="28" s="1"/>
  <c r="X204" i="28" s="1"/>
  <c r="X205" i="28" s="1"/>
  <c r="X206" i="28" s="1"/>
  <c r="X207" i="28" s="1"/>
  <c r="X208" i="28" s="1"/>
  <c r="X209" i="28" s="1"/>
  <c r="X210" i="28" s="1"/>
  <c r="X211" i="28" s="1"/>
  <c r="X212" i="28" s="1"/>
  <c r="X213" i="28" s="1"/>
  <c r="X214" i="28" s="1"/>
  <c r="X215" i="28" s="1"/>
  <c r="X216" i="28" s="1"/>
  <c r="X217" i="28" s="1"/>
  <c r="X218" i="28" s="1"/>
  <c r="X219" i="28" s="1"/>
  <c r="X220" i="28" s="1"/>
  <c r="X221" i="28" s="1"/>
  <c r="X222" i="28" s="1"/>
  <c r="X223" i="28" s="1"/>
  <c r="X224" i="28" s="1"/>
  <c r="X225" i="28" s="1"/>
  <c r="X226" i="28" s="1"/>
  <c r="X227" i="28" s="1"/>
  <c r="X228" i="28" s="1"/>
  <c r="X229" i="28" s="1"/>
  <c r="X230" i="28" s="1"/>
  <c r="X231" i="28" s="1"/>
  <c r="X232" i="28" s="1"/>
  <c r="X233" i="28" s="1"/>
  <c r="X234" i="28" s="1"/>
  <c r="X235" i="28" s="1"/>
  <c r="X236" i="28" s="1"/>
  <c r="X237" i="28" s="1"/>
  <c r="AB173" i="28"/>
  <c r="AB174" i="28" s="1"/>
  <c r="AB175" i="28"/>
  <c r="AB176" i="28" s="1"/>
  <c r="AB177" i="28" s="1"/>
  <c r="AB178" i="28" s="1"/>
  <c r="AB179" i="28" s="1"/>
  <c r="AB180" i="28" s="1"/>
  <c r="AB181" i="28" s="1"/>
  <c r="AB182" i="28" s="1"/>
  <c r="AB183" i="28" s="1"/>
  <c r="AB184" i="28" s="1"/>
  <c r="AB185" i="28" s="1"/>
  <c r="AB186" i="28" s="1"/>
  <c r="AB187" i="28" s="1"/>
  <c r="AB188" i="28" s="1"/>
  <c r="AB189" i="28" s="1"/>
  <c r="AB190" i="28" s="1"/>
  <c r="AB191" i="28" s="1"/>
  <c r="AB192" i="28" s="1"/>
  <c r="AB193" i="28" s="1"/>
  <c r="AB194" i="28" s="1"/>
  <c r="AB195" i="28" s="1"/>
  <c r="AB196" i="28" s="1"/>
  <c r="AB197" i="28" s="1"/>
  <c r="AB198" i="28" s="1"/>
  <c r="AB199" i="28" s="1"/>
  <c r="AB200" i="28" s="1"/>
  <c r="AB201" i="28" s="1"/>
  <c r="AB202" i="28" s="1"/>
  <c r="AB203" i="28" s="1"/>
  <c r="AB204" i="28" s="1"/>
  <c r="AB205" i="28" s="1"/>
  <c r="AB206" i="28" s="1"/>
  <c r="AB207" i="28" s="1"/>
  <c r="AB208" i="28" s="1"/>
  <c r="AB209" i="28" s="1"/>
  <c r="AB210" i="28" s="1"/>
  <c r="AB211" i="28" s="1"/>
  <c r="AB212" i="28" s="1"/>
  <c r="AB213" i="28" s="1"/>
  <c r="AB214" i="28" s="1"/>
  <c r="AB215" i="28" s="1"/>
  <c r="AB216" i="28" s="1"/>
  <c r="AB217" i="28" s="1"/>
  <c r="AB218" i="28" s="1"/>
  <c r="AB219" i="28" s="1"/>
  <c r="AB220" i="28" s="1"/>
  <c r="AB221" i="28" s="1"/>
  <c r="AB222" i="28" s="1"/>
  <c r="AB223" i="28" s="1"/>
  <c r="AB224" i="28" s="1"/>
  <c r="AB225" i="28" s="1"/>
  <c r="AB226" i="28" s="1"/>
  <c r="AB227" i="28" s="1"/>
  <c r="AB228" i="28" s="1"/>
  <c r="AB229" i="28" s="1"/>
  <c r="AB230" i="28" s="1"/>
  <c r="AB231" i="28" s="1"/>
  <c r="AB232" i="28" s="1"/>
  <c r="AB233" i="28" s="1"/>
  <c r="AB234" i="28" s="1"/>
  <c r="AB235" i="28" s="1"/>
  <c r="AB236" i="28" s="1"/>
  <c r="AB237" i="28" s="1"/>
  <c r="W168" i="27"/>
  <c r="W169" i="27"/>
  <c r="W170" i="27" s="1"/>
  <c r="W171" i="27" s="1"/>
  <c r="W172" i="27" s="1"/>
  <c r="X175" i="27"/>
  <c r="X176" i="27" s="1"/>
  <c r="X177" i="27" s="1"/>
  <c r="X178" i="27" s="1"/>
  <c r="X179" i="27" s="1"/>
  <c r="X180" i="27" s="1"/>
  <c r="X181" i="27" s="1"/>
  <c r="X182" i="27" s="1"/>
  <c r="X183" i="27" s="1"/>
  <c r="X184" i="27" s="1"/>
  <c r="X185" i="27" s="1"/>
  <c r="X186" i="27" s="1"/>
  <c r="X187" i="27" s="1"/>
  <c r="X188" i="27" s="1"/>
  <c r="X189" i="27" s="1"/>
  <c r="X190" i="27" s="1"/>
  <c r="X191" i="27" s="1"/>
  <c r="X192" i="27" s="1"/>
  <c r="X193" i="27" s="1"/>
  <c r="X194" i="27" s="1"/>
  <c r="X195" i="27" s="1"/>
  <c r="X196" i="27" s="1"/>
  <c r="X197" i="27" s="1"/>
  <c r="X198" i="27" s="1"/>
  <c r="X199" i="27" s="1"/>
  <c r="X200" i="27" s="1"/>
  <c r="X201" i="27" s="1"/>
  <c r="X202" i="27" s="1"/>
  <c r="X203" i="27" s="1"/>
  <c r="X204" i="27" s="1"/>
  <c r="X205" i="27" s="1"/>
  <c r="X206" i="27" s="1"/>
  <c r="X207" i="27" s="1"/>
  <c r="X208" i="27" s="1"/>
  <c r="X209" i="27" s="1"/>
  <c r="X210" i="27" s="1"/>
  <c r="X211" i="27" s="1"/>
  <c r="X212" i="27" s="1"/>
  <c r="X213" i="27" s="1"/>
  <c r="X214" i="27" s="1"/>
  <c r="X215" i="27" s="1"/>
  <c r="X216" i="27" s="1"/>
  <c r="X217" i="27" s="1"/>
  <c r="X218" i="27" s="1"/>
  <c r="X219" i="27" s="1"/>
  <c r="X220" i="27" s="1"/>
  <c r="X221" i="27" s="1"/>
  <c r="X222" i="27" s="1"/>
  <c r="X223" i="27" s="1"/>
  <c r="X224" i="27" s="1"/>
  <c r="X225" i="27" s="1"/>
  <c r="X226" i="27" s="1"/>
  <c r="X227" i="27" s="1"/>
  <c r="X228" i="27" s="1"/>
  <c r="X229" i="27" s="1"/>
  <c r="X230" i="27" s="1"/>
  <c r="X231" i="27" s="1"/>
  <c r="X232" i="27" s="1"/>
  <c r="X233" i="27" s="1"/>
  <c r="X234" i="27" s="1"/>
  <c r="X235" i="27" s="1"/>
  <c r="X236" i="27" s="1"/>
  <c r="X237" i="27" s="1"/>
  <c r="X173" i="27"/>
  <c r="X174" i="27" s="1"/>
  <c r="J173" i="27"/>
  <c r="J174" i="27" s="1"/>
  <c r="J175" i="27"/>
  <c r="J176" i="27" s="1"/>
  <c r="J177" i="27" s="1"/>
  <c r="J178" i="27" s="1"/>
  <c r="J179" i="27" s="1"/>
  <c r="J180" i="27" s="1"/>
  <c r="J181" i="27" s="1"/>
  <c r="J182" i="27" s="1"/>
  <c r="J183" i="27" s="1"/>
  <c r="J184" i="27" s="1"/>
  <c r="J185" i="27" s="1"/>
  <c r="J186" i="27" s="1"/>
  <c r="J187" i="27" s="1"/>
  <c r="J188" i="27" s="1"/>
  <c r="J189" i="27" s="1"/>
  <c r="J190" i="27" s="1"/>
  <c r="J191" i="27" s="1"/>
  <c r="J192" i="27" s="1"/>
  <c r="J193" i="27" s="1"/>
  <c r="J194" i="27" s="1"/>
  <c r="J195" i="27" s="1"/>
  <c r="J196" i="27" s="1"/>
  <c r="J197" i="27" s="1"/>
  <c r="J198" i="27" s="1"/>
  <c r="J199" i="27" s="1"/>
  <c r="J200" i="27" s="1"/>
  <c r="J201" i="27" s="1"/>
  <c r="J202" i="27" s="1"/>
  <c r="J203" i="27" s="1"/>
  <c r="J204" i="27" s="1"/>
  <c r="J205" i="27" s="1"/>
  <c r="J206" i="27" s="1"/>
  <c r="J207" i="27" s="1"/>
  <c r="J208" i="27" s="1"/>
  <c r="J209" i="27" s="1"/>
  <c r="J210" i="27" s="1"/>
  <c r="J211" i="27" s="1"/>
  <c r="J212" i="27" s="1"/>
  <c r="J213" i="27" s="1"/>
  <c r="J214" i="27" s="1"/>
  <c r="J215" i="27" s="1"/>
  <c r="J216" i="27" s="1"/>
  <c r="J217" i="27" s="1"/>
  <c r="J218" i="27" s="1"/>
  <c r="J219" i="27" s="1"/>
  <c r="J220" i="27" s="1"/>
  <c r="J221" i="27" s="1"/>
  <c r="J222" i="27" s="1"/>
  <c r="J223" i="27" s="1"/>
  <c r="J224" i="27" s="1"/>
  <c r="J225" i="27" s="1"/>
  <c r="J226" i="27" s="1"/>
  <c r="J227" i="27" s="1"/>
  <c r="J228" i="27" s="1"/>
  <c r="J229" i="27" s="1"/>
  <c r="J230" i="27" s="1"/>
  <c r="J231" i="27" s="1"/>
  <c r="J232" i="27" s="1"/>
  <c r="J233" i="27" s="1"/>
  <c r="J234" i="27" s="1"/>
  <c r="J235" i="27" s="1"/>
  <c r="J236" i="27" s="1"/>
  <c r="J237" i="27" s="1"/>
  <c r="C168" i="27"/>
  <c r="C169" i="27"/>
  <c r="C170" i="27" s="1"/>
  <c r="C171" i="27" s="1"/>
  <c r="C172" i="27" s="1"/>
  <c r="AI175" i="27"/>
  <c r="AI176" i="27" s="1"/>
  <c r="AI177" i="27" s="1"/>
  <c r="AI178" i="27" s="1"/>
  <c r="AI179" i="27" s="1"/>
  <c r="AI180" i="27" s="1"/>
  <c r="AI181" i="27" s="1"/>
  <c r="AI182" i="27" s="1"/>
  <c r="AI183" i="27" s="1"/>
  <c r="AI184" i="27" s="1"/>
  <c r="AI185" i="27" s="1"/>
  <c r="AI186" i="27" s="1"/>
  <c r="AI187" i="27" s="1"/>
  <c r="AI188" i="27" s="1"/>
  <c r="AI189" i="27" s="1"/>
  <c r="AI190" i="27" s="1"/>
  <c r="AI191" i="27" s="1"/>
  <c r="AI192" i="27" s="1"/>
  <c r="AI193" i="27" s="1"/>
  <c r="AI194" i="27" s="1"/>
  <c r="AI195" i="27" s="1"/>
  <c r="AI196" i="27" s="1"/>
  <c r="AI197" i="27" s="1"/>
  <c r="AI198" i="27" s="1"/>
  <c r="AI199" i="27" s="1"/>
  <c r="AI200" i="27" s="1"/>
  <c r="AI201" i="27" s="1"/>
  <c r="AI202" i="27" s="1"/>
  <c r="AI203" i="27" s="1"/>
  <c r="AI204" i="27" s="1"/>
  <c r="AI205" i="27" s="1"/>
  <c r="AI206" i="27" s="1"/>
  <c r="AI207" i="27" s="1"/>
  <c r="AI208" i="27" s="1"/>
  <c r="AI209" i="27" s="1"/>
  <c r="AI210" i="27" s="1"/>
  <c r="AI211" i="27" s="1"/>
  <c r="AI212" i="27" s="1"/>
  <c r="AI213" i="27" s="1"/>
  <c r="AI214" i="27" s="1"/>
  <c r="AI215" i="27" s="1"/>
  <c r="AI216" i="27" s="1"/>
  <c r="AI217" i="27" s="1"/>
  <c r="AI218" i="27" s="1"/>
  <c r="AI219" i="27" s="1"/>
  <c r="AI220" i="27" s="1"/>
  <c r="AI221" i="27" s="1"/>
  <c r="AI222" i="27" s="1"/>
  <c r="AI223" i="27" s="1"/>
  <c r="AI224" i="27" s="1"/>
  <c r="AI225" i="27" s="1"/>
  <c r="AI226" i="27" s="1"/>
  <c r="AI227" i="27" s="1"/>
  <c r="AI228" i="27" s="1"/>
  <c r="AI229" i="27" s="1"/>
  <c r="AI230" i="27" s="1"/>
  <c r="AI231" i="27" s="1"/>
  <c r="AI232" i="27" s="1"/>
  <c r="AI233" i="27" s="1"/>
  <c r="AI234" i="27" s="1"/>
  <c r="AI235" i="27" s="1"/>
  <c r="AI236" i="27" s="1"/>
  <c r="AI237" i="27" s="1"/>
  <c r="AI173" i="27"/>
  <c r="AI174" i="27" s="1"/>
  <c r="H168" i="27"/>
  <c r="H169" i="27"/>
  <c r="H170" i="27" s="1"/>
  <c r="H171" i="27" s="1"/>
  <c r="H172" i="27" s="1"/>
  <c r="M169" i="27"/>
  <c r="M170" i="27" s="1"/>
  <c r="M171" i="27" s="1"/>
  <c r="M172" i="27" s="1"/>
  <c r="M168" i="27"/>
  <c r="AC173" i="27"/>
  <c r="AC174" i="27" s="1"/>
  <c r="AC175" i="27"/>
  <c r="AC176" i="27" s="1"/>
  <c r="AC177" i="27" s="1"/>
  <c r="AC178" i="27" s="1"/>
  <c r="AC179" i="27" s="1"/>
  <c r="AC180" i="27" s="1"/>
  <c r="AC181" i="27" s="1"/>
  <c r="AC182" i="27" s="1"/>
  <c r="AC183" i="27" s="1"/>
  <c r="AC184" i="27" s="1"/>
  <c r="AC185" i="27" s="1"/>
  <c r="AC186" i="27" s="1"/>
  <c r="AC187" i="27" s="1"/>
  <c r="AC188" i="27" s="1"/>
  <c r="AC189" i="27" s="1"/>
  <c r="AC190" i="27" s="1"/>
  <c r="AC191" i="27" s="1"/>
  <c r="AC192" i="27" s="1"/>
  <c r="AC193" i="27" s="1"/>
  <c r="AC194" i="27" s="1"/>
  <c r="AC195" i="27" s="1"/>
  <c r="AC196" i="27" s="1"/>
  <c r="AC197" i="27" s="1"/>
  <c r="AC198" i="27" s="1"/>
  <c r="AC199" i="27" s="1"/>
  <c r="AC200" i="27" s="1"/>
  <c r="AC201" i="27" s="1"/>
  <c r="AC202" i="27" s="1"/>
  <c r="AC203" i="27" s="1"/>
  <c r="AC204" i="27" s="1"/>
  <c r="AC205" i="27" s="1"/>
  <c r="AC206" i="27" s="1"/>
  <c r="AC207" i="27" s="1"/>
  <c r="AC208" i="27" s="1"/>
  <c r="AC209" i="27" s="1"/>
  <c r="AC210" i="27" s="1"/>
  <c r="AC211" i="27" s="1"/>
  <c r="AC212" i="27" s="1"/>
  <c r="AC213" i="27" s="1"/>
  <c r="AC214" i="27" s="1"/>
  <c r="AC215" i="27" s="1"/>
  <c r="AC216" i="27" s="1"/>
  <c r="AC217" i="27" s="1"/>
  <c r="AC218" i="27" s="1"/>
  <c r="AC219" i="27" s="1"/>
  <c r="AC220" i="27" s="1"/>
  <c r="AC221" i="27" s="1"/>
  <c r="AC222" i="27" s="1"/>
  <c r="AC223" i="27" s="1"/>
  <c r="AC224" i="27" s="1"/>
  <c r="AC225" i="27" s="1"/>
  <c r="AC226" i="27" s="1"/>
  <c r="AC227" i="27" s="1"/>
  <c r="AC228" i="27" s="1"/>
  <c r="AC229" i="27" s="1"/>
  <c r="AC230" i="27" s="1"/>
  <c r="AC231" i="27" s="1"/>
  <c r="AC232" i="27" s="1"/>
  <c r="AC233" i="27" s="1"/>
  <c r="AC234" i="27" s="1"/>
  <c r="AC235" i="27" s="1"/>
  <c r="AC236" i="27" s="1"/>
  <c r="AC237" i="27" s="1"/>
  <c r="Y175" i="27"/>
  <c r="Y176" i="27" s="1"/>
  <c r="Y177" i="27" s="1"/>
  <c r="Y178" i="27" s="1"/>
  <c r="Y179" i="27" s="1"/>
  <c r="Y180" i="27" s="1"/>
  <c r="Y181" i="27" s="1"/>
  <c r="Y182" i="27" s="1"/>
  <c r="Y183" i="27" s="1"/>
  <c r="Y184" i="27" s="1"/>
  <c r="Y185" i="27" s="1"/>
  <c r="Y186" i="27" s="1"/>
  <c r="Y187" i="27" s="1"/>
  <c r="Y188" i="27" s="1"/>
  <c r="Y189" i="27" s="1"/>
  <c r="Y190" i="27" s="1"/>
  <c r="Y191" i="27" s="1"/>
  <c r="Y192" i="27" s="1"/>
  <c r="Y193" i="27" s="1"/>
  <c r="Y194" i="27" s="1"/>
  <c r="Y195" i="27" s="1"/>
  <c r="Y196" i="27" s="1"/>
  <c r="Y197" i="27" s="1"/>
  <c r="Y198" i="27" s="1"/>
  <c r="Y199" i="27" s="1"/>
  <c r="Y200" i="27" s="1"/>
  <c r="Y201" i="27" s="1"/>
  <c r="Y202" i="27" s="1"/>
  <c r="Y203" i="27" s="1"/>
  <c r="Y204" i="27" s="1"/>
  <c r="Y205" i="27" s="1"/>
  <c r="Y206" i="27" s="1"/>
  <c r="Y207" i="27" s="1"/>
  <c r="Y208" i="27" s="1"/>
  <c r="Y209" i="27" s="1"/>
  <c r="Y210" i="27" s="1"/>
  <c r="Y211" i="27" s="1"/>
  <c r="Y212" i="27" s="1"/>
  <c r="Y213" i="27" s="1"/>
  <c r="Y214" i="27" s="1"/>
  <c r="Y215" i="27" s="1"/>
  <c r="Y216" i="27" s="1"/>
  <c r="Y217" i="27" s="1"/>
  <c r="Y218" i="27" s="1"/>
  <c r="Y219" i="27" s="1"/>
  <c r="Y220" i="27" s="1"/>
  <c r="Y221" i="27" s="1"/>
  <c r="Y222" i="27" s="1"/>
  <c r="Y223" i="27" s="1"/>
  <c r="Y224" i="27" s="1"/>
  <c r="Y225" i="27" s="1"/>
  <c r="Y226" i="27" s="1"/>
  <c r="Y227" i="27" s="1"/>
  <c r="Y228" i="27" s="1"/>
  <c r="Y229" i="27" s="1"/>
  <c r="Y230" i="27" s="1"/>
  <c r="Y231" i="27" s="1"/>
  <c r="Y232" i="27" s="1"/>
  <c r="Y233" i="27" s="1"/>
  <c r="Y234" i="27" s="1"/>
  <c r="Y235" i="27" s="1"/>
  <c r="Y236" i="27" s="1"/>
  <c r="Y237" i="27" s="1"/>
  <c r="Y173" i="27"/>
  <c r="Y174" i="27" s="1"/>
  <c r="F169" i="27"/>
  <c r="F170" i="27" s="1"/>
  <c r="F171" i="27" s="1"/>
  <c r="F172" i="27" s="1"/>
  <c r="F168" i="27"/>
  <c r="AD173" i="27"/>
  <c r="AD174" i="27" s="1"/>
  <c r="AD175" i="27"/>
  <c r="AD176" i="27" s="1"/>
  <c r="AD177" i="27" s="1"/>
  <c r="AD178" i="27" s="1"/>
  <c r="AD179" i="27" s="1"/>
  <c r="AD180" i="27" s="1"/>
  <c r="AD181" i="27" s="1"/>
  <c r="AD182" i="27" s="1"/>
  <c r="AD183" i="27" s="1"/>
  <c r="AD184" i="27" s="1"/>
  <c r="AD185" i="27" s="1"/>
  <c r="AD186" i="27" s="1"/>
  <c r="AD187" i="27" s="1"/>
  <c r="AD188" i="27" s="1"/>
  <c r="AD189" i="27" s="1"/>
  <c r="AD190" i="27" s="1"/>
  <c r="AD191" i="27" s="1"/>
  <c r="AD192" i="27" s="1"/>
  <c r="AD193" i="27" s="1"/>
  <c r="AD194" i="27" s="1"/>
  <c r="AD195" i="27" s="1"/>
  <c r="AD196" i="27" s="1"/>
  <c r="AD197" i="27" s="1"/>
  <c r="AD198" i="27" s="1"/>
  <c r="AD199" i="27" s="1"/>
  <c r="AD200" i="27" s="1"/>
  <c r="AD201" i="27" s="1"/>
  <c r="AD202" i="27" s="1"/>
  <c r="AD203" i="27" s="1"/>
  <c r="AD204" i="27" s="1"/>
  <c r="AD205" i="27" s="1"/>
  <c r="AD206" i="27" s="1"/>
  <c r="AD207" i="27" s="1"/>
  <c r="AD208" i="27" s="1"/>
  <c r="AD209" i="27" s="1"/>
  <c r="AD210" i="27" s="1"/>
  <c r="AD211" i="27" s="1"/>
  <c r="AD212" i="27" s="1"/>
  <c r="AD213" i="27" s="1"/>
  <c r="AD214" i="27" s="1"/>
  <c r="AD215" i="27" s="1"/>
  <c r="AD216" i="27" s="1"/>
  <c r="AD217" i="27" s="1"/>
  <c r="AD218" i="27" s="1"/>
  <c r="AD219" i="27" s="1"/>
  <c r="AD220" i="27" s="1"/>
  <c r="AD221" i="27" s="1"/>
  <c r="AD222" i="27" s="1"/>
  <c r="AD223" i="27" s="1"/>
  <c r="AD224" i="27" s="1"/>
  <c r="AD225" i="27" s="1"/>
  <c r="AD226" i="27" s="1"/>
  <c r="AD227" i="27" s="1"/>
  <c r="AD228" i="27" s="1"/>
  <c r="AD229" i="27" s="1"/>
  <c r="AD230" i="27" s="1"/>
  <c r="AD231" i="27" s="1"/>
  <c r="AD232" i="27" s="1"/>
  <c r="AD233" i="27" s="1"/>
  <c r="AD234" i="27" s="1"/>
  <c r="AD235" i="27" s="1"/>
  <c r="AD236" i="27" s="1"/>
  <c r="AD237" i="27" s="1"/>
  <c r="AA173" i="27"/>
  <c r="AA174" i="27" s="1"/>
  <c r="AA175" i="27"/>
  <c r="AA176" i="27" s="1"/>
  <c r="AA177" i="27" s="1"/>
  <c r="AA178" i="27" s="1"/>
  <c r="AA179" i="27" s="1"/>
  <c r="AA180" i="27" s="1"/>
  <c r="AA181" i="27" s="1"/>
  <c r="AA182" i="27" s="1"/>
  <c r="AA183" i="27" s="1"/>
  <c r="AA184" i="27" s="1"/>
  <c r="AA185" i="27" s="1"/>
  <c r="AA186" i="27" s="1"/>
  <c r="AA187" i="27" s="1"/>
  <c r="AA188" i="27" s="1"/>
  <c r="AA189" i="27" s="1"/>
  <c r="AA190" i="27" s="1"/>
  <c r="AA191" i="27" s="1"/>
  <c r="AA192" i="27" s="1"/>
  <c r="AA193" i="27" s="1"/>
  <c r="AA194" i="27" s="1"/>
  <c r="AA195" i="27" s="1"/>
  <c r="AA196" i="27" s="1"/>
  <c r="AA197" i="27" s="1"/>
  <c r="AA198" i="27" s="1"/>
  <c r="AA199" i="27" s="1"/>
  <c r="AA200" i="27" s="1"/>
  <c r="AA201" i="27" s="1"/>
  <c r="AA202" i="27" s="1"/>
  <c r="AA203" i="27" s="1"/>
  <c r="AA204" i="27" s="1"/>
  <c r="AA205" i="27" s="1"/>
  <c r="AA206" i="27" s="1"/>
  <c r="AA207" i="27" s="1"/>
  <c r="AA208" i="27" s="1"/>
  <c r="AA209" i="27" s="1"/>
  <c r="AA210" i="27" s="1"/>
  <c r="AA211" i="27" s="1"/>
  <c r="AA212" i="27" s="1"/>
  <c r="AA213" i="27" s="1"/>
  <c r="AA214" i="27" s="1"/>
  <c r="AA215" i="27" s="1"/>
  <c r="AA216" i="27" s="1"/>
  <c r="AA217" i="27" s="1"/>
  <c r="AA218" i="27" s="1"/>
  <c r="AA219" i="27" s="1"/>
  <c r="AA220" i="27" s="1"/>
  <c r="AA221" i="27" s="1"/>
  <c r="AA222" i="27" s="1"/>
  <c r="AA223" i="27" s="1"/>
  <c r="AA224" i="27" s="1"/>
  <c r="AA225" i="27" s="1"/>
  <c r="AA226" i="27" s="1"/>
  <c r="AA227" i="27" s="1"/>
  <c r="AA228" i="27" s="1"/>
  <c r="AA229" i="27" s="1"/>
  <c r="AA230" i="27" s="1"/>
  <c r="AA231" i="27" s="1"/>
  <c r="AA232" i="27" s="1"/>
  <c r="AA233" i="27" s="1"/>
  <c r="AA234" i="27" s="1"/>
  <c r="AA235" i="27" s="1"/>
  <c r="AA236" i="27" s="1"/>
  <c r="AA237" i="27" s="1"/>
  <c r="G168" i="27"/>
  <c r="G169" i="27"/>
  <c r="G170" i="27" s="1"/>
  <c r="G171" i="27" s="1"/>
  <c r="G172" i="27" s="1"/>
  <c r="K173" i="27"/>
  <c r="K174" i="27" s="1"/>
  <c r="K175" i="27"/>
  <c r="K176" i="27" s="1"/>
  <c r="K177" i="27" s="1"/>
  <c r="K178" i="27" s="1"/>
  <c r="K179" i="27" s="1"/>
  <c r="K180" i="27" s="1"/>
  <c r="K181" i="27" s="1"/>
  <c r="K182" i="27" s="1"/>
  <c r="K183" i="27" s="1"/>
  <c r="K184" i="27" s="1"/>
  <c r="K185" i="27" s="1"/>
  <c r="K186" i="27" s="1"/>
  <c r="K187" i="27" s="1"/>
  <c r="K188" i="27" s="1"/>
  <c r="K189" i="27" s="1"/>
  <c r="K190" i="27" s="1"/>
  <c r="K191" i="27" s="1"/>
  <c r="K192" i="27" s="1"/>
  <c r="K193" i="27" s="1"/>
  <c r="K194" i="27" s="1"/>
  <c r="K195" i="27" s="1"/>
  <c r="K196" i="27" s="1"/>
  <c r="K197" i="27" s="1"/>
  <c r="K198" i="27" s="1"/>
  <c r="K199" i="27" s="1"/>
  <c r="K200" i="27" s="1"/>
  <c r="K201" i="27" s="1"/>
  <c r="K202" i="27" s="1"/>
  <c r="K203" i="27" s="1"/>
  <c r="K204" i="27" s="1"/>
  <c r="K205" i="27" s="1"/>
  <c r="K206" i="27" s="1"/>
  <c r="K207" i="27" s="1"/>
  <c r="K208" i="27" s="1"/>
  <c r="K209" i="27" s="1"/>
  <c r="K210" i="27" s="1"/>
  <c r="K211" i="27" s="1"/>
  <c r="K212" i="27" s="1"/>
  <c r="K213" i="27" s="1"/>
  <c r="K214" i="27" s="1"/>
  <c r="K215" i="27" s="1"/>
  <c r="K216" i="27" s="1"/>
  <c r="K217" i="27" s="1"/>
  <c r="K218" i="27" s="1"/>
  <c r="K219" i="27" s="1"/>
  <c r="K220" i="27" s="1"/>
  <c r="K221" i="27" s="1"/>
  <c r="K222" i="27" s="1"/>
  <c r="K223" i="27" s="1"/>
  <c r="K224" i="27" s="1"/>
  <c r="K225" i="27" s="1"/>
  <c r="K226" i="27" s="1"/>
  <c r="K227" i="27" s="1"/>
  <c r="K228" i="27" s="1"/>
  <c r="K229" i="27" s="1"/>
  <c r="K230" i="27" s="1"/>
  <c r="K231" i="27" s="1"/>
  <c r="K232" i="27" s="1"/>
  <c r="K233" i="27" s="1"/>
  <c r="K234" i="27" s="1"/>
  <c r="K235" i="27" s="1"/>
  <c r="K236" i="27" s="1"/>
  <c r="K237" i="27" s="1"/>
  <c r="AB175" i="27"/>
  <c r="AB176" i="27" s="1"/>
  <c r="AB177" i="27" s="1"/>
  <c r="AB178" i="27" s="1"/>
  <c r="AB179" i="27" s="1"/>
  <c r="AB180" i="27" s="1"/>
  <c r="AB181" i="27" s="1"/>
  <c r="AB182" i="27" s="1"/>
  <c r="AB183" i="27" s="1"/>
  <c r="AB184" i="27" s="1"/>
  <c r="AB185" i="27" s="1"/>
  <c r="AB186" i="27" s="1"/>
  <c r="AB187" i="27" s="1"/>
  <c r="AB188" i="27" s="1"/>
  <c r="AB189" i="27" s="1"/>
  <c r="AB190" i="27" s="1"/>
  <c r="AB191" i="27" s="1"/>
  <c r="AB192" i="27" s="1"/>
  <c r="AB193" i="27" s="1"/>
  <c r="AB194" i="27" s="1"/>
  <c r="AB195" i="27" s="1"/>
  <c r="AB196" i="27" s="1"/>
  <c r="AB197" i="27" s="1"/>
  <c r="AB198" i="27" s="1"/>
  <c r="AB199" i="27" s="1"/>
  <c r="AB200" i="27" s="1"/>
  <c r="AB201" i="27" s="1"/>
  <c r="AB202" i="27" s="1"/>
  <c r="AB203" i="27" s="1"/>
  <c r="AB204" i="27" s="1"/>
  <c r="AB205" i="27" s="1"/>
  <c r="AB206" i="27" s="1"/>
  <c r="AB207" i="27" s="1"/>
  <c r="AB208" i="27" s="1"/>
  <c r="AB209" i="27" s="1"/>
  <c r="AB210" i="27" s="1"/>
  <c r="AB211" i="27" s="1"/>
  <c r="AB212" i="27" s="1"/>
  <c r="AB213" i="27" s="1"/>
  <c r="AB214" i="27" s="1"/>
  <c r="AB215" i="27" s="1"/>
  <c r="AB216" i="27" s="1"/>
  <c r="AB217" i="27" s="1"/>
  <c r="AB218" i="27" s="1"/>
  <c r="AB219" i="27" s="1"/>
  <c r="AB220" i="27" s="1"/>
  <c r="AB221" i="27" s="1"/>
  <c r="AB222" i="27" s="1"/>
  <c r="AB223" i="27" s="1"/>
  <c r="AB224" i="27" s="1"/>
  <c r="AB225" i="27" s="1"/>
  <c r="AB226" i="27" s="1"/>
  <c r="AB227" i="27" s="1"/>
  <c r="AB228" i="27" s="1"/>
  <c r="AB229" i="27" s="1"/>
  <c r="AB230" i="27" s="1"/>
  <c r="AB231" i="27" s="1"/>
  <c r="AB232" i="27" s="1"/>
  <c r="AB233" i="27" s="1"/>
  <c r="AB234" i="27" s="1"/>
  <c r="AB235" i="27" s="1"/>
  <c r="AB236" i="27" s="1"/>
  <c r="AB237" i="27" s="1"/>
  <c r="AB173" i="27"/>
  <c r="AB174" i="27" s="1"/>
  <c r="B168" i="27"/>
  <c r="B169" i="27"/>
  <c r="B170" i="27" s="1"/>
  <c r="B171" i="27" s="1"/>
  <c r="B172" i="27" s="1"/>
  <c r="A169" i="27"/>
  <c r="A170" i="27" s="1"/>
  <c r="A171" i="27" s="1"/>
  <c r="A172" i="27" s="1"/>
  <c r="A168" i="27"/>
  <c r="I168" i="27"/>
  <c r="I169" i="27"/>
  <c r="I170" i="27" s="1"/>
  <c r="I171" i="27" s="1"/>
  <c r="I172" i="27" s="1"/>
  <c r="U168" i="27"/>
  <c r="U169" i="27"/>
  <c r="U170" i="27" s="1"/>
  <c r="U171" i="27" s="1"/>
  <c r="U172" i="27" s="1"/>
  <c r="V168" i="27"/>
  <c r="V169" i="27"/>
  <c r="V170" i="27" s="1"/>
  <c r="V171" i="27" s="1"/>
  <c r="V172" i="27" s="1"/>
  <c r="AF175" i="27"/>
  <c r="AF176" i="27" s="1"/>
  <c r="AF177" i="27" s="1"/>
  <c r="AF178" i="27" s="1"/>
  <c r="AF179" i="27" s="1"/>
  <c r="AF180" i="27" s="1"/>
  <c r="AF181" i="27" s="1"/>
  <c r="AF182" i="27" s="1"/>
  <c r="AF183" i="27" s="1"/>
  <c r="AF184" i="27" s="1"/>
  <c r="AF185" i="27" s="1"/>
  <c r="AF186" i="27" s="1"/>
  <c r="AF187" i="27" s="1"/>
  <c r="AF188" i="27" s="1"/>
  <c r="AF189" i="27" s="1"/>
  <c r="AF190" i="27" s="1"/>
  <c r="AF191" i="27" s="1"/>
  <c r="AF192" i="27" s="1"/>
  <c r="AF193" i="27" s="1"/>
  <c r="AF194" i="27" s="1"/>
  <c r="AF195" i="27" s="1"/>
  <c r="AF196" i="27" s="1"/>
  <c r="AF197" i="27" s="1"/>
  <c r="AF198" i="27" s="1"/>
  <c r="AF199" i="27" s="1"/>
  <c r="AF200" i="27" s="1"/>
  <c r="AF201" i="27" s="1"/>
  <c r="AF202" i="27" s="1"/>
  <c r="AF203" i="27" s="1"/>
  <c r="AF204" i="27" s="1"/>
  <c r="AF205" i="27" s="1"/>
  <c r="AF206" i="27" s="1"/>
  <c r="AF207" i="27" s="1"/>
  <c r="AF208" i="27" s="1"/>
  <c r="AF209" i="27" s="1"/>
  <c r="AF210" i="27" s="1"/>
  <c r="AF211" i="27" s="1"/>
  <c r="AF212" i="27" s="1"/>
  <c r="AF213" i="27" s="1"/>
  <c r="AF214" i="27" s="1"/>
  <c r="AF215" i="27" s="1"/>
  <c r="AF216" i="27" s="1"/>
  <c r="AF217" i="27" s="1"/>
  <c r="AF218" i="27" s="1"/>
  <c r="AF219" i="27" s="1"/>
  <c r="AF220" i="27" s="1"/>
  <c r="AF221" i="27" s="1"/>
  <c r="AF222" i="27" s="1"/>
  <c r="AF223" i="27" s="1"/>
  <c r="AF224" i="27" s="1"/>
  <c r="AF225" i="27" s="1"/>
  <c r="AF226" i="27" s="1"/>
  <c r="AF227" i="27" s="1"/>
  <c r="AF228" i="27" s="1"/>
  <c r="AF229" i="27" s="1"/>
  <c r="AF230" i="27" s="1"/>
  <c r="AF231" i="27" s="1"/>
  <c r="AF232" i="27" s="1"/>
  <c r="AF233" i="27" s="1"/>
  <c r="AF234" i="27" s="1"/>
  <c r="AF235" i="27" s="1"/>
  <c r="AF236" i="27" s="1"/>
  <c r="AF237" i="27" s="1"/>
  <c r="AF173" i="27"/>
  <c r="AF174" i="27" s="1"/>
  <c r="Z169" i="27"/>
  <c r="Z170" i="27" s="1"/>
  <c r="Z171" i="27" s="1"/>
  <c r="Z172" i="27" s="1"/>
  <c r="Z168" i="27"/>
  <c r="AG175" i="27"/>
  <c r="AG176" i="27" s="1"/>
  <c r="AG177" i="27" s="1"/>
  <c r="AG178" i="27" s="1"/>
  <c r="AG179" i="27" s="1"/>
  <c r="AG180" i="27" s="1"/>
  <c r="AG181" i="27" s="1"/>
  <c r="AG182" i="27" s="1"/>
  <c r="AG183" i="27" s="1"/>
  <c r="AG184" i="27" s="1"/>
  <c r="AG185" i="27" s="1"/>
  <c r="AG186" i="27" s="1"/>
  <c r="AG187" i="27" s="1"/>
  <c r="AG188" i="27" s="1"/>
  <c r="AG189" i="27" s="1"/>
  <c r="AG190" i="27" s="1"/>
  <c r="AG191" i="27" s="1"/>
  <c r="AG192" i="27" s="1"/>
  <c r="AG193" i="27" s="1"/>
  <c r="AG194" i="27" s="1"/>
  <c r="AG195" i="27" s="1"/>
  <c r="AG196" i="27" s="1"/>
  <c r="AG197" i="27" s="1"/>
  <c r="AG198" i="27" s="1"/>
  <c r="AG199" i="27" s="1"/>
  <c r="AG200" i="27" s="1"/>
  <c r="AG201" i="27" s="1"/>
  <c r="AG202" i="27" s="1"/>
  <c r="AG203" i="27" s="1"/>
  <c r="AG204" i="27" s="1"/>
  <c r="AG205" i="27" s="1"/>
  <c r="AG206" i="27" s="1"/>
  <c r="AG207" i="27" s="1"/>
  <c r="AG208" i="27" s="1"/>
  <c r="AG209" i="27" s="1"/>
  <c r="AG210" i="27" s="1"/>
  <c r="AG211" i="27" s="1"/>
  <c r="AG212" i="27" s="1"/>
  <c r="AG213" i="27" s="1"/>
  <c r="AG214" i="27" s="1"/>
  <c r="AG215" i="27" s="1"/>
  <c r="AG216" i="27" s="1"/>
  <c r="AG217" i="27" s="1"/>
  <c r="AG218" i="27" s="1"/>
  <c r="AG219" i="27" s="1"/>
  <c r="AG220" i="27" s="1"/>
  <c r="AG221" i="27" s="1"/>
  <c r="AG222" i="27" s="1"/>
  <c r="AG223" i="27" s="1"/>
  <c r="AG224" i="27" s="1"/>
  <c r="AG225" i="27" s="1"/>
  <c r="AG226" i="27" s="1"/>
  <c r="AG227" i="27" s="1"/>
  <c r="AG228" i="27" s="1"/>
  <c r="AG229" i="27" s="1"/>
  <c r="AG230" i="27" s="1"/>
  <c r="AG231" i="27" s="1"/>
  <c r="AG232" i="27" s="1"/>
  <c r="AG233" i="27" s="1"/>
  <c r="AG234" i="27" s="1"/>
  <c r="AG235" i="27" s="1"/>
  <c r="AG236" i="27" s="1"/>
  <c r="AG237" i="27" s="1"/>
  <c r="AG173" i="27"/>
  <c r="AG174" i="27" s="1"/>
  <c r="AE175" i="27"/>
  <c r="AE176" i="27" s="1"/>
  <c r="AE177" i="27" s="1"/>
  <c r="AE178" i="27" s="1"/>
  <c r="AE179" i="27" s="1"/>
  <c r="AE180" i="27" s="1"/>
  <c r="AE181" i="27" s="1"/>
  <c r="AE182" i="27" s="1"/>
  <c r="AE183" i="27" s="1"/>
  <c r="AE184" i="27" s="1"/>
  <c r="AE185" i="27" s="1"/>
  <c r="AE186" i="27" s="1"/>
  <c r="AE187" i="27" s="1"/>
  <c r="AE188" i="27" s="1"/>
  <c r="AE189" i="27" s="1"/>
  <c r="AE190" i="27" s="1"/>
  <c r="AE191" i="27" s="1"/>
  <c r="AE192" i="27" s="1"/>
  <c r="AE193" i="27" s="1"/>
  <c r="AE194" i="27" s="1"/>
  <c r="AE195" i="27" s="1"/>
  <c r="AE196" i="27" s="1"/>
  <c r="AE197" i="27" s="1"/>
  <c r="AE198" i="27" s="1"/>
  <c r="AE199" i="27" s="1"/>
  <c r="AE200" i="27" s="1"/>
  <c r="AE201" i="27" s="1"/>
  <c r="AE202" i="27" s="1"/>
  <c r="AE203" i="27" s="1"/>
  <c r="AE204" i="27" s="1"/>
  <c r="AE205" i="27" s="1"/>
  <c r="AE206" i="27" s="1"/>
  <c r="AE207" i="27" s="1"/>
  <c r="AE208" i="27" s="1"/>
  <c r="AE209" i="27" s="1"/>
  <c r="AE210" i="27" s="1"/>
  <c r="AE211" i="27" s="1"/>
  <c r="AE212" i="27" s="1"/>
  <c r="AE213" i="27" s="1"/>
  <c r="AE214" i="27" s="1"/>
  <c r="AE215" i="27" s="1"/>
  <c r="AE216" i="27" s="1"/>
  <c r="AE217" i="27" s="1"/>
  <c r="AE218" i="27" s="1"/>
  <c r="AE219" i="27" s="1"/>
  <c r="AE220" i="27" s="1"/>
  <c r="AE221" i="27" s="1"/>
  <c r="AE222" i="27" s="1"/>
  <c r="AE223" i="27" s="1"/>
  <c r="AE224" i="27" s="1"/>
  <c r="AE225" i="27" s="1"/>
  <c r="AE226" i="27" s="1"/>
  <c r="AE227" i="27" s="1"/>
  <c r="AE228" i="27" s="1"/>
  <c r="AE229" i="27" s="1"/>
  <c r="AE230" i="27" s="1"/>
  <c r="AE231" i="27" s="1"/>
  <c r="AE232" i="27" s="1"/>
  <c r="AE233" i="27" s="1"/>
  <c r="AE234" i="27" s="1"/>
  <c r="AE235" i="27" s="1"/>
  <c r="AE236" i="27" s="1"/>
  <c r="AE237" i="27" s="1"/>
  <c r="AE173" i="27"/>
  <c r="AE174" i="27" s="1"/>
  <c r="L173" i="27"/>
  <c r="L174" i="27" s="1"/>
  <c r="L175" i="27"/>
  <c r="L176" i="27" s="1"/>
  <c r="L177" i="27" s="1"/>
  <c r="L178" i="27" s="1"/>
  <c r="L179" i="27" s="1"/>
  <c r="L180" i="27" s="1"/>
  <c r="L181" i="27" s="1"/>
  <c r="L182" i="27" s="1"/>
  <c r="L183" i="27" s="1"/>
  <c r="L184" i="27" s="1"/>
  <c r="L185" i="27" s="1"/>
  <c r="L186" i="27" s="1"/>
  <c r="L187" i="27" s="1"/>
  <c r="L188" i="27" s="1"/>
  <c r="L189" i="27" s="1"/>
  <c r="L190" i="27" s="1"/>
  <c r="L191" i="27" s="1"/>
  <c r="L192" i="27" s="1"/>
  <c r="L193" i="27" s="1"/>
  <c r="L194" i="27" s="1"/>
  <c r="L195" i="27" s="1"/>
  <c r="L196" i="27" s="1"/>
  <c r="L197" i="27" s="1"/>
  <c r="L198" i="27" s="1"/>
  <c r="L199" i="27" s="1"/>
  <c r="L200" i="27" s="1"/>
  <c r="L201" i="27" s="1"/>
  <c r="L202" i="27" s="1"/>
  <c r="L203" i="27" s="1"/>
  <c r="L204" i="27" s="1"/>
  <c r="L205" i="27" s="1"/>
  <c r="L206" i="27" s="1"/>
  <c r="L207" i="27" s="1"/>
  <c r="L208" i="27" s="1"/>
  <c r="L209" i="27" s="1"/>
  <c r="L210" i="27" s="1"/>
  <c r="L211" i="27" s="1"/>
  <c r="L212" i="27" s="1"/>
  <c r="L213" i="27" s="1"/>
  <c r="L214" i="27" s="1"/>
  <c r="L215" i="27" s="1"/>
  <c r="L216" i="27" s="1"/>
  <c r="L217" i="27" s="1"/>
  <c r="L218" i="27" s="1"/>
  <c r="L219" i="27" s="1"/>
  <c r="L220" i="27" s="1"/>
  <c r="L221" i="27" s="1"/>
  <c r="L222" i="27" s="1"/>
  <c r="L223" i="27" s="1"/>
  <c r="L224" i="27" s="1"/>
  <c r="L225" i="27" s="1"/>
  <c r="L226" i="27" s="1"/>
  <c r="L227" i="27" s="1"/>
  <c r="L228" i="27" s="1"/>
  <c r="L229" i="27" s="1"/>
  <c r="L230" i="27" s="1"/>
  <c r="L231" i="27" s="1"/>
  <c r="L232" i="27" s="1"/>
  <c r="L233" i="27" s="1"/>
  <c r="L234" i="27" s="1"/>
  <c r="L235" i="27" s="1"/>
  <c r="L236" i="27" s="1"/>
  <c r="L237" i="27" s="1"/>
  <c r="D168" i="27"/>
  <c r="D169" i="27"/>
  <c r="D170" i="27" s="1"/>
  <c r="D171" i="27" s="1"/>
  <c r="D172" i="27" s="1"/>
  <c r="B169" i="26"/>
  <c r="B170" i="26" s="1"/>
  <c r="B171" i="26" s="1"/>
  <c r="B172" i="26" s="1"/>
  <c r="B168" i="26"/>
  <c r="A169" i="26"/>
  <c r="A170" i="26" s="1"/>
  <c r="A171" i="26" s="1"/>
  <c r="A172" i="26" s="1"/>
  <c r="A168" i="26"/>
  <c r="AD175" i="26"/>
  <c r="AD176" i="26" s="1"/>
  <c r="AD177" i="26" s="1"/>
  <c r="AD178" i="26" s="1"/>
  <c r="AD179" i="26" s="1"/>
  <c r="AD180" i="26" s="1"/>
  <c r="AD181" i="26" s="1"/>
  <c r="AD182" i="26" s="1"/>
  <c r="AD183" i="26" s="1"/>
  <c r="AD184" i="26" s="1"/>
  <c r="AD185" i="26" s="1"/>
  <c r="AD186" i="26" s="1"/>
  <c r="AD187" i="26" s="1"/>
  <c r="AD188" i="26" s="1"/>
  <c r="AD189" i="26" s="1"/>
  <c r="AD190" i="26" s="1"/>
  <c r="AD191" i="26" s="1"/>
  <c r="AD192" i="26" s="1"/>
  <c r="AD193" i="26" s="1"/>
  <c r="AD194" i="26" s="1"/>
  <c r="AD195" i="26" s="1"/>
  <c r="AD196" i="26" s="1"/>
  <c r="AD197" i="26" s="1"/>
  <c r="AD198" i="26" s="1"/>
  <c r="AD199" i="26" s="1"/>
  <c r="AD200" i="26" s="1"/>
  <c r="AD201" i="26" s="1"/>
  <c r="AD202" i="26" s="1"/>
  <c r="AD203" i="26" s="1"/>
  <c r="AD204" i="26" s="1"/>
  <c r="AD205" i="26" s="1"/>
  <c r="AD206" i="26" s="1"/>
  <c r="AD207" i="26" s="1"/>
  <c r="AD208" i="26" s="1"/>
  <c r="AD209" i="26" s="1"/>
  <c r="AD210" i="26" s="1"/>
  <c r="AD211" i="26" s="1"/>
  <c r="AD212" i="26" s="1"/>
  <c r="AD213" i="26" s="1"/>
  <c r="AD214" i="26" s="1"/>
  <c r="AD215" i="26" s="1"/>
  <c r="AD216" i="26" s="1"/>
  <c r="AD217" i="26" s="1"/>
  <c r="AD218" i="26" s="1"/>
  <c r="AD219" i="26" s="1"/>
  <c r="AD220" i="26" s="1"/>
  <c r="AD221" i="26" s="1"/>
  <c r="AD222" i="26" s="1"/>
  <c r="AD223" i="26" s="1"/>
  <c r="AD224" i="26" s="1"/>
  <c r="AD225" i="26" s="1"/>
  <c r="AD226" i="26" s="1"/>
  <c r="AD227" i="26" s="1"/>
  <c r="AD228" i="26" s="1"/>
  <c r="AD229" i="26" s="1"/>
  <c r="AD230" i="26" s="1"/>
  <c r="AD231" i="26" s="1"/>
  <c r="AD232" i="26" s="1"/>
  <c r="AD233" i="26" s="1"/>
  <c r="AD234" i="26" s="1"/>
  <c r="AD235" i="26" s="1"/>
  <c r="AD236" i="26" s="1"/>
  <c r="AD237" i="26" s="1"/>
  <c r="AD173" i="26"/>
  <c r="AD174" i="26" s="1"/>
  <c r="J175" i="26"/>
  <c r="J176" i="26" s="1"/>
  <c r="J177" i="26" s="1"/>
  <c r="J178" i="26" s="1"/>
  <c r="J179" i="26" s="1"/>
  <c r="J180" i="26" s="1"/>
  <c r="J181" i="26" s="1"/>
  <c r="J182" i="26" s="1"/>
  <c r="J183" i="26" s="1"/>
  <c r="J184" i="26" s="1"/>
  <c r="J185" i="26" s="1"/>
  <c r="J186" i="26" s="1"/>
  <c r="J187" i="26" s="1"/>
  <c r="J188" i="26" s="1"/>
  <c r="J189" i="26" s="1"/>
  <c r="J190" i="26" s="1"/>
  <c r="J191" i="26" s="1"/>
  <c r="J192" i="26" s="1"/>
  <c r="J193" i="26" s="1"/>
  <c r="J194" i="26" s="1"/>
  <c r="J195" i="26" s="1"/>
  <c r="J196" i="26" s="1"/>
  <c r="J197" i="26" s="1"/>
  <c r="J198" i="26" s="1"/>
  <c r="J199" i="26" s="1"/>
  <c r="J200" i="26" s="1"/>
  <c r="J201" i="26" s="1"/>
  <c r="J202" i="26" s="1"/>
  <c r="J203" i="26" s="1"/>
  <c r="J204" i="26" s="1"/>
  <c r="J205" i="26" s="1"/>
  <c r="J206" i="26" s="1"/>
  <c r="J207" i="26" s="1"/>
  <c r="J208" i="26" s="1"/>
  <c r="J209" i="26" s="1"/>
  <c r="J210" i="26" s="1"/>
  <c r="J211" i="26" s="1"/>
  <c r="J212" i="26" s="1"/>
  <c r="J213" i="26" s="1"/>
  <c r="J214" i="26" s="1"/>
  <c r="J215" i="26" s="1"/>
  <c r="J216" i="26" s="1"/>
  <c r="J217" i="26" s="1"/>
  <c r="J218" i="26" s="1"/>
  <c r="J219" i="26" s="1"/>
  <c r="J220" i="26" s="1"/>
  <c r="J221" i="26" s="1"/>
  <c r="J222" i="26" s="1"/>
  <c r="J223" i="26" s="1"/>
  <c r="J224" i="26" s="1"/>
  <c r="J225" i="26" s="1"/>
  <c r="J226" i="26" s="1"/>
  <c r="J227" i="26" s="1"/>
  <c r="J228" i="26" s="1"/>
  <c r="J229" i="26" s="1"/>
  <c r="J230" i="26" s="1"/>
  <c r="J231" i="26" s="1"/>
  <c r="J232" i="26" s="1"/>
  <c r="J233" i="26" s="1"/>
  <c r="J234" i="26" s="1"/>
  <c r="J235" i="26" s="1"/>
  <c r="J236" i="26" s="1"/>
  <c r="J237" i="26" s="1"/>
  <c r="J173" i="26"/>
  <c r="J174" i="26" s="1"/>
  <c r="X175" i="26"/>
  <c r="X176" i="26" s="1"/>
  <c r="X177" i="26" s="1"/>
  <c r="X178" i="26" s="1"/>
  <c r="X179" i="26" s="1"/>
  <c r="X180" i="26" s="1"/>
  <c r="X181" i="26" s="1"/>
  <c r="X182" i="26" s="1"/>
  <c r="X183" i="26" s="1"/>
  <c r="X184" i="26" s="1"/>
  <c r="X185" i="26" s="1"/>
  <c r="X186" i="26" s="1"/>
  <c r="X187" i="26" s="1"/>
  <c r="X188" i="26" s="1"/>
  <c r="X189" i="26" s="1"/>
  <c r="X190" i="26" s="1"/>
  <c r="X191" i="26" s="1"/>
  <c r="X192" i="26" s="1"/>
  <c r="X193" i="26" s="1"/>
  <c r="X194" i="26" s="1"/>
  <c r="X195" i="26" s="1"/>
  <c r="X196" i="26" s="1"/>
  <c r="X197" i="26" s="1"/>
  <c r="X198" i="26" s="1"/>
  <c r="X199" i="26" s="1"/>
  <c r="X200" i="26" s="1"/>
  <c r="X201" i="26" s="1"/>
  <c r="X202" i="26" s="1"/>
  <c r="X203" i="26" s="1"/>
  <c r="X204" i="26" s="1"/>
  <c r="X205" i="26" s="1"/>
  <c r="X206" i="26" s="1"/>
  <c r="X207" i="26" s="1"/>
  <c r="X208" i="26" s="1"/>
  <c r="X209" i="26" s="1"/>
  <c r="X210" i="26" s="1"/>
  <c r="X211" i="26" s="1"/>
  <c r="X212" i="26" s="1"/>
  <c r="X213" i="26" s="1"/>
  <c r="X214" i="26" s="1"/>
  <c r="X215" i="26" s="1"/>
  <c r="X216" i="26" s="1"/>
  <c r="X217" i="26" s="1"/>
  <c r="X218" i="26" s="1"/>
  <c r="X219" i="26" s="1"/>
  <c r="X220" i="26" s="1"/>
  <c r="X221" i="26" s="1"/>
  <c r="X222" i="26" s="1"/>
  <c r="X223" i="26" s="1"/>
  <c r="X224" i="26" s="1"/>
  <c r="X225" i="26" s="1"/>
  <c r="X226" i="26" s="1"/>
  <c r="X227" i="26" s="1"/>
  <c r="X228" i="26" s="1"/>
  <c r="X229" i="26" s="1"/>
  <c r="X230" i="26" s="1"/>
  <c r="X231" i="26" s="1"/>
  <c r="X232" i="26" s="1"/>
  <c r="X233" i="26" s="1"/>
  <c r="X234" i="26" s="1"/>
  <c r="X235" i="26" s="1"/>
  <c r="X236" i="26" s="1"/>
  <c r="X237" i="26" s="1"/>
  <c r="X173" i="26"/>
  <c r="X174" i="26" s="1"/>
  <c r="Y175" i="26"/>
  <c r="Y176" i="26" s="1"/>
  <c r="Y177" i="26" s="1"/>
  <c r="Y178" i="26" s="1"/>
  <c r="Y179" i="26" s="1"/>
  <c r="Y180" i="26" s="1"/>
  <c r="Y181" i="26" s="1"/>
  <c r="Y182" i="26" s="1"/>
  <c r="Y183" i="26" s="1"/>
  <c r="Y184" i="26" s="1"/>
  <c r="Y185" i="26" s="1"/>
  <c r="Y186" i="26" s="1"/>
  <c r="Y187" i="26" s="1"/>
  <c r="Y188" i="26" s="1"/>
  <c r="Y189" i="26" s="1"/>
  <c r="Y190" i="26" s="1"/>
  <c r="Y191" i="26" s="1"/>
  <c r="Y192" i="26" s="1"/>
  <c r="Y193" i="26" s="1"/>
  <c r="Y194" i="26" s="1"/>
  <c r="Y195" i="26" s="1"/>
  <c r="Y196" i="26" s="1"/>
  <c r="Y197" i="26" s="1"/>
  <c r="Y198" i="26" s="1"/>
  <c r="Y199" i="26" s="1"/>
  <c r="Y200" i="26" s="1"/>
  <c r="Y201" i="26" s="1"/>
  <c r="Y202" i="26" s="1"/>
  <c r="Y203" i="26" s="1"/>
  <c r="Y204" i="26" s="1"/>
  <c r="Y205" i="26" s="1"/>
  <c r="Y206" i="26" s="1"/>
  <c r="Y207" i="26" s="1"/>
  <c r="Y208" i="26" s="1"/>
  <c r="Y209" i="26" s="1"/>
  <c r="Y210" i="26" s="1"/>
  <c r="Y211" i="26" s="1"/>
  <c r="Y212" i="26" s="1"/>
  <c r="Y213" i="26" s="1"/>
  <c r="Y214" i="26" s="1"/>
  <c r="Y215" i="26" s="1"/>
  <c r="Y216" i="26" s="1"/>
  <c r="Y217" i="26" s="1"/>
  <c r="Y218" i="26" s="1"/>
  <c r="Y219" i="26" s="1"/>
  <c r="Y220" i="26" s="1"/>
  <c r="Y221" i="26" s="1"/>
  <c r="Y222" i="26" s="1"/>
  <c r="Y223" i="26" s="1"/>
  <c r="Y224" i="26" s="1"/>
  <c r="Y225" i="26" s="1"/>
  <c r="Y226" i="26" s="1"/>
  <c r="Y227" i="26" s="1"/>
  <c r="Y228" i="26" s="1"/>
  <c r="Y229" i="26" s="1"/>
  <c r="Y230" i="26" s="1"/>
  <c r="Y231" i="26" s="1"/>
  <c r="Y232" i="26" s="1"/>
  <c r="Y233" i="26" s="1"/>
  <c r="Y234" i="26" s="1"/>
  <c r="Y235" i="26" s="1"/>
  <c r="Y236" i="26" s="1"/>
  <c r="Y237" i="26" s="1"/>
  <c r="Y173" i="26"/>
  <c r="Y174" i="26" s="1"/>
  <c r="AB173" i="26"/>
  <c r="AB174" i="26" s="1"/>
  <c r="AB175" i="26"/>
  <c r="AB176" i="26" s="1"/>
  <c r="AB177" i="26" s="1"/>
  <c r="AB178" i="26" s="1"/>
  <c r="AB179" i="26" s="1"/>
  <c r="AB180" i="26" s="1"/>
  <c r="AB181" i="26" s="1"/>
  <c r="AB182" i="26" s="1"/>
  <c r="AB183" i="26" s="1"/>
  <c r="AB184" i="26" s="1"/>
  <c r="AB185" i="26" s="1"/>
  <c r="AB186" i="26" s="1"/>
  <c r="AB187" i="26" s="1"/>
  <c r="AB188" i="26" s="1"/>
  <c r="AB189" i="26" s="1"/>
  <c r="AB190" i="26" s="1"/>
  <c r="AB191" i="26" s="1"/>
  <c r="AB192" i="26" s="1"/>
  <c r="AB193" i="26" s="1"/>
  <c r="AB194" i="26" s="1"/>
  <c r="AB195" i="26" s="1"/>
  <c r="AB196" i="26" s="1"/>
  <c r="AB197" i="26" s="1"/>
  <c r="AB198" i="26" s="1"/>
  <c r="AB199" i="26" s="1"/>
  <c r="AB200" i="26" s="1"/>
  <c r="AB201" i="26" s="1"/>
  <c r="AB202" i="26" s="1"/>
  <c r="AB203" i="26" s="1"/>
  <c r="AB204" i="26" s="1"/>
  <c r="AB205" i="26" s="1"/>
  <c r="AB206" i="26" s="1"/>
  <c r="AB207" i="26" s="1"/>
  <c r="AB208" i="26" s="1"/>
  <c r="AB209" i="26" s="1"/>
  <c r="AB210" i="26" s="1"/>
  <c r="AB211" i="26" s="1"/>
  <c r="AB212" i="26" s="1"/>
  <c r="AB213" i="26" s="1"/>
  <c r="AB214" i="26" s="1"/>
  <c r="AB215" i="26" s="1"/>
  <c r="AB216" i="26" s="1"/>
  <c r="AB217" i="26" s="1"/>
  <c r="AB218" i="26" s="1"/>
  <c r="AB219" i="26" s="1"/>
  <c r="AB220" i="26" s="1"/>
  <c r="AB221" i="26" s="1"/>
  <c r="AB222" i="26" s="1"/>
  <c r="AB223" i="26" s="1"/>
  <c r="AB224" i="26" s="1"/>
  <c r="AB225" i="26" s="1"/>
  <c r="AB226" i="26" s="1"/>
  <c r="AB227" i="26" s="1"/>
  <c r="AB228" i="26" s="1"/>
  <c r="AB229" i="26" s="1"/>
  <c r="AB230" i="26" s="1"/>
  <c r="AB231" i="26" s="1"/>
  <c r="AB232" i="26" s="1"/>
  <c r="AB233" i="26" s="1"/>
  <c r="AB234" i="26" s="1"/>
  <c r="AB235" i="26" s="1"/>
  <c r="AB236" i="26" s="1"/>
  <c r="AB237" i="26" s="1"/>
  <c r="AC175" i="26"/>
  <c r="AC176" i="26" s="1"/>
  <c r="AC177" i="26" s="1"/>
  <c r="AC178" i="26" s="1"/>
  <c r="AC179" i="26" s="1"/>
  <c r="AC180" i="26" s="1"/>
  <c r="AC181" i="26" s="1"/>
  <c r="AC182" i="26" s="1"/>
  <c r="AC183" i="26" s="1"/>
  <c r="AC184" i="26" s="1"/>
  <c r="AC185" i="26" s="1"/>
  <c r="AC186" i="26" s="1"/>
  <c r="AC187" i="26" s="1"/>
  <c r="AC188" i="26" s="1"/>
  <c r="AC189" i="26" s="1"/>
  <c r="AC190" i="26" s="1"/>
  <c r="AC191" i="26" s="1"/>
  <c r="AC192" i="26" s="1"/>
  <c r="AC193" i="26" s="1"/>
  <c r="AC194" i="26" s="1"/>
  <c r="AC195" i="26" s="1"/>
  <c r="AC196" i="26" s="1"/>
  <c r="AC197" i="26" s="1"/>
  <c r="AC198" i="26" s="1"/>
  <c r="AC199" i="26" s="1"/>
  <c r="AC200" i="26" s="1"/>
  <c r="AC201" i="26" s="1"/>
  <c r="AC202" i="26" s="1"/>
  <c r="AC203" i="26" s="1"/>
  <c r="AC204" i="26" s="1"/>
  <c r="AC205" i="26" s="1"/>
  <c r="AC206" i="26" s="1"/>
  <c r="AC207" i="26" s="1"/>
  <c r="AC208" i="26" s="1"/>
  <c r="AC209" i="26" s="1"/>
  <c r="AC210" i="26" s="1"/>
  <c r="AC211" i="26" s="1"/>
  <c r="AC212" i="26" s="1"/>
  <c r="AC213" i="26" s="1"/>
  <c r="AC214" i="26" s="1"/>
  <c r="AC215" i="26" s="1"/>
  <c r="AC216" i="26" s="1"/>
  <c r="AC217" i="26" s="1"/>
  <c r="AC218" i="26" s="1"/>
  <c r="AC219" i="26" s="1"/>
  <c r="AC220" i="26" s="1"/>
  <c r="AC221" i="26" s="1"/>
  <c r="AC222" i="26" s="1"/>
  <c r="AC223" i="26" s="1"/>
  <c r="AC224" i="26" s="1"/>
  <c r="AC225" i="26" s="1"/>
  <c r="AC226" i="26" s="1"/>
  <c r="AC227" i="26" s="1"/>
  <c r="AC228" i="26" s="1"/>
  <c r="AC229" i="26" s="1"/>
  <c r="AC230" i="26" s="1"/>
  <c r="AC231" i="26" s="1"/>
  <c r="AC232" i="26" s="1"/>
  <c r="AC233" i="26" s="1"/>
  <c r="AC234" i="26" s="1"/>
  <c r="AC235" i="26" s="1"/>
  <c r="AC236" i="26" s="1"/>
  <c r="AC237" i="26" s="1"/>
  <c r="AC173" i="26"/>
  <c r="AC174" i="26" s="1"/>
  <c r="AA173" i="26"/>
  <c r="AA174" i="26" s="1"/>
  <c r="AA175" i="26"/>
  <c r="AA176" i="26" s="1"/>
  <c r="AA177" i="26" s="1"/>
  <c r="AA178" i="26" s="1"/>
  <c r="AA179" i="26" s="1"/>
  <c r="AA180" i="26" s="1"/>
  <c r="AA181" i="26" s="1"/>
  <c r="AA182" i="26" s="1"/>
  <c r="AA183" i="26" s="1"/>
  <c r="AA184" i="26" s="1"/>
  <c r="AA185" i="26" s="1"/>
  <c r="AA186" i="26" s="1"/>
  <c r="AA187" i="26" s="1"/>
  <c r="AA188" i="26" s="1"/>
  <c r="AA189" i="26" s="1"/>
  <c r="AA190" i="26" s="1"/>
  <c r="AA191" i="26" s="1"/>
  <c r="AA192" i="26" s="1"/>
  <c r="AA193" i="26" s="1"/>
  <c r="AA194" i="26" s="1"/>
  <c r="AA195" i="26" s="1"/>
  <c r="AA196" i="26" s="1"/>
  <c r="AA197" i="26" s="1"/>
  <c r="AA198" i="26" s="1"/>
  <c r="AA199" i="26" s="1"/>
  <c r="AA200" i="26" s="1"/>
  <c r="AA201" i="26" s="1"/>
  <c r="AA202" i="26" s="1"/>
  <c r="AA203" i="26" s="1"/>
  <c r="AA204" i="26" s="1"/>
  <c r="AA205" i="26" s="1"/>
  <c r="AA206" i="26" s="1"/>
  <c r="AA207" i="26" s="1"/>
  <c r="AA208" i="26" s="1"/>
  <c r="AA209" i="26" s="1"/>
  <c r="AA210" i="26" s="1"/>
  <c r="AA211" i="26" s="1"/>
  <c r="AA212" i="26" s="1"/>
  <c r="AA213" i="26" s="1"/>
  <c r="AA214" i="26" s="1"/>
  <c r="AA215" i="26" s="1"/>
  <c r="AA216" i="26" s="1"/>
  <c r="AA217" i="26" s="1"/>
  <c r="AA218" i="26" s="1"/>
  <c r="AA219" i="26" s="1"/>
  <c r="AA220" i="26" s="1"/>
  <c r="AA221" i="26" s="1"/>
  <c r="AA222" i="26" s="1"/>
  <c r="AA223" i="26" s="1"/>
  <c r="AA224" i="26" s="1"/>
  <c r="AA225" i="26" s="1"/>
  <c r="AA226" i="26" s="1"/>
  <c r="AA227" i="26" s="1"/>
  <c r="AA228" i="26" s="1"/>
  <c r="AA229" i="26" s="1"/>
  <c r="AA230" i="26" s="1"/>
  <c r="AA231" i="26" s="1"/>
  <c r="AA232" i="26" s="1"/>
  <c r="AA233" i="26" s="1"/>
  <c r="AA234" i="26" s="1"/>
  <c r="AA235" i="26" s="1"/>
  <c r="AA236" i="26" s="1"/>
  <c r="AA237" i="26" s="1"/>
  <c r="M168" i="26"/>
  <c r="M169" i="26"/>
  <c r="M170" i="26" s="1"/>
  <c r="M171" i="26" s="1"/>
  <c r="M172" i="26" s="1"/>
  <c r="I168" i="26"/>
  <c r="I169" i="26"/>
  <c r="I170" i="26" s="1"/>
  <c r="I171" i="26" s="1"/>
  <c r="I172" i="26" s="1"/>
  <c r="L175" i="26"/>
  <c r="L176" i="26" s="1"/>
  <c r="L177" i="26" s="1"/>
  <c r="L178" i="26" s="1"/>
  <c r="L179" i="26" s="1"/>
  <c r="L180" i="26" s="1"/>
  <c r="L181" i="26" s="1"/>
  <c r="L182" i="26" s="1"/>
  <c r="L183" i="26" s="1"/>
  <c r="L184" i="26" s="1"/>
  <c r="L185" i="26" s="1"/>
  <c r="L186" i="26" s="1"/>
  <c r="L187" i="26" s="1"/>
  <c r="L188" i="26" s="1"/>
  <c r="L189" i="26" s="1"/>
  <c r="L190" i="26" s="1"/>
  <c r="L191" i="26" s="1"/>
  <c r="L192" i="26" s="1"/>
  <c r="L193" i="26" s="1"/>
  <c r="L194" i="26" s="1"/>
  <c r="L195" i="26" s="1"/>
  <c r="L196" i="26" s="1"/>
  <c r="L197" i="26" s="1"/>
  <c r="L198" i="26" s="1"/>
  <c r="L199" i="26" s="1"/>
  <c r="L200" i="26" s="1"/>
  <c r="L201" i="26" s="1"/>
  <c r="L202" i="26" s="1"/>
  <c r="L203" i="26" s="1"/>
  <c r="L204" i="26" s="1"/>
  <c r="L205" i="26" s="1"/>
  <c r="L206" i="26" s="1"/>
  <c r="L207" i="26" s="1"/>
  <c r="L208" i="26" s="1"/>
  <c r="L209" i="26" s="1"/>
  <c r="L210" i="26" s="1"/>
  <c r="L211" i="26" s="1"/>
  <c r="L212" i="26" s="1"/>
  <c r="L213" i="26" s="1"/>
  <c r="L214" i="26" s="1"/>
  <c r="L215" i="26" s="1"/>
  <c r="L216" i="26" s="1"/>
  <c r="L217" i="26" s="1"/>
  <c r="L218" i="26" s="1"/>
  <c r="L219" i="26" s="1"/>
  <c r="L220" i="26" s="1"/>
  <c r="L221" i="26" s="1"/>
  <c r="L222" i="26" s="1"/>
  <c r="L223" i="26" s="1"/>
  <c r="L224" i="26" s="1"/>
  <c r="L225" i="26" s="1"/>
  <c r="L226" i="26" s="1"/>
  <c r="L227" i="26" s="1"/>
  <c r="L228" i="26" s="1"/>
  <c r="L229" i="26" s="1"/>
  <c r="L230" i="26" s="1"/>
  <c r="L231" i="26" s="1"/>
  <c r="L232" i="26" s="1"/>
  <c r="L233" i="26" s="1"/>
  <c r="L234" i="26" s="1"/>
  <c r="L235" i="26" s="1"/>
  <c r="L236" i="26" s="1"/>
  <c r="L237" i="26" s="1"/>
  <c r="L173" i="26"/>
  <c r="L174" i="26" s="1"/>
  <c r="C169" i="26"/>
  <c r="C170" i="26" s="1"/>
  <c r="C171" i="26" s="1"/>
  <c r="C172" i="26" s="1"/>
  <c r="C168" i="26"/>
  <c r="F168" i="26"/>
  <c r="F169" i="26"/>
  <c r="F170" i="26" s="1"/>
  <c r="F171" i="26" s="1"/>
  <c r="F172" i="26" s="1"/>
  <c r="G168" i="26"/>
  <c r="G169" i="26"/>
  <c r="G170" i="26" s="1"/>
  <c r="G171" i="26" s="1"/>
  <c r="G172" i="26" s="1"/>
  <c r="AE175" i="26"/>
  <c r="AE176" i="26" s="1"/>
  <c r="AE177" i="26" s="1"/>
  <c r="AE178" i="26" s="1"/>
  <c r="AE179" i="26" s="1"/>
  <c r="AE180" i="26" s="1"/>
  <c r="AE181" i="26" s="1"/>
  <c r="AE182" i="26" s="1"/>
  <c r="AE183" i="26" s="1"/>
  <c r="AE184" i="26" s="1"/>
  <c r="AE185" i="26" s="1"/>
  <c r="AE186" i="26" s="1"/>
  <c r="AE187" i="26" s="1"/>
  <c r="AE188" i="26" s="1"/>
  <c r="AE189" i="26" s="1"/>
  <c r="AE190" i="26" s="1"/>
  <c r="AE191" i="26" s="1"/>
  <c r="AE192" i="26" s="1"/>
  <c r="AE193" i="26" s="1"/>
  <c r="AE194" i="26" s="1"/>
  <c r="AE195" i="26" s="1"/>
  <c r="AE196" i="26" s="1"/>
  <c r="AE197" i="26" s="1"/>
  <c r="AE198" i="26" s="1"/>
  <c r="AE199" i="26" s="1"/>
  <c r="AE200" i="26" s="1"/>
  <c r="AE201" i="26" s="1"/>
  <c r="AE202" i="26" s="1"/>
  <c r="AE203" i="26" s="1"/>
  <c r="AE204" i="26" s="1"/>
  <c r="AE205" i="26" s="1"/>
  <c r="AE206" i="26" s="1"/>
  <c r="AE207" i="26" s="1"/>
  <c r="AE208" i="26" s="1"/>
  <c r="AE209" i="26" s="1"/>
  <c r="AE210" i="26" s="1"/>
  <c r="AE211" i="26" s="1"/>
  <c r="AE212" i="26" s="1"/>
  <c r="AE213" i="26" s="1"/>
  <c r="AE214" i="26" s="1"/>
  <c r="AE215" i="26" s="1"/>
  <c r="AE216" i="26" s="1"/>
  <c r="AE217" i="26" s="1"/>
  <c r="AE218" i="26" s="1"/>
  <c r="AE219" i="26" s="1"/>
  <c r="AE220" i="26" s="1"/>
  <c r="AE221" i="26" s="1"/>
  <c r="AE222" i="26" s="1"/>
  <c r="AE223" i="26" s="1"/>
  <c r="AE224" i="26" s="1"/>
  <c r="AE225" i="26" s="1"/>
  <c r="AE226" i="26" s="1"/>
  <c r="AE227" i="26" s="1"/>
  <c r="AE228" i="26" s="1"/>
  <c r="AE229" i="26" s="1"/>
  <c r="AE230" i="26" s="1"/>
  <c r="AE231" i="26" s="1"/>
  <c r="AE232" i="26" s="1"/>
  <c r="AE233" i="26" s="1"/>
  <c r="AE234" i="26" s="1"/>
  <c r="AE235" i="26" s="1"/>
  <c r="AE236" i="26" s="1"/>
  <c r="AE237" i="26" s="1"/>
  <c r="AE173" i="26"/>
  <c r="AE174" i="26" s="1"/>
  <c r="H168" i="26"/>
  <c r="H169" i="26"/>
  <c r="H170" i="26" s="1"/>
  <c r="H171" i="26" s="1"/>
  <c r="H172" i="26" s="1"/>
  <c r="V169" i="26"/>
  <c r="V170" i="26" s="1"/>
  <c r="V171" i="26" s="1"/>
  <c r="V172" i="26" s="1"/>
  <c r="V168" i="26"/>
  <c r="W169" i="26"/>
  <c r="W170" i="26" s="1"/>
  <c r="W171" i="26" s="1"/>
  <c r="W172" i="26" s="1"/>
  <c r="W168" i="26"/>
  <c r="AG175" i="26"/>
  <c r="AG176" i="26" s="1"/>
  <c r="AG177" i="26" s="1"/>
  <c r="AG178" i="26" s="1"/>
  <c r="AG179" i="26" s="1"/>
  <c r="AG180" i="26" s="1"/>
  <c r="AG181" i="26" s="1"/>
  <c r="AG182" i="26" s="1"/>
  <c r="AG183" i="26" s="1"/>
  <c r="AG184" i="26" s="1"/>
  <c r="AG185" i="26" s="1"/>
  <c r="AG186" i="26" s="1"/>
  <c r="AG187" i="26" s="1"/>
  <c r="AG188" i="26" s="1"/>
  <c r="AG189" i="26" s="1"/>
  <c r="AG190" i="26" s="1"/>
  <c r="AG191" i="26" s="1"/>
  <c r="AG192" i="26" s="1"/>
  <c r="AG193" i="26" s="1"/>
  <c r="AG194" i="26" s="1"/>
  <c r="AG195" i="26" s="1"/>
  <c r="AG196" i="26" s="1"/>
  <c r="AG197" i="26" s="1"/>
  <c r="AG198" i="26" s="1"/>
  <c r="AG199" i="26" s="1"/>
  <c r="AG200" i="26" s="1"/>
  <c r="AG201" i="26" s="1"/>
  <c r="AG202" i="26" s="1"/>
  <c r="AG203" i="26" s="1"/>
  <c r="AG204" i="26" s="1"/>
  <c r="AG205" i="26" s="1"/>
  <c r="AG206" i="26" s="1"/>
  <c r="AG207" i="26" s="1"/>
  <c r="AG208" i="26" s="1"/>
  <c r="AG209" i="26" s="1"/>
  <c r="AG210" i="26" s="1"/>
  <c r="AG211" i="26" s="1"/>
  <c r="AG212" i="26" s="1"/>
  <c r="AG213" i="26" s="1"/>
  <c r="AG214" i="26" s="1"/>
  <c r="AG215" i="26" s="1"/>
  <c r="AG216" i="26" s="1"/>
  <c r="AG217" i="26" s="1"/>
  <c r="AG218" i="26" s="1"/>
  <c r="AG219" i="26" s="1"/>
  <c r="AG220" i="26" s="1"/>
  <c r="AG221" i="26" s="1"/>
  <c r="AG222" i="26" s="1"/>
  <c r="AG223" i="26" s="1"/>
  <c r="AG224" i="26" s="1"/>
  <c r="AG225" i="26" s="1"/>
  <c r="AG226" i="26" s="1"/>
  <c r="AG227" i="26" s="1"/>
  <c r="AG228" i="26" s="1"/>
  <c r="AG229" i="26" s="1"/>
  <c r="AG230" i="26" s="1"/>
  <c r="AG231" i="26" s="1"/>
  <c r="AG232" i="26" s="1"/>
  <c r="AG233" i="26" s="1"/>
  <c r="AG234" i="26" s="1"/>
  <c r="AG235" i="26" s="1"/>
  <c r="AG236" i="26" s="1"/>
  <c r="AG237" i="26" s="1"/>
  <c r="AG173" i="26"/>
  <c r="AG174" i="26" s="1"/>
  <c r="D168" i="26"/>
  <c r="D169" i="26"/>
  <c r="D170" i="26" s="1"/>
  <c r="D171" i="26" s="1"/>
  <c r="D172" i="26" s="1"/>
  <c r="Z168" i="26"/>
  <c r="Z169" i="26"/>
  <c r="Z170" i="26" s="1"/>
  <c r="Z171" i="26" s="1"/>
  <c r="Z172" i="26" s="1"/>
  <c r="AI175" i="26"/>
  <c r="AI176" i="26" s="1"/>
  <c r="AI177" i="26" s="1"/>
  <c r="AI178" i="26" s="1"/>
  <c r="AI179" i="26" s="1"/>
  <c r="AI180" i="26" s="1"/>
  <c r="AI181" i="26" s="1"/>
  <c r="AI182" i="26" s="1"/>
  <c r="AI183" i="26" s="1"/>
  <c r="AI184" i="26" s="1"/>
  <c r="AI185" i="26" s="1"/>
  <c r="AI186" i="26" s="1"/>
  <c r="AI187" i="26" s="1"/>
  <c r="AI188" i="26" s="1"/>
  <c r="AI189" i="26" s="1"/>
  <c r="AI190" i="26" s="1"/>
  <c r="AI191" i="26" s="1"/>
  <c r="AI192" i="26" s="1"/>
  <c r="AI193" i="26" s="1"/>
  <c r="AI194" i="26" s="1"/>
  <c r="AI195" i="26" s="1"/>
  <c r="AI196" i="26" s="1"/>
  <c r="AI197" i="26" s="1"/>
  <c r="AI198" i="26" s="1"/>
  <c r="AI199" i="26" s="1"/>
  <c r="AI200" i="26" s="1"/>
  <c r="AI201" i="26" s="1"/>
  <c r="AI202" i="26" s="1"/>
  <c r="AI203" i="26" s="1"/>
  <c r="AI204" i="26" s="1"/>
  <c r="AI205" i="26" s="1"/>
  <c r="AI206" i="26" s="1"/>
  <c r="AI207" i="26" s="1"/>
  <c r="AI208" i="26" s="1"/>
  <c r="AI209" i="26" s="1"/>
  <c r="AI210" i="26" s="1"/>
  <c r="AI211" i="26" s="1"/>
  <c r="AI212" i="26" s="1"/>
  <c r="AI213" i="26" s="1"/>
  <c r="AI214" i="26" s="1"/>
  <c r="AI215" i="26" s="1"/>
  <c r="AI216" i="26" s="1"/>
  <c r="AI217" i="26" s="1"/>
  <c r="AI218" i="26" s="1"/>
  <c r="AI219" i="26" s="1"/>
  <c r="AI220" i="26" s="1"/>
  <c r="AI221" i="26" s="1"/>
  <c r="AI222" i="26" s="1"/>
  <c r="AI223" i="26" s="1"/>
  <c r="AI224" i="26" s="1"/>
  <c r="AI225" i="26" s="1"/>
  <c r="AI226" i="26" s="1"/>
  <c r="AI227" i="26" s="1"/>
  <c r="AI228" i="26" s="1"/>
  <c r="AI229" i="26" s="1"/>
  <c r="AI230" i="26" s="1"/>
  <c r="AI231" i="26" s="1"/>
  <c r="AI232" i="26" s="1"/>
  <c r="AI233" i="26" s="1"/>
  <c r="AI234" i="26" s="1"/>
  <c r="AI235" i="26" s="1"/>
  <c r="AI236" i="26" s="1"/>
  <c r="AI237" i="26" s="1"/>
  <c r="AI173" i="26"/>
  <c r="AI174" i="26" s="1"/>
  <c r="U168" i="26"/>
  <c r="U169" i="26"/>
  <c r="U170" i="26" s="1"/>
  <c r="U171" i="26" s="1"/>
  <c r="U172" i="26" s="1"/>
  <c r="K175" i="26"/>
  <c r="K176" i="26" s="1"/>
  <c r="K177" i="26" s="1"/>
  <c r="K178" i="26" s="1"/>
  <c r="K179" i="26" s="1"/>
  <c r="K180" i="26" s="1"/>
  <c r="K181" i="26" s="1"/>
  <c r="K182" i="26" s="1"/>
  <c r="K183" i="26" s="1"/>
  <c r="K184" i="26" s="1"/>
  <c r="K185" i="26" s="1"/>
  <c r="K186" i="26" s="1"/>
  <c r="K187" i="26" s="1"/>
  <c r="K188" i="26" s="1"/>
  <c r="K189" i="26" s="1"/>
  <c r="K190" i="26" s="1"/>
  <c r="K191" i="26" s="1"/>
  <c r="K192" i="26" s="1"/>
  <c r="K193" i="26" s="1"/>
  <c r="K194" i="26" s="1"/>
  <c r="K195" i="26" s="1"/>
  <c r="K196" i="26" s="1"/>
  <c r="K197" i="26" s="1"/>
  <c r="K198" i="26" s="1"/>
  <c r="K199" i="26" s="1"/>
  <c r="K200" i="26" s="1"/>
  <c r="K201" i="26" s="1"/>
  <c r="K202" i="26" s="1"/>
  <c r="K203" i="26" s="1"/>
  <c r="K204" i="26" s="1"/>
  <c r="K205" i="26" s="1"/>
  <c r="K206" i="26" s="1"/>
  <c r="K207" i="26" s="1"/>
  <c r="K208" i="26" s="1"/>
  <c r="K209" i="26" s="1"/>
  <c r="K210" i="26" s="1"/>
  <c r="K211" i="26" s="1"/>
  <c r="K212" i="26" s="1"/>
  <c r="K213" i="26" s="1"/>
  <c r="K214" i="26" s="1"/>
  <c r="K215" i="26" s="1"/>
  <c r="K216" i="26" s="1"/>
  <c r="K217" i="26" s="1"/>
  <c r="K218" i="26" s="1"/>
  <c r="K219" i="26" s="1"/>
  <c r="K220" i="26" s="1"/>
  <c r="K221" i="26" s="1"/>
  <c r="K222" i="26" s="1"/>
  <c r="K223" i="26" s="1"/>
  <c r="K224" i="26" s="1"/>
  <c r="K225" i="26" s="1"/>
  <c r="K226" i="26" s="1"/>
  <c r="K227" i="26" s="1"/>
  <c r="K228" i="26" s="1"/>
  <c r="K229" i="26" s="1"/>
  <c r="K230" i="26" s="1"/>
  <c r="K231" i="26" s="1"/>
  <c r="K232" i="26" s="1"/>
  <c r="K233" i="26" s="1"/>
  <c r="K234" i="26" s="1"/>
  <c r="K235" i="26" s="1"/>
  <c r="K236" i="26" s="1"/>
  <c r="K237" i="26" s="1"/>
  <c r="K173" i="26"/>
  <c r="K174" i="26" s="1"/>
  <c r="AF175" i="26"/>
  <c r="AF176" i="26" s="1"/>
  <c r="AF177" i="26" s="1"/>
  <c r="AF178" i="26" s="1"/>
  <c r="AF179" i="26" s="1"/>
  <c r="AF180" i="26" s="1"/>
  <c r="AF181" i="26" s="1"/>
  <c r="AF182" i="26" s="1"/>
  <c r="AF183" i="26" s="1"/>
  <c r="AF184" i="26" s="1"/>
  <c r="AF185" i="26" s="1"/>
  <c r="AF186" i="26" s="1"/>
  <c r="AF187" i="26" s="1"/>
  <c r="AF188" i="26" s="1"/>
  <c r="AF189" i="26" s="1"/>
  <c r="AF190" i="26" s="1"/>
  <c r="AF191" i="26" s="1"/>
  <c r="AF192" i="26" s="1"/>
  <c r="AF193" i="26" s="1"/>
  <c r="AF194" i="26" s="1"/>
  <c r="AF195" i="26" s="1"/>
  <c r="AF196" i="26" s="1"/>
  <c r="AF197" i="26" s="1"/>
  <c r="AF198" i="26" s="1"/>
  <c r="AF199" i="26" s="1"/>
  <c r="AF200" i="26" s="1"/>
  <c r="AF201" i="26" s="1"/>
  <c r="AF202" i="26" s="1"/>
  <c r="AF203" i="26" s="1"/>
  <c r="AF204" i="26" s="1"/>
  <c r="AF205" i="26" s="1"/>
  <c r="AF206" i="26" s="1"/>
  <c r="AF207" i="26" s="1"/>
  <c r="AF208" i="26" s="1"/>
  <c r="AF209" i="26" s="1"/>
  <c r="AF210" i="26" s="1"/>
  <c r="AF211" i="26" s="1"/>
  <c r="AF212" i="26" s="1"/>
  <c r="AF213" i="26" s="1"/>
  <c r="AF214" i="26" s="1"/>
  <c r="AF215" i="26" s="1"/>
  <c r="AF216" i="26" s="1"/>
  <c r="AF217" i="26" s="1"/>
  <c r="AF218" i="26" s="1"/>
  <c r="AF219" i="26" s="1"/>
  <c r="AF220" i="26" s="1"/>
  <c r="AF221" i="26" s="1"/>
  <c r="AF222" i="26" s="1"/>
  <c r="AF223" i="26" s="1"/>
  <c r="AF224" i="26" s="1"/>
  <c r="AF225" i="26" s="1"/>
  <c r="AF226" i="26" s="1"/>
  <c r="AF227" i="26" s="1"/>
  <c r="AF228" i="26" s="1"/>
  <c r="AF229" i="26" s="1"/>
  <c r="AF230" i="26" s="1"/>
  <c r="AF231" i="26" s="1"/>
  <c r="AF232" i="26" s="1"/>
  <c r="AF233" i="26" s="1"/>
  <c r="AF234" i="26" s="1"/>
  <c r="AF235" i="26" s="1"/>
  <c r="AF236" i="26" s="1"/>
  <c r="AF237" i="26" s="1"/>
  <c r="AF173" i="26"/>
  <c r="AF174" i="26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AE3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3" i="2"/>
  <c r="Y238" i="31" l="1"/>
  <c r="Y239" i="31"/>
  <c r="Y240" i="31" s="1"/>
  <c r="Y241" i="31" s="1"/>
  <c r="Y242" i="31" s="1"/>
  <c r="Y243" i="31" s="1"/>
  <c r="Y244" i="31" s="1"/>
  <c r="Y245" i="31" s="1"/>
  <c r="Y246" i="31" s="1"/>
  <c r="K239" i="31"/>
  <c r="K240" i="31" s="1"/>
  <c r="K241" i="31" s="1"/>
  <c r="K242" i="31" s="1"/>
  <c r="K243" i="31" s="1"/>
  <c r="K244" i="31" s="1"/>
  <c r="K245" i="31" s="1"/>
  <c r="K246" i="31" s="1"/>
  <c r="K238" i="31"/>
  <c r="AD239" i="31"/>
  <c r="AD240" i="31" s="1"/>
  <c r="AD241" i="31" s="1"/>
  <c r="AD242" i="31" s="1"/>
  <c r="AD243" i="31" s="1"/>
  <c r="AD244" i="31" s="1"/>
  <c r="AD245" i="31" s="1"/>
  <c r="AD246" i="31" s="1"/>
  <c r="AD238" i="31"/>
  <c r="AA239" i="31"/>
  <c r="AA240" i="31" s="1"/>
  <c r="AA241" i="31" s="1"/>
  <c r="AA242" i="31" s="1"/>
  <c r="AA243" i="31" s="1"/>
  <c r="AA244" i="31" s="1"/>
  <c r="AA245" i="31" s="1"/>
  <c r="AA246" i="31" s="1"/>
  <c r="AA238" i="31"/>
  <c r="Z175" i="31"/>
  <c r="Z176" i="31" s="1"/>
  <c r="Z177" i="31" s="1"/>
  <c r="Z178" i="31" s="1"/>
  <c r="Z179" i="31" s="1"/>
  <c r="Z180" i="31" s="1"/>
  <c r="Z181" i="31" s="1"/>
  <c r="Z182" i="31" s="1"/>
  <c r="Z183" i="31" s="1"/>
  <c r="Z184" i="31" s="1"/>
  <c r="Z185" i="31" s="1"/>
  <c r="Z186" i="31" s="1"/>
  <c r="Z187" i="31" s="1"/>
  <c r="Z188" i="31" s="1"/>
  <c r="Z189" i="31" s="1"/>
  <c r="Z190" i="31" s="1"/>
  <c r="Z191" i="31" s="1"/>
  <c r="Z192" i="31" s="1"/>
  <c r="Z193" i="31" s="1"/>
  <c r="Z194" i="31" s="1"/>
  <c r="Z195" i="31" s="1"/>
  <c r="Z196" i="31" s="1"/>
  <c r="Z197" i="31" s="1"/>
  <c r="Z198" i="31" s="1"/>
  <c r="Z199" i="31" s="1"/>
  <c r="Z200" i="31" s="1"/>
  <c r="Z201" i="31" s="1"/>
  <c r="Z202" i="31" s="1"/>
  <c r="Z203" i="31" s="1"/>
  <c r="Z204" i="31" s="1"/>
  <c r="Z205" i="31" s="1"/>
  <c r="Z206" i="31" s="1"/>
  <c r="Z207" i="31" s="1"/>
  <c r="Z208" i="31" s="1"/>
  <c r="Z209" i="31" s="1"/>
  <c r="Z210" i="31" s="1"/>
  <c r="Z211" i="31" s="1"/>
  <c r="Z212" i="31" s="1"/>
  <c r="Z213" i="31" s="1"/>
  <c r="Z214" i="31" s="1"/>
  <c r="Z215" i="31" s="1"/>
  <c r="Z216" i="31" s="1"/>
  <c r="Z217" i="31" s="1"/>
  <c r="Z218" i="31" s="1"/>
  <c r="Z219" i="31" s="1"/>
  <c r="Z220" i="31" s="1"/>
  <c r="Z221" i="31" s="1"/>
  <c r="Z222" i="31" s="1"/>
  <c r="Z223" i="31" s="1"/>
  <c r="Z224" i="31" s="1"/>
  <c r="Z225" i="31" s="1"/>
  <c r="Z226" i="31" s="1"/>
  <c r="Z227" i="31" s="1"/>
  <c r="Z228" i="31" s="1"/>
  <c r="Z229" i="31" s="1"/>
  <c r="Z230" i="31" s="1"/>
  <c r="Z231" i="31" s="1"/>
  <c r="Z232" i="31" s="1"/>
  <c r="Z233" i="31" s="1"/>
  <c r="Z234" i="31" s="1"/>
  <c r="Z235" i="31" s="1"/>
  <c r="Z236" i="31" s="1"/>
  <c r="Z237" i="31" s="1"/>
  <c r="Z173" i="31"/>
  <c r="Z174" i="31" s="1"/>
  <c r="F175" i="31"/>
  <c r="F176" i="31" s="1"/>
  <c r="F177" i="31" s="1"/>
  <c r="F178" i="31" s="1"/>
  <c r="F179" i="31" s="1"/>
  <c r="F180" i="31" s="1"/>
  <c r="F181" i="31" s="1"/>
  <c r="F182" i="31" s="1"/>
  <c r="F183" i="31" s="1"/>
  <c r="F184" i="31" s="1"/>
  <c r="F185" i="31" s="1"/>
  <c r="F186" i="31" s="1"/>
  <c r="F187" i="31" s="1"/>
  <c r="F188" i="31" s="1"/>
  <c r="F189" i="31" s="1"/>
  <c r="F190" i="31" s="1"/>
  <c r="F191" i="31" s="1"/>
  <c r="F192" i="31" s="1"/>
  <c r="F193" i="31" s="1"/>
  <c r="F194" i="31" s="1"/>
  <c r="F195" i="31" s="1"/>
  <c r="F196" i="31" s="1"/>
  <c r="F197" i="31" s="1"/>
  <c r="F198" i="31" s="1"/>
  <c r="F199" i="31" s="1"/>
  <c r="F200" i="31" s="1"/>
  <c r="F201" i="31" s="1"/>
  <c r="F202" i="31" s="1"/>
  <c r="F203" i="31" s="1"/>
  <c r="F204" i="31" s="1"/>
  <c r="F205" i="31" s="1"/>
  <c r="F206" i="31" s="1"/>
  <c r="F207" i="31" s="1"/>
  <c r="F208" i="31" s="1"/>
  <c r="F209" i="31" s="1"/>
  <c r="F210" i="31" s="1"/>
  <c r="F211" i="31" s="1"/>
  <c r="F212" i="31" s="1"/>
  <c r="F213" i="31" s="1"/>
  <c r="F214" i="31" s="1"/>
  <c r="F215" i="31" s="1"/>
  <c r="F216" i="31" s="1"/>
  <c r="F217" i="31" s="1"/>
  <c r="F218" i="31" s="1"/>
  <c r="F219" i="31" s="1"/>
  <c r="F220" i="31" s="1"/>
  <c r="F221" i="31" s="1"/>
  <c r="F222" i="31" s="1"/>
  <c r="F223" i="31" s="1"/>
  <c r="F224" i="31" s="1"/>
  <c r="F225" i="31" s="1"/>
  <c r="F226" i="31" s="1"/>
  <c r="F227" i="31" s="1"/>
  <c r="F228" i="31" s="1"/>
  <c r="F229" i="31" s="1"/>
  <c r="F230" i="31" s="1"/>
  <c r="F231" i="31" s="1"/>
  <c r="F232" i="31" s="1"/>
  <c r="F233" i="31" s="1"/>
  <c r="F234" i="31" s="1"/>
  <c r="F235" i="31" s="1"/>
  <c r="F236" i="31" s="1"/>
  <c r="F237" i="31" s="1"/>
  <c r="F173" i="31"/>
  <c r="F174" i="31" s="1"/>
  <c r="I175" i="31"/>
  <c r="I176" i="31" s="1"/>
  <c r="I177" i="31" s="1"/>
  <c r="I178" i="31" s="1"/>
  <c r="I179" i="31" s="1"/>
  <c r="I180" i="31" s="1"/>
  <c r="I181" i="31" s="1"/>
  <c r="I182" i="31" s="1"/>
  <c r="I183" i="31" s="1"/>
  <c r="I184" i="31" s="1"/>
  <c r="I185" i="31" s="1"/>
  <c r="I186" i="31" s="1"/>
  <c r="I187" i="31" s="1"/>
  <c r="I188" i="31" s="1"/>
  <c r="I189" i="31" s="1"/>
  <c r="I190" i="31" s="1"/>
  <c r="I191" i="31" s="1"/>
  <c r="I192" i="31" s="1"/>
  <c r="I193" i="31" s="1"/>
  <c r="I194" i="31" s="1"/>
  <c r="I195" i="31" s="1"/>
  <c r="I196" i="31" s="1"/>
  <c r="I197" i="31" s="1"/>
  <c r="I198" i="31" s="1"/>
  <c r="I199" i="31" s="1"/>
  <c r="I200" i="31" s="1"/>
  <c r="I201" i="31" s="1"/>
  <c r="I202" i="31" s="1"/>
  <c r="I203" i="31" s="1"/>
  <c r="I204" i="31" s="1"/>
  <c r="I205" i="31" s="1"/>
  <c r="I206" i="31" s="1"/>
  <c r="I207" i="31" s="1"/>
  <c r="I208" i="31" s="1"/>
  <c r="I209" i="31" s="1"/>
  <c r="I210" i="31" s="1"/>
  <c r="I211" i="31" s="1"/>
  <c r="I212" i="31" s="1"/>
  <c r="I213" i="31" s="1"/>
  <c r="I214" i="31" s="1"/>
  <c r="I215" i="31" s="1"/>
  <c r="I216" i="31" s="1"/>
  <c r="I217" i="31" s="1"/>
  <c r="I218" i="31" s="1"/>
  <c r="I219" i="31" s="1"/>
  <c r="I220" i="31" s="1"/>
  <c r="I221" i="31" s="1"/>
  <c r="I222" i="31" s="1"/>
  <c r="I223" i="31" s="1"/>
  <c r="I224" i="31" s="1"/>
  <c r="I225" i="31" s="1"/>
  <c r="I226" i="31" s="1"/>
  <c r="I227" i="31" s="1"/>
  <c r="I228" i="31" s="1"/>
  <c r="I229" i="31" s="1"/>
  <c r="I230" i="31" s="1"/>
  <c r="I231" i="31" s="1"/>
  <c r="I232" i="31" s="1"/>
  <c r="I233" i="31" s="1"/>
  <c r="I234" i="31" s="1"/>
  <c r="I235" i="31" s="1"/>
  <c r="I236" i="31" s="1"/>
  <c r="I237" i="31" s="1"/>
  <c r="I173" i="31"/>
  <c r="I174" i="31" s="1"/>
  <c r="AF238" i="31"/>
  <c r="AF239" i="31"/>
  <c r="AF240" i="31" s="1"/>
  <c r="AF241" i="31" s="1"/>
  <c r="AF242" i="31" s="1"/>
  <c r="AF243" i="31" s="1"/>
  <c r="AF244" i="31" s="1"/>
  <c r="AF245" i="31" s="1"/>
  <c r="AF246" i="31" s="1"/>
  <c r="B175" i="3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86" i="31" s="1"/>
  <c r="B187" i="31" s="1"/>
  <c r="B188" i="31" s="1"/>
  <c r="B189" i="31" s="1"/>
  <c r="B190" i="31" s="1"/>
  <c r="B191" i="31" s="1"/>
  <c r="B192" i="31" s="1"/>
  <c r="B193" i="31" s="1"/>
  <c r="B194" i="31" s="1"/>
  <c r="B195" i="31" s="1"/>
  <c r="B196" i="31" s="1"/>
  <c r="B197" i="31" s="1"/>
  <c r="B198" i="31" s="1"/>
  <c r="B199" i="31" s="1"/>
  <c r="B200" i="31" s="1"/>
  <c r="B201" i="31" s="1"/>
  <c r="B202" i="31" s="1"/>
  <c r="B203" i="31" s="1"/>
  <c r="B204" i="31" s="1"/>
  <c r="B205" i="31" s="1"/>
  <c r="B206" i="31" s="1"/>
  <c r="B207" i="31" s="1"/>
  <c r="B208" i="31" s="1"/>
  <c r="B209" i="31" s="1"/>
  <c r="B210" i="31" s="1"/>
  <c r="B211" i="31" s="1"/>
  <c r="B212" i="31" s="1"/>
  <c r="B213" i="31" s="1"/>
  <c r="B214" i="31" s="1"/>
  <c r="B215" i="31" s="1"/>
  <c r="B216" i="31" s="1"/>
  <c r="B217" i="31" s="1"/>
  <c r="B218" i="31" s="1"/>
  <c r="B219" i="31" s="1"/>
  <c r="B220" i="31" s="1"/>
  <c r="B221" i="31" s="1"/>
  <c r="B222" i="31" s="1"/>
  <c r="B223" i="31" s="1"/>
  <c r="B224" i="31" s="1"/>
  <c r="B225" i="31" s="1"/>
  <c r="B226" i="31" s="1"/>
  <c r="B227" i="31" s="1"/>
  <c r="B228" i="31" s="1"/>
  <c r="B229" i="31" s="1"/>
  <c r="B230" i="31" s="1"/>
  <c r="B231" i="31" s="1"/>
  <c r="B232" i="31" s="1"/>
  <c r="B233" i="31" s="1"/>
  <c r="B234" i="31" s="1"/>
  <c r="B235" i="31" s="1"/>
  <c r="B236" i="31" s="1"/>
  <c r="B237" i="31" s="1"/>
  <c r="B173" i="31"/>
  <c r="B174" i="31" s="1"/>
  <c r="AE239" i="31"/>
  <c r="AE240" i="31" s="1"/>
  <c r="AE241" i="31" s="1"/>
  <c r="AE242" i="31" s="1"/>
  <c r="AE243" i="31" s="1"/>
  <c r="AE244" i="31" s="1"/>
  <c r="AE245" i="31" s="1"/>
  <c r="AE246" i="31" s="1"/>
  <c r="AE238" i="31"/>
  <c r="W175" i="31"/>
  <c r="W176" i="31" s="1"/>
  <c r="W177" i="31" s="1"/>
  <c r="W178" i="31" s="1"/>
  <c r="W179" i="31" s="1"/>
  <c r="W180" i="31" s="1"/>
  <c r="W181" i="31" s="1"/>
  <c r="W182" i="31" s="1"/>
  <c r="W183" i="31" s="1"/>
  <c r="W184" i="31" s="1"/>
  <c r="W185" i="31" s="1"/>
  <c r="W186" i="31" s="1"/>
  <c r="W187" i="31" s="1"/>
  <c r="W188" i="31" s="1"/>
  <c r="W189" i="31" s="1"/>
  <c r="W190" i="31" s="1"/>
  <c r="W191" i="31" s="1"/>
  <c r="W192" i="31" s="1"/>
  <c r="W193" i="31" s="1"/>
  <c r="W194" i="31" s="1"/>
  <c r="W195" i="31" s="1"/>
  <c r="W196" i="31" s="1"/>
  <c r="W197" i="31" s="1"/>
  <c r="W198" i="31" s="1"/>
  <c r="W199" i="31" s="1"/>
  <c r="W200" i="31" s="1"/>
  <c r="W201" i="31" s="1"/>
  <c r="W202" i="31" s="1"/>
  <c r="W203" i="31" s="1"/>
  <c r="W204" i="31" s="1"/>
  <c r="W205" i="31" s="1"/>
  <c r="W206" i="31" s="1"/>
  <c r="W207" i="31" s="1"/>
  <c r="W208" i="31" s="1"/>
  <c r="W209" i="31" s="1"/>
  <c r="W210" i="31" s="1"/>
  <c r="W211" i="31" s="1"/>
  <c r="W212" i="31" s="1"/>
  <c r="W213" i="31" s="1"/>
  <c r="W214" i="31" s="1"/>
  <c r="W215" i="31" s="1"/>
  <c r="W216" i="31" s="1"/>
  <c r="W217" i="31" s="1"/>
  <c r="W218" i="31" s="1"/>
  <c r="W219" i="31" s="1"/>
  <c r="W220" i="31" s="1"/>
  <c r="W221" i="31" s="1"/>
  <c r="W222" i="31" s="1"/>
  <c r="W223" i="31" s="1"/>
  <c r="W224" i="31" s="1"/>
  <c r="W225" i="31" s="1"/>
  <c r="W226" i="31" s="1"/>
  <c r="W227" i="31" s="1"/>
  <c r="W228" i="31" s="1"/>
  <c r="W229" i="31" s="1"/>
  <c r="W230" i="31" s="1"/>
  <c r="W231" i="31" s="1"/>
  <c r="W232" i="31" s="1"/>
  <c r="W233" i="31" s="1"/>
  <c r="W234" i="31" s="1"/>
  <c r="W235" i="31" s="1"/>
  <c r="W236" i="31" s="1"/>
  <c r="W237" i="31" s="1"/>
  <c r="W173" i="31"/>
  <c r="W174" i="31" s="1"/>
  <c r="AC238" i="31"/>
  <c r="AC239" i="31"/>
  <c r="AC240" i="31" s="1"/>
  <c r="AC241" i="31" s="1"/>
  <c r="AC242" i="31" s="1"/>
  <c r="AC243" i="31" s="1"/>
  <c r="AC244" i="31" s="1"/>
  <c r="AC245" i="31" s="1"/>
  <c r="AC246" i="31" s="1"/>
  <c r="J239" i="31"/>
  <c r="J240" i="31" s="1"/>
  <c r="J241" i="31" s="1"/>
  <c r="J242" i="31" s="1"/>
  <c r="J243" i="31" s="1"/>
  <c r="J244" i="31" s="1"/>
  <c r="J245" i="31" s="1"/>
  <c r="J246" i="31" s="1"/>
  <c r="J238" i="31"/>
  <c r="AG238" i="31"/>
  <c r="AG239" i="31"/>
  <c r="AG240" i="31" s="1"/>
  <c r="AG241" i="31" s="1"/>
  <c r="AG242" i="31" s="1"/>
  <c r="AG243" i="31" s="1"/>
  <c r="AG244" i="31" s="1"/>
  <c r="AG245" i="31" s="1"/>
  <c r="AG246" i="31" s="1"/>
  <c r="D173" i="31"/>
  <c r="D174" i="31" s="1"/>
  <c r="D175" i="31"/>
  <c r="D176" i="31" s="1"/>
  <c r="D177" i="31" s="1"/>
  <c r="D178" i="31" s="1"/>
  <c r="D179" i="31" s="1"/>
  <c r="D180" i="31" s="1"/>
  <c r="D181" i="31" s="1"/>
  <c r="D182" i="31" s="1"/>
  <c r="D183" i="31" s="1"/>
  <c r="D184" i="31" s="1"/>
  <c r="D185" i="31" s="1"/>
  <c r="D186" i="31" s="1"/>
  <c r="D187" i="31" s="1"/>
  <c r="D188" i="31" s="1"/>
  <c r="D189" i="31" s="1"/>
  <c r="D190" i="31" s="1"/>
  <c r="D191" i="31" s="1"/>
  <c r="D192" i="31" s="1"/>
  <c r="D193" i="31" s="1"/>
  <c r="D194" i="31" s="1"/>
  <c r="D195" i="31" s="1"/>
  <c r="D196" i="31" s="1"/>
  <c r="D197" i="31" s="1"/>
  <c r="D198" i="31" s="1"/>
  <c r="D199" i="31" s="1"/>
  <c r="D200" i="31" s="1"/>
  <c r="D201" i="31" s="1"/>
  <c r="D202" i="31" s="1"/>
  <c r="D203" i="31" s="1"/>
  <c r="D204" i="31" s="1"/>
  <c r="D205" i="31" s="1"/>
  <c r="D206" i="31" s="1"/>
  <c r="D207" i="31" s="1"/>
  <c r="D208" i="31" s="1"/>
  <c r="D209" i="31" s="1"/>
  <c r="D210" i="31" s="1"/>
  <c r="D211" i="31" s="1"/>
  <c r="D212" i="31" s="1"/>
  <c r="D213" i="31" s="1"/>
  <c r="D214" i="31" s="1"/>
  <c r="D215" i="31" s="1"/>
  <c r="D216" i="31" s="1"/>
  <c r="D217" i="31" s="1"/>
  <c r="D218" i="31" s="1"/>
  <c r="D219" i="31" s="1"/>
  <c r="D220" i="31" s="1"/>
  <c r="D221" i="31" s="1"/>
  <c r="D222" i="31" s="1"/>
  <c r="D223" i="31" s="1"/>
  <c r="D224" i="31" s="1"/>
  <c r="D225" i="31" s="1"/>
  <c r="D226" i="31" s="1"/>
  <c r="D227" i="31" s="1"/>
  <c r="D228" i="31" s="1"/>
  <c r="D229" i="31" s="1"/>
  <c r="D230" i="31" s="1"/>
  <c r="D231" i="31" s="1"/>
  <c r="D232" i="31" s="1"/>
  <c r="D233" i="31" s="1"/>
  <c r="D234" i="31" s="1"/>
  <c r="D235" i="31" s="1"/>
  <c r="D236" i="31" s="1"/>
  <c r="D237" i="31" s="1"/>
  <c r="U175" i="31"/>
  <c r="U176" i="31" s="1"/>
  <c r="U177" i="31" s="1"/>
  <c r="U178" i="31" s="1"/>
  <c r="U179" i="31" s="1"/>
  <c r="U180" i="31" s="1"/>
  <c r="U181" i="31" s="1"/>
  <c r="U182" i="31" s="1"/>
  <c r="U183" i="31" s="1"/>
  <c r="U184" i="31" s="1"/>
  <c r="U185" i="31" s="1"/>
  <c r="U186" i="31" s="1"/>
  <c r="U187" i="31" s="1"/>
  <c r="U188" i="31" s="1"/>
  <c r="U189" i="31" s="1"/>
  <c r="U190" i="31" s="1"/>
  <c r="U191" i="31" s="1"/>
  <c r="U192" i="31" s="1"/>
  <c r="U193" i="31" s="1"/>
  <c r="U194" i="31" s="1"/>
  <c r="U195" i="31" s="1"/>
  <c r="U196" i="31" s="1"/>
  <c r="U197" i="31" s="1"/>
  <c r="U198" i="31" s="1"/>
  <c r="U199" i="31" s="1"/>
  <c r="U200" i="31" s="1"/>
  <c r="U201" i="31" s="1"/>
  <c r="U202" i="31" s="1"/>
  <c r="U203" i="31" s="1"/>
  <c r="U204" i="31" s="1"/>
  <c r="U205" i="31" s="1"/>
  <c r="U206" i="31" s="1"/>
  <c r="U207" i="31" s="1"/>
  <c r="U208" i="31" s="1"/>
  <c r="U209" i="31" s="1"/>
  <c r="U210" i="31" s="1"/>
  <c r="U211" i="31" s="1"/>
  <c r="U212" i="31" s="1"/>
  <c r="U213" i="31" s="1"/>
  <c r="U214" i="31" s="1"/>
  <c r="U215" i="31" s="1"/>
  <c r="U216" i="31" s="1"/>
  <c r="U217" i="31" s="1"/>
  <c r="U218" i="31" s="1"/>
  <c r="U219" i="31" s="1"/>
  <c r="U220" i="31" s="1"/>
  <c r="U221" i="31" s="1"/>
  <c r="U222" i="31" s="1"/>
  <c r="U223" i="31" s="1"/>
  <c r="U224" i="31" s="1"/>
  <c r="U225" i="31" s="1"/>
  <c r="U226" i="31" s="1"/>
  <c r="U227" i="31" s="1"/>
  <c r="U228" i="31" s="1"/>
  <c r="U229" i="31" s="1"/>
  <c r="U230" i="31" s="1"/>
  <c r="U231" i="31" s="1"/>
  <c r="U232" i="31" s="1"/>
  <c r="U233" i="31" s="1"/>
  <c r="U234" i="31" s="1"/>
  <c r="U235" i="31" s="1"/>
  <c r="U236" i="31" s="1"/>
  <c r="U237" i="31" s="1"/>
  <c r="U173" i="31"/>
  <c r="U174" i="31" s="1"/>
  <c r="H173" i="31"/>
  <c r="H174" i="31" s="1"/>
  <c r="H175" i="31"/>
  <c r="H176" i="31" s="1"/>
  <c r="H177" i="31" s="1"/>
  <c r="H178" i="31" s="1"/>
  <c r="H179" i="31" s="1"/>
  <c r="H180" i="31" s="1"/>
  <c r="H181" i="31" s="1"/>
  <c r="H182" i="31" s="1"/>
  <c r="H183" i="31" s="1"/>
  <c r="H184" i="31" s="1"/>
  <c r="H185" i="31" s="1"/>
  <c r="H186" i="31" s="1"/>
  <c r="H187" i="31" s="1"/>
  <c r="H188" i="31" s="1"/>
  <c r="H189" i="31" s="1"/>
  <c r="H190" i="31" s="1"/>
  <c r="H191" i="31" s="1"/>
  <c r="H192" i="31" s="1"/>
  <c r="H193" i="31" s="1"/>
  <c r="H194" i="31" s="1"/>
  <c r="H195" i="31" s="1"/>
  <c r="H196" i="31" s="1"/>
  <c r="H197" i="31" s="1"/>
  <c r="H198" i="31" s="1"/>
  <c r="H199" i="31" s="1"/>
  <c r="H200" i="31" s="1"/>
  <c r="H201" i="31" s="1"/>
  <c r="H202" i="31" s="1"/>
  <c r="H203" i="31" s="1"/>
  <c r="H204" i="31" s="1"/>
  <c r="H205" i="31" s="1"/>
  <c r="H206" i="31" s="1"/>
  <c r="H207" i="31" s="1"/>
  <c r="H208" i="31" s="1"/>
  <c r="H209" i="31" s="1"/>
  <c r="H210" i="31" s="1"/>
  <c r="H211" i="31" s="1"/>
  <c r="H212" i="31" s="1"/>
  <c r="H213" i="31" s="1"/>
  <c r="H214" i="31" s="1"/>
  <c r="H215" i="31" s="1"/>
  <c r="H216" i="31" s="1"/>
  <c r="H217" i="31" s="1"/>
  <c r="H218" i="31" s="1"/>
  <c r="H219" i="31" s="1"/>
  <c r="H220" i="31" s="1"/>
  <c r="H221" i="31" s="1"/>
  <c r="H222" i="31" s="1"/>
  <c r="H223" i="31" s="1"/>
  <c r="H224" i="31" s="1"/>
  <c r="H225" i="31" s="1"/>
  <c r="H226" i="31" s="1"/>
  <c r="H227" i="31" s="1"/>
  <c r="H228" i="31" s="1"/>
  <c r="H229" i="31" s="1"/>
  <c r="H230" i="31" s="1"/>
  <c r="H231" i="31" s="1"/>
  <c r="H232" i="31" s="1"/>
  <c r="H233" i="31" s="1"/>
  <c r="H234" i="31" s="1"/>
  <c r="H235" i="31" s="1"/>
  <c r="H236" i="31" s="1"/>
  <c r="H237" i="31" s="1"/>
  <c r="A175" i="3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234" i="31" s="1"/>
  <c r="A235" i="31" s="1"/>
  <c r="A236" i="31" s="1"/>
  <c r="A237" i="31" s="1"/>
  <c r="A173" i="31"/>
  <c r="A174" i="31" s="1"/>
  <c r="L238" i="31"/>
  <c r="L239" i="31"/>
  <c r="L240" i="31" s="1"/>
  <c r="L241" i="31" s="1"/>
  <c r="L242" i="31" s="1"/>
  <c r="L243" i="31" s="1"/>
  <c r="L244" i="31" s="1"/>
  <c r="L245" i="31" s="1"/>
  <c r="L246" i="31" s="1"/>
  <c r="V175" i="31"/>
  <c r="V176" i="31" s="1"/>
  <c r="V177" i="31" s="1"/>
  <c r="V178" i="31" s="1"/>
  <c r="V179" i="31" s="1"/>
  <c r="V180" i="31" s="1"/>
  <c r="V181" i="31" s="1"/>
  <c r="V182" i="31" s="1"/>
  <c r="V183" i="31" s="1"/>
  <c r="V184" i="31" s="1"/>
  <c r="V185" i="31" s="1"/>
  <c r="V186" i="31" s="1"/>
  <c r="V187" i="31" s="1"/>
  <c r="V188" i="31" s="1"/>
  <c r="V189" i="31" s="1"/>
  <c r="V190" i="31" s="1"/>
  <c r="V191" i="31" s="1"/>
  <c r="V192" i="31" s="1"/>
  <c r="V193" i="31" s="1"/>
  <c r="V194" i="31" s="1"/>
  <c r="V195" i="31" s="1"/>
  <c r="V196" i="31" s="1"/>
  <c r="V197" i="31" s="1"/>
  <c r="V198" i="31" s="1"/>
  <c r="V199" i="31" s="1"/>
  <c r="V200" i="31" s="1"/>
  <c r="V201" i="31" s="1"/>
  <c r="V202" i="31" s="1"/>
  <c r="V203" i="31" s="1"/>
  <c r="V204" i="31" s="1"/>
  <c r="V205" i="31" s="1"/>
  <c r="V206" i="31" s="1"/>
  <c r="V207" i="31" s="1"/>
  <c r="V208" i="31" s="1"/>
  <c r="V209" i="31" s="1"/>
  <c r="V210" i="31" s="1"/>
  <c r="V211" i="31" s="1"/>
  <c r="V212" i="31" s="1"/>
  <c r="V213" i="31" s="1"/>
  <c r="V214" i="31" s="1"/>
  <c r="V215" i="31" s="1"/>
  <c r="V216" i="31" s="1"/>
  <c r="V217" i="31" s="1"/>
  <c r="V218" i="31" s="1"/>
  <c r="V219" i="31" s="1"/>
  <c r="V220" i="31" s="1"/>
  <c r="V221" i="31" s="1"/>
  <c r="V222" i="31" s="1"/>
  <c r="V223" i="31" s="1"/>
  <c r="V224" i="31" s="1"/>
  <c r="V225" i="31" s="1"/>
  <c r="V226" i="31" s="1"/>
  <c r="V227" i="31" s="1"/>
  <c r="V228" i="31" s="1"/>
  <c r="V229" i="31" s="1"/>
  <c r="V230" i="31" s="1"/>
  <c r="V231" i="31" s="1"/>
  <c r="V232" i="31" s="1"/>
  <c r="V233" i="31" s="1"/>
  <c r="V234" i="31" s="1"/>
  <c r="V235" i="31" s="1"/>
  <c r="V236" i="31" s="1"/>
  <c r="V237" i="31" s="1"/>
  <c r="V173" i="31"/>
  <c r="V174" i="31" s="1"/>
  <c r="AB239" i="31"/>
  <c r="AB240" i="31" s="1"/>
  <c r="AB241" i="31" s="1"/>
  <c r="AB242" i="31" s="1"/>
  <c r="AB243" i="31" s="1"/>
  <c r="AB244" i="31" s="1"/>
  <c r="AB245" i="31" s="1"/>
  <c r="AB246" i="31" s="1"/>
  <c r="AB238" i="31"/>
  <c r="X238" i="31"/>
  <c r="X239" i="31"/>
  <c r="X240" i="31" s="1"/>
  <c r="X241" i="31" s="1"/>
  <c r="X242" i="31" s="1"/>
  <c r="X243" i="31" s="1"/>
  <c r="X244" i="31" s="1"/>
  <c r="X245" i="31" s="1"/>
  <c r="X246" i="31" s="1"/>
  <c r="G175" i="31"/>
  <c r="G176" i="31" s="1"/>
  <c r="G177" i="31" s="1"/>
  <c r="G178" i="31" s="1"/>
  <c r="G179" i="31" s="1"/>
  <c r="G180" i="31" s="1"/>
  <c r="G181" i="31" s="1"/>
  <c r="G182" i="31" s="1"/>
  <c r="G183" i="31" s="1"/>
  <c r="G184" i="31" s="1"/>
  <c r="G185" i="31" s="1"/>
  <c r="G186" i="31" s="1"/>
  <c r="G187" i="31" s="1"/>
  <c r="G188" i="31" s="1"/>
  <c r="G189" i="31" s="1"/>
  <c r="G190" i="31" s="1"/>
  <c r="G191" i="31" s="1"/>
  <c r="G192" i="31" s="1"/>
  <c r="G193" i="31" s="1"/>
  <c r="G194" i="31" s="1"/>
  <c r="G195" i="31" s="1"/>
  <c r="G196" i="31" s="1"/>
  <c r="G197" i="31" s="1"/>
  <c r="G198" i="31" s="1"/>
  <c r="G199" i="31" s="1"/>
  <c r="G200" i="31" s="1"/>
  <c r="G201" i="31" s="1"/>
  <c r="G202" i="31" s="1"/>
  <c r="G203" i="31" s="1"/>
  <c r="G204" i="31" s="1"/>
  <c r="G205" i="31" s="1"/>
  <c r="G206" i="31" s="1"/>
  <c r="G207" i="31" s="1"/>
  <c r="G208" i="31" s="1"/>
  <c r="G209" i="31" s="1"/>
  <c r="G210" i="31" s="1"/>
  <c r="G211" i="31" s="1"/>
  <c r="G212" i="31" s="1"/>
  <c r="G213" i="31" s="1"/>
  <c r="G214" i="31" s="1"/>
  <c r="G215" i="31" s="1"/>
  <c r="G216" i="31" s="1"/>
  <c r="G217" i="31" s="1"/>
  <c r="G218" i="31" s="1"/>
  <c r="G219" i="31" s="1"/>
  <c r="G220" i="31" s="1"/>
  <c r="G221" i="31" s="1"/>
  <c r="G222" i="31" s="1"/>
  <c r="G223" i="31" s="1"/>
  <c r="G224" i="31" s="1"/>
  <c r="G225" i="31" s="1"/>
  <c r="G226" i="31" s="1"/>
  <c r="G227" i="31" s="1"/>
  <c r="G228" i="31" s="1"/>
  <c r="G229" i="31" s="1"/>
  <c r="G230" i="31" s="1"/>
  <c r="G231" i="31" s="1"/>
  <c r="G232" i="31" s="1"/>
  <c r="G233" i="31" s="1"/>
  <c r="G234" i="31" s="1"/>
  <c r="G235" i="31" s="1"/>
  <c r="G236" i="31" s="1"/>
  <c r="G237" i="31" s="1"/>
  <c r="G173" i="31"/>
  <c r="G174" i="31" s="1"/>
  <c r="M173" i="31"/>
  <c r="M174" i="31" s="1"/>
  <c r="M175" i="31"/>
  <c r="M176" i="31" s="1"/>
  <c r="M177" i="31" s="1"/>
  <c r="M178" i="31" s="1"/>
  <c r="M179" i="31" s="1"/>
  <c r="M180" i="31" s="1"/>
  <c r="M181" i="31" s="1"/>
  <c r="M182" i="31" s="1"/>
  <c r="M183" i="31" s="1"/>
  <c r="M184" i="31" s="1"/>
  <c r="M185" i="31" s="1"/>
  <c r="M186" i="31" s="1"/>
  <c r="M187" i="31" s="1"/>
  <c r="M188" i="31" s="1"/>
  <c r="M189" i="31" s="1"/>
  <c r="M190" i="31" s="1"/>
  <c r="M191" i="31" s="1"/>
  <c r="M192" i="31" s="1"/>
  <c r="M193" i="31" s="1"/>
  <c r="M194" i="31" s="1"/>
  <c r="M195" i="31" s="1"/>
  <c r="M196" i="31" s="1"/>
  <c r="M197" i="31" s="1"/>
  <c r="M198" i="31" s="1"/>
  <c r="M199" i="31" s="1"/>
  <c r="M200" i="31" s="1"/>
  <c r="M201" i="31" s="1"/>
  <c r="M202" i="31" s="1"/>
  <c r="M203" i="31" s="1"/>
  <c r="M204" i="31" s="1"/>
  <c r="M205" i="31" s="1"/>
  <c r="M206" i="31" s="1"/>
  <c r="M207" i="31" s="1"/>
  <c r="M208" i="31" s="1"/>
  <c r="M209" i="31" s="1"/>
  <c r="M210" i="31" s="1"/>
  <c r="M211" i="31" s="1"/>
  <c r="M212" i="31" s="1"/>
  <c r="M213" i="31" s="1"/>
  <c r="M214" i="31" s="1"/>
  <c r="M215" i="31" s="1"/>
  <c r="M216" i="31" s="1"/>
  <c r="M217" i="31" s="1"/>
  <c r="M218" i="31" s="1"/>
  <c r="M219" i="31" s="1"/>
  <c r="M220" i="31" s="1"/>
  <c r="M221" i="31" s="1"/>
  <c r="M222" i="31" s="1"/>
  <c r="M223" i="31" s="1"/>
  <c r="M224" i="31" s="1"/>
  <c r="M225" i="31" s="1"/>
  <c r="M226" i="31" s="1"/>
  <c r="M227" i="31" s="1"/>
  <c r="M228" i="31" s="1"/>
  <c r="M229" i="31" s="1"/>
  <c r="M230" i="31" s="1"/>
  <c r="M231" i="31" s="1"/>
  <c r="M232" i="31" s="1"/>
  <c r="M233" i="31" s="1"/>
  <c r="M234" i="31" s="1"/>
  <c r="M235" i="31" s="1"/>
  <c r="M236" i="31" s="1"/>
  <c r="M237" i="31" s="1"/>
  <c r="AI238" i="31"/>
  <c r="AI239" i="31"/>
  <c r="AI240" i="31" s="1"/>
  <c r="AI241" i="31" s="1"/>
  <c r="AI242" i="31" s="1"/>
  <c r="AI243" i="31" s="1"/>
  <c r="AI244" i="31" s="1"/>
  <c r="AI245" i="31" s="1"/>
  <c r="AI246" i="31" s="1"/>
  <c r="C175" i="31"/>
  <c r="C176" i="31" s="1"/>
  <c r="C177" i="31" s="1"/>
  <c r="C178" i="31" s="1"/>
  <c r="C179" i="31" s="1"/>
  <c r="C180" i="31" s="1"/>
  <c r="C181" i="31" s="1"/>
  <c r="C182" i="31" s="1"/>
  <c r="C183" i="31" s="1"/>
  <c r="C184" i="31" s="1"/>
  <c r="C185" i="31" s="1"/>
  <c r="C186" i="31" s="1"/>
  <c r="C187" i="31" s="1"/>
  <c r="C188" i="31" s="1"/>
  <c r="C189" i="31" s="1"/>
  <c r="C190" i="31" s="1"/>
  <c r="C191" i="31" s="1"/>
  <c r="C192" i="31" s="1"/>
  <c r="C193" i="31" s="1"/>
  <c r="C194" i="31" s="1"/>
  <c r="C195" i="31" s="1"/>
  <c r="C196" i="31" s="1"/>
  <c r="C197" i="31" s="1"/>
  <c r="C198" i="31" s="1"/>
  <c r="C199" i="31" s="1"/>
  <c r="C200" i="31" s="1"/>
  <c r="C201" i="31" s="1"/>
  <c r="C202" i="31" s="1"/>
  <c r="C203" i="31" s="1"/>
  <c r="C204" i="31" s="1"/>
  <c r="C205" i="31" s="1"/>
  <c r="C206" i="31" s="1"/>
  <c r="C207" i="31" s="1"/>
  <c r="C208" i="31" s="1"/>
  <c r="C209" i="31" s="1"/>
  <c r="C210" i="31" s="1"/>
  <c r="C211" i="31" s="1"/>
  <c r="C212" i="31" s="1"/>
  <c r="C213" i="31" s="1"/>
  <c r="C214" i="31" s="1"/>
  <c r="C215" i="31" s="1"/>
  <c r="C216" i="31" s="1"/>
  <c r="C217" i="31" s="1"/>
  <c r="C218" i="31" s="1"/>
  <c r="C219" i="31" s="1"/>
  <c r="C220" i="31" s="1"/>
  <c r="C221" i="31" s="1"/>
  <c r="C222" i="31" s="1"/>
  <c r="C223" i="31" s="1"/>
  <c r="C224" i="31" s="1"/>
  <c r="C225" i="31" s="1"/>
  <c r="C226" i="31" s="1"/>
  <c r="C227" i="31" s="1"/>
  <c r="C228" i="31" s="1"/>
  <c r="C229" i="31" s="1"/>
  <c r="C230" i="31" s="1"/>
  <c r="C231" i="31" s="1"/>
  <c r="C232" i="31" s="1"/>
  <c r="C233" i="31" s="1"/>
  <c r="C234" i="31" s="1"/>
  <c r="C235" i="31" s="1"/>
  <c r="C236" i="31" s="1"/>
  <c r="C237" i="31" s="1"/>
  <c r="C173" i="31"/>
  <c r="C174" i="31" s="1"/>
  <c r="H175" i="30"/>
  <c r="H176" i="30" s="1"/>
  <c r="H177" i="30" s="1"/>
  <c r="H178" i="30" s="1"/>
  <c r="H179" i="30" s="1"/>
  <c r="H180" i="30" s="1"/>
  <c r="H181" i="30" s="1"/>
  <c r="H182" i="30" s="1"/>
  <c r="H183" i="30" s="1"/>
  <c r="H184" i="30" s="1"/>
  <c r="H185" i="30" s="1"/>
  <c r="H186" i="30" s="1"/>
  <c r="H187" i="30" s="1"/>
  <c r="H188" i="30" s="1"/>
  <c r="H189" i="30" s="1"/>
  <c r="H190" i="30" s="1"/>
  <c r="H191" i="30" s="1"/>
  <c r="H192" i="30" s="1"/>
  <c r="H193" i="30" s="1"/>
  <c r="H194" i="30" s="1"/>
  <c r="H195" i="30" s="1"/>
  <c r="H196" i="30" s="1"/>
  <c r="H197" i="30" s="1"/>
  <c r="H198" i="30" s="1"/>
  <c r="H199" i="30" s="1"/>
  <c r="H200" i="30" s="1"/>
  <c r="H201" i="30" s="1"/>
  <c r="H202" i="30" s="1"/>
  <c r="H203" i="30" s="1"/>
  <c r="H204" i="30" s="1"/>
  <c r="H205" i="30" s="1"/>
  <c r="H206" i="30" s="1"/>
  <c r="H207" i="30" s="1"/>
  <c r="H208" i="30" s="1"/>
  <c r="H209" i="30" s="1"/>
  <c r="H210" i="30" s="1"/>
  <c r="H211" i="30" s="1"/>
  <c r="H212" i="30" s="1"/>
  <c r="H213" i="30" s="1"/>
  <c r="H214" i="30" s="1"/>
  <c r="H215" i="30" s="1"/>
  <c r="H216" i="30" s="1"/>
  <c r="H217" i="30" s="1"/>
  <c r="H218" i="30" s="1"/>
  <c r="H219" i="30" s="1"/>
  <c r="H220" i="30" s="1"/>
  <c r="H221" i="30" s="1"/>
  <c r="H222" i="30" s="1"/>
  <c r="H223" i="30" s="1"/>
  <c r="H224" i="30" s="1"/>
  <c r="H225" i="30" s="1"/>
  <c r="H226" i="30" s="1"/>
  <c r="H227" i="30" s="1"/>
  <c r="H228" i="30" s="1"/>
  <c r="H229" i="30" s="1"/>
  <c r="H230" i="30" s="1"/>
  <c r="H231" i="30" s="1"/>
  <c r="H232" i="30" s="1"/>
  <c r="H233" i="30" s="1"/>
  <c r="H234" i="30" s="1"/>
  <c r="H235" i="30" s="1"/>
  <c r="H236" i="30" s="1"/>
  <c r="H237" i="30" s="1"/>
  <c r="H173" i="30"/>
  <c r="H174" i="30" s="1"/>
  <c r="AG238" i="30"/>
  <c r="AG239" i="30"/>
  <c r="AG240" i="30" s="1"/>
  <c r="AG241" i="30" s="1"/>
  <c r="AG242" i="30" s="1"/>
  <c r="AG243" i="30" s="1"/>
  <c r="AG244" i="30" s="1"/>
  <c r="AG245" i="30" s="1"/>
  <c r="AG246" i="30" s="1"/>
  <c r="AD238" i="30"/>
  <c r="AD239" i="30"/>
  <c r="AD240" i="30" s="1"/>
  <c r="AD241" i="30" s="1"/>
  <c r="AD242" i="30" s="1"/>
  <c r="AD243" i="30" s="1"/>
  <c r="AD244" i="30" s="1"/>
  <c r="AD245" i="30" s="1"/>
  <c r="AD246" i="30" s="1"/>
  <c r="AF238" i="30"/>
  <c r="AF239" i="30"/>
  <c r="AF240" i="30" s="1"/>
  <c r="AF241" i="30" s="1"/>
  <c r="AF242" i="30" s="1"/>
  <c r="AF243" i="30" s="1"/>
  <c r="AF244" i="30" s="1"/>
  <c r="AF245" i="30" s="1"/>
  <c r="AF246" i="30" s="1"/>
  <c r="W175" i="30"/>
  <c r="W176" i="30" s="1"/>
  <c r="W177" i="30" s="1"/>
  <c r="W178" i="30" s="1"/>
  <c r="W179" i="30" s="1"/>
  <c r="W180" i="30" s="1"/>
  <c r="W181" i="30" s="1"/>
  <c r="W182" i="30" s="1"/>
  <c r="W183" i="30" s="1"/>
  <c r="W184" i="30" s="1"/>
  <c r="W185" i="30" s="1"/>
  <c r="W186" i="30" s="1"/>
  <c r="W187" i="30" s="1"/>
  <c r="W188" i="30" s="1"/>
  <c r="W189" i="30" s="1"/>
  <c r="W190" i="30" s="1"/>
  <c r="W191" i="30" s="1"/>
  <c r="W192" i="30" s="1"/>
  <c r="W193" i="30" s="1"/>
  <c r="W194" i="30" s="1"/>
  <c r="W195" i="30" s="1"/>
  <c r="W196" i="30" s="1"/>
  <c r="W197" i="30" s="1"/>
  <c r="W198" i="30" s="1"/>
  <c r="W199" i="30" s="1"/>
  <c r="W200" i="30" s="1"/>
  <c r="W201" i="30" s="1"/>
  <c r="W202" i="30" s="1"/>
  <c r="W203" i="30" s="1"/>
  <c r="W204" i="30" s="1"/>
  <c r="W205" i="30" s="1"/>
  <c r="W206" i="30" s="1"/>
  <c r="W207" i="30" s="1"/>
  <c r="W208" i="30" s="1"/>
  <c r="W209" i="30" s="1"/>
  <c r="W210" i="30" s="1"/>
  <c r="W211" i="30" s="1"/>
  <c r="W212" i="30" s="1"/>
  <c r="W213" i="30" s="1"/>
  <c r="W214" i="30" s="1"/>
  <c r="W215" i="30" s="1"/>
  <c r="W216" i="30" s="1"/>
  <c r="W217" i="30" s="1"/>
  <c r="W218" i="30" s="1"/>
  <c r="W219" i="30" s="1"/>
  <c r="W220" i="30" s="1"/>
  <c r="W221" i="30" s="1"/>
  <c r="W222" i="30" s="1"/>
  <c r="W223" i="30" s="1"/>
  <c r="W224" i="30" s="1"/>
  <c r="W225" i="30" s="1"/>
  <c r="W226" i="30" s="1"/>
  <c r="W227" i="30" s="1"/>
  <c r="W228" i="30" s="1"/>
  <c r="W229" i="30" s="1"/>
  <c r="W230" i="30" s="1"/>
  <c r="W231" i="30" s="1"/>
  <c r="W232" i="30" s="1"/>
  <c r="W233" i="30" s="1"/>
  <c r="W234" i="30" s="1"/>
  <c r="W235" i="30" s="1"/>
  <c r="W236" i="30" s="1"/>
  <c r="W237" i="30" s="1"/>
  <c r="W173" i="30"/>
  <c r="W174" i="30" s="1"/>
  <c r="V175" i="30"/>
  <c r="V176" i="30" s="1"/>
  <c r="V177" i="30" s="1"/>
  <c r="V178" i="30" s="1"/>
  <c r="V179" i="30" s="1"/>
  <c r="V180" i="30" s="1"/>
  <c r="V181" i="30" s="1"/>
  <c r="V182" i="30" s="1"/>
  <c r="V183" i="30" s="1"/>
  <c r="V184" i="30" s="1"/>
  <c r="V185" i="30" s="1"/>
  <c r="V186" i="30" s="1"/>
  <c r="V187" i="30" s="1"/>
  <c r="V188" i="30" s="1"/>
  <c r="V189" i="30" s="1"/>
  <c r="V190" i="30" s="1"/>
  <c r="V191" i="30" s="1"/>
  <c r="V192" i="30" s="1"/>
  <c r="V193" i="30" s="1"/>
  <c r="V194" i="30" s="1"/>
  <c r="V195" i="30" s="1"/>
  <c r="V196" i="30" s="1"/>
  <c r="V197" i="30" s="1"/>
  <c r="V198" i="30" s="1"/>
  <c r="V199" i="30" s="1"/>
  <c r="V200" i="30" s="1"/>
  <c r="V201" i="30" s="1"/>
  <c r="V202" i="30" s="1"/>
  <c r="V203" i="30" s="1"/>
  <c r="V204" i="30" s="1"/>
  <c r="V205" i="30" s="1"/>
  <c r="V206" i="30" s="1"/>
  <c r="V207" i="30" s="1"/>
  <c r="V208" i="30" s="1"/>
  <c r="V209" i="30" s="1"/>
  <c r="V210" i="30" s="1"/>
  <c r="V211" i="30" s="1"/>
  <c r="V212" i="30" s="1"/>
  <c r="V213" i="30" s="1"/>
  <c r="V214" i="30" s="1"/>
  <c r="V215" i="30" s="1"/>
  <c r="V216" i="30" s="1"/>
  <c r="V217" i="30" s="1"/>
  <c r="V218" i="30" s="1"/>
  <c r="V219" i="30" s="1"/>
  <c r="V220" i="30" s="1"/>
  <c r="V221" i="30" s="1"/>
  <c r="V222" i="30" s="1"/>
  <c r="V223" i="30" s="1"/>
  <c r="V224" i="30" s="1"/>
  <c r="V225" i="30" s="1"/>
  <c r="V226" i="30" s="1"/>
  <c r="V227" i="30" s="1"/>
  <c r="V228" i="30" s="1"/>
  <c r="V229" i="30" s="1"/>
  <c r="V230" i="30" s="1"/>
  <c r="V231" i="30" s="1"/>
  <c r="V232" i="30" s="1"/>
  <c r="V233" i="30" s="1"/>
  <c r="V234" i="30" s="1"/>
  <c r="V235" i="30" s="1"/>
  <c r="V236" i="30" s="1"/>
  <c r="V237" i="30" s="1"/>
  <c r="V173" i="30"/>
  <c r="V174" i="30" s="1"/>
  <c r="Y238" i="30"/>
  <c r="Y239" i="30"/>
  <c r="Y240" i="30" s="1"/>
  <c r="Y241" i="30" s="1"/>
  <c r="Y242" i="30" s="1"/>
  <c r="Y243" i="30" s="1"/>
  <c r="Y244" i="30" s="1"/>
  <c r="Y245" i="30" s="1"/>
  <c r="Y246" i="30" s="1"/>
  <c r="X238" i="30"/>
  <c r="X239" i="30"/>
  <c r="X240" i="30" s="1"/>
  <c r="X241" i="30" s="1"/>
  <c r="X242" i="30" s="1"/>
  <c r="X243" i="30" s="1"/>
  <c r="X244" i="30" s="1"/>
  <c r="X245" i="30" s="1"/>
  <c r="X246" i="30" s="1"/>
  <c r="AB239" i="30"/>
  <c r="AB240" i="30" s="1"/>
  <c r="AB241" i="30" s="1"/>
  <c r="AB242" i="30" s="1"/>
  <c r="AB243" i="30" s="1"/>
  <c r="AB244" i="30" s="1"/>
  <c r="AB245" i="30" s="1"/>
  <c r="AB246" i="30" s="1"/>
  <c r="AB238" i="30"/>
  <c r="D173" i="30"/>
  <c r="D174" i="30" s="1"/>
  <c r="D175" i="30"/>
  <c r="D176" i="30" s="1"/>
  <c r="D177" i="30" s="1"/>
  <c r="D178" i="30" s="1"/>
  <c r="D179" i="30" s="1"/>
  <c r="D180" i="30" s="1"/>
  <c r="D181" i="30" s="1"/>
  <c r="D182" i="30" s="1"/>
  <c r="D183" i="30" s="1"/>
  <c r="D184" i="30" s="1"/>
  <c r="D185" i="30" s="1"/>
  <c r="D186" i="30" s="1"/>
  <c r="D187" i="30" s="1"/>
  <c r="D188" i="30" s="1"/>
  <c r="D189" i="30" s="1"/>
  <c r="D190" i="30" s="1"/>
  <c r="D191" i="30" s="1"/>
  <c r="D192" i="30" s="1"/>
  <c r="D193" i="30" s="1"/>
  <c r="D194" i="30" s="1"/>
  <c r="D195" i="30" s="1"/>
  <c r="D196" i="30" s="1"/>
  <c r="D197" i="30" s="1"/>
  <c r="D198" i="30" s="1"/>
  <c r="D199" i="30" s="1"/>
  <c r="D200" i="30" s="1"/>
  <c r="D201" i="30" s="1"/>
  <c r="D202" i="30" s="1"/>
  <c r="D203" i="30" s="1"/>
  <c r="D204" i="30" s="1"/>
  <c r="D205" i="30" s="1"/>
  <c r="D206" i="30" s="1"/>
  <c r="D207" i="30" s="1"/>
  <c r="D208" i="30" s="1"/>
  <c r="D209" i="30" s="1"/>
  <c r="D210" i="30" s="1"/>
  <c r="D211" i="30" s="1"/>
  <c r="D212" i="30" s="1"/>
  <c r="D213" i="30" s="1"/>
  <c r="D214" i="30" s="1"/>
  <c r="D215" i="30" s="1"/>
  <c r="D216" i="30" s="1"/>
  <c r="D217" i="30" s="1"/>
  <c r="D218" i="30" s="1"/>
  <c r="D219" i="30" s="1"/>
  <c r="D220" i="30" s="1"/>
  <c r="D221" i="30" s="1"/>
  <c r="D222" i="30" s="1"/>
  <c r="D223" i="30" s="1"/>
  <c r="D224" i="30" s="1"/>
  <c r="D225" i="30" s="1"/>
  <c r="D226" i="30" s="1"/>
  <c r="D227" i="30" s="1"/>
  <c r="D228" i="30" s="1"/>
  <c r="D229" i="30" s="1"/>
  <c r="D230" i="30" s="1"/>
  <c r="D231" i="30" s="1"/>
  <c r="D232" i="30" s="1"/>
  <c r="D233" i="30" s="1"/>
  <c r="D234" i="30" s="1"/>
  <c r="D235" i="30" s="1"/>
  <c r="D236" i="30" s="1"/>
  <c r="D237" i="30" s="1"/>
  <c r="A175" i="30"/>
  <c r="A176" i="30" s="1"/>
  <c r="A177" i="30" s="1"/>
  <c r="A178" i="30" s="1"/>
  <c r="A179" i="30" s="1"/>
  <c r="A180" i="30" s="1"/>
  <c r="A181" i="30" s="1"/>
  <c r="A182" i="30" s="1"/>
  <c r="A183" i="30" s="1"/>
  <c r="A184" i="30" s="1"/>
  <c r="A185" i="30" s="1"/>
  <c r="A186" i="30" s="1"/>
  <c r="A187" i="30" s="1"/>
  <c r="A188" i="30" s="1"/>
  <c r="A189" i="30" s="1"/>
  <c r="A190" i="30" s="1"/>
  <c r="A191" i="30" s="1"/>
  <c r="A192" i="30" s="1"/>
  <c r="A193" i="30" s="1"/>
  <c r="A194" i="30" s="1"/>
  <c r="A195" i="30" s="1"/>
  <c r="A196" i="30" s="1"/>
  <c r="A197" i="30" s="1"/>
  <c r="A198" i="30" s="1"/>
  <c r="A199" i="30" s="1"/>
  <c r="A200" i="30" s="1"/>
  <c r="A201" i="30" s="1"/>
  <c r="A202" i="30" s="1"/>
  <c r="A203" i="30" s="1"/>
  <c r="A204" i="30" s="1"/>
  <c r="A205" i="30" s="1"/>
  <c r="A206" i="30" s="1"/>
  <c r="A207" i="30" s="1"/>
  <c r="A208" i="30" s="1"/>
  <c r="A209" i="30" s="1"/>
  <c r="A210" i="30" s="1"/>
  <c r="A211" i="30" s="1"/>
  <c r="A212" i="30" s="1"/>
  <c r="A213" i="30" s="1"/>
  <c r="A214" i="30" s="1"/>
  <c r="A215" i="30" s="1"/>
  <c r="A216" i="30" s="1"/>
  <c r="A217" i="30" s="1"/>
  <c r="A218" i="30" s="1"/>
  <c r="A219" i="30" s="1"/>
  <c r="A220" i="30" s="1"/>
  <c r="A221" i="30" s="1"/>
  <c r="A222" i="30" s="1"/>
  <c r="A223" i="30" s="1"/>
  <c r="A224" i="30" s="1"/>
  <c r="A225" i="30" s="1"/>
  <c r="A226" i="30" s="1"/>
  <c r="A227" i="30" s="1"/>
  <c r="A228" i="30" s="1"/>
  <c r="A229" i="30" s="1"/>
  <c r="A230" i="30" s="1"/>
  <c r="A231" i="30" s="1"/>
  <c r="A232" i="30" s="1"/>
  <c r="A233" i="30" s="1"/>
  <c r="A234" i="30" s="1"/>
  <c r="A235" i="30" s="1"/>
  <c r="A236" i="30" s="1"/>
  <c r="A237" i="30" s="1"/>
  <c r="A173" i="30"/>
  <c r="A174" i="30" s="1"/>
  <c r="U175" i="30"/>
  <c r="U176" i="30" s="1"/>
  <c r="U177" i="30" s="1"/>
  <c r="U178" i="30" s="1"/>
  <c r="U179" i="30" s="1"/>
  <c r="U180" i="30" s="1"/>
  <c r="U181" i="30" s="1"/>
  <c r="U182" i="30" s="1"/>
  <c r="U183" i="30" s="1"/>
  <c r="U184" i="30" s="1"/>
  <c r="U185" i="30" s="1"/>
  <c r="U186" i="30" s="1"/>
  <c r="U187" i="30" s="1"/>
  <c r="U188" i="30" s="1"/>
  <c r="U189" i="30" s="1"/>
  <c r="U190" i="30" s="1"/>
  <c r="U191" i="30" s="1"/>
  <c r="U192" i="30" s="1"/>
  <c r="U193" i="30" s="1"/>
  <c r="U194" i="30" s="1"/>
  <c r="U195" i="30" s="1"/>
  <c r="U196" i="30" s="1"/>
  <c r="U197" i="30" s="1"/>
  <c r="U198" i="30" s="1"/>
  <c r="U199" i="30" s="1"/>
  <c r="U200" i="30" s="1"/>
  <c r="U201" i="30" s="1"/>
  <c r="U202" i="30" s="1"/>
  <c r="U203" i="30" s="1"/>
  <c r="U204" i="30" s="1"/>
  <c r="U205" i="30" s="1"/>
  <c r="U206" i="30" s="1"/>
  <c r="U207" i="30" s="1"/>
  <c r="U208" i="30" s="1"/>
  <c r="U209" i="30" s="1"/>
  <c r="U210" i="30" s="1"/>
  <c r="U211" i="30" s="1"/>
  <c r="U212" i="30" s="1"/>
  <c r="U213" i="30" s="1"/>
  <c r="U214" i="30" s="1"/>
  <c r="U215" i="30" s="1"/>
  <c r="U216" i="30" s="1"/>
  <c r="U217" i="30" s="1"/>
  <c r="U218" i="30" s="1"/>
  <c r="U219" i="30" s="1"/>
  <c r="U220" i="30" s="1"/>
  <c r="U221" i="30" s="1"/>
  <c r="U222" i="30" s="1"/>
  <c r="U223" i="30" s="1"/>
  <c r="U224" i="30" s="1"/>
  <c r="U225" i="30" s="1"/>
  <c r="U226" i="30" s="1"/>
  <c r="U227" i="30" s="1"/>
  <c r="U228" i="30" s="1"/>
  <c r="U229" i="30" s="1"/>
  <c r="U230" i="30" s="1"/>
  <c r="U231" i="30" s="1"/>
  <c r="U232" i="30" s="1"/>
  <c r="U233" i="30" s="1"/>
  <c r="U234" i="30" s="1"/>
  <c r="U235" i="30" s="1"/>
  <c r="U236" i="30" s="1"/>
  <c r="U237" i="30" s="1"/>
  <c r="U173" i="30"/>
  <c r="U174" i="30" s="1"/>
  <c r="B175" i="30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08" i="30" s="1"/>
  <c r="B209" i="30" s="1"/>
  <c r="B210" i="30" s="1"/>
  <c r="B211" i="30" s="1"/>
  <c r="B212" i="30" s="1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173" i="30"/>
  <c r="B174" i="30" s="1"/>
  <c r="AE239" i="30"/>
  <c r="AE240" i="30" s="1"/>
  <c r="AE241" i="30" s="1"/>
  <c r="AE242" i="30" s="1"/>
  <c r="AE243" i="30" s="1"/>
  <c r="AE244" i="30" s="1"/>
  <c r="AE245" i="30" s="1"/>
  <c r="AE246" i="30" s="1"/>
  <c r="AE238" i="30"/>
  <c r="AA239" i="30"/>
  <c r="AA240" i="30" s="1"/>
  <c r="AA241" i="30" s="1"/>
  <c r="AA242" i="30" s="1"/>
  <c r="AA243" i="30" s="1"/>
  <c r="AA244" i="30" s="1"/>
  <c r="AA245" i="30" s="1"/>
  <c r="AA246" i="30" s="1"/>
  <c r="AA238" i="30"/>
  <c r="Z173" i="30"/>
  <c r="Z174" i="30" s="1"/>
  <c r="Z175" i="30"/>
  <c r="Z176" i="30" s="1"/>
  <c r="Z177" i="30" s="1"/>
  <c r="Z178" i="30" s="1"/>
  <c r="Z179" i="30" s="1"/>
  <c r="Z180" i="30" s="1"/>
  <c r="Z181" i="30" s="1"/>
  <c r="Z182" i="30" s="1"/>
  <c r="Z183" i="30" s="1"/>
  <c r="Z184" i="30" s="1"/>
  <c r="Z185" i="30" s="1"/>
  <c r="Z186" i="30" s="1"/>
  <c r="Z187" i="30" s="1"/>
  <c r="Z188" i="30" s="1"/>
  <c r="Z189" i="30" s="1"/>
  <c r="Z190" i="30" s="1"/>
  <c r="Z191" i="30" s="1"/>
  <c r="Z192" i="30" s="1"/>
  <c r="Z193" i="30" s="1"/>
  <c r="Z194" i="30" s="1"/>
  <c r="Z195" i="30" s="1"/>
  <c r="Z196" i="30" s="1"/>
  <c r="Z197" i="30" s="1"/>
  <c r="Z198" i="30" s="1"/>
  <c r="Z199" i="30" s="1"/>
  <c r="Z200" i="30" s="1"/>
  <c r="Z201" i="30" s="1"/>
  <c r="Z202" i="30" s="1"/>
  <c r="Z203" i="30" s="1"/>
  <c r="Z204" i="30" s="1"/>
  <c r="Z205" i="30" s="1"/>
  <c r="Z206" i="30" s="1"/>
  <c r="Z207" i="30" s="1"/>
  <c r="Z208" i="30" s="1"/>
  <c r="Z209" i="30" s="1"/>
  <c r="Z210" i="30" s="1"/>
  <c r="Z211" i="30" s="1"/>
  <c r="Z212" i="30" s="1"/>
  <c r="Z213" i="30" s="1"/>
  <c r="Z214" i="30" s="1"/>
  <c r="Z215" i="30" s="1"/>
  <c r="Z216" i="30" s="1"/>
  <c r="Z217" i="30" s="1"/>
  <c r="Z218" i="30" s="1"/>
  <c r="Z219" i="30" s="1"/>
  <c r="Z220" i="30" s="1"/>
  <c r="Z221" i="30" s="1"/>
  <c r="Z222" i="30" s="1"/>
  <c r="Z223" i="30" s="1"/>
  <c r="Z224" i="30" s="1"/>
  <c r="Z225" i="30" s="1"/>
  <c r="Z226" i="30" s="1"/>
  <c r="Z227" i="30" s="1"/>
  <c r="Z228" i="30" s="1"/>
  <c r="Z229" i="30" s="1"/>
  <c r="Z230" i="30" s="1"/>
  <c r="Z231" i="30" s="1"/>
  <c r="Z232" i="30" s="1"/>
  <c r="Z233" i="30" s="1"/>
  <c r="Z234" i="30" s="1"/>
  <c r="Z235" i="30" s="1"/>
  <c r="Z236" i="30" s="1"/>
  <c r="Z237" i="30" s="1"/>
  <c r="AC238" i="30"/>
  <c r="AC239" i="30"/>
  <c r="AC240" i="30" s="1"/>
  <c r="AC241" i="30" s="1"/>
  <c r="AC242" i="30" s="1"/>
  <c r="AC243" i="30" s="1"/>
  <c r="AC244" i="30" s="1"/>
  <c r="AC245" i="30" s="1"/>
  <c r="AC246" i="30" s="1"/>
  <c r="C175" i="30"/>
  <c r="C176" i="30" s="1"/>
  <c r="C177" i="30" s="1"/>
  <c r="C178" i="30" s="1"/>
  <c r="C179" i="30" s="1"/>
  <c r="C180" i="30" s="1"/>
  <c r="C181" i="30" s="1"/>
  <c r="C182" i="30" s="1"/>
  <c r="C183" i="30" s="1"/>
  <c r="C184" i="30" s="1"/>
  <c r="C185" i="30" s="1"/>
  <c r="C186" i="30" s="1"/>
  <c r="C187" i="30" s="1"/>
  <c r="C188" i="30" s="1"/>
  <c r="C189" i="30" s="1"/>
  <c r="C190" i="30" s="1"/>
  <c r="C191" i="30" s="1"/>
  <c r="C192" i="30" s="1"/>
  <c r="C193" i="30" s="1"/>
  <c r="C194" i="30" s="1"/>
  <c r="C195" i="30" s="1"/>
  <c r="C196" i="30" s="1"/>
  <c r="C197" i="30" s="1"/>
  <c r="C198" i="30" s="1"/>
  <c r="C199" i="30" s="1"/>
  <c r="C200" i="30" s="1"/>
  <c r="C201" i="30" s="1"/>
  <c r="C202" i="30" s="1"/>
  <c r="C203" i="30" s="1"/>
  <c r="C204" i="30" s="1"/>
  <c r="C205" i="30" s="1"/>
  <c r="C206" i="30" s="1"/>
  <c r="C207" i="30" s="1"/>
  <c r="C208" i="30" s="1"/>
  <c r="C209" i="30" s="1"/>
  <c r="C210" i="30" s="1"/>
  <c r="C211" i="30" s="1"/>
  <c r="C212" i="30" s="1"/>
  <c r="C213" i="30" s="1"/>
  <c r="C214" i="30" s="1"/>
  <c r="C215" i="30" s="1"/>
  <c r="C216" i="30" s="1"/>
  <c r="C217" i="30" s="1"/>
  <c r="C218" i="30" s="1"/>
  <c r="C219" i="30" s="1"/>
  <c r="C220" i="30" s="1"/>
  <c r="C221" i="30" s="1"/>
  <c r="C222" i="30" s="1"/>
  <c r="C223" i="30" s="1"/>
  <c r="C224" i="30" s="1"/>
  <c r="C225" i="30" s="1"/>
  <c r="C226" i="30" s="1"/>
  <c r="C227" i="30" s="1"/>
  <c r="C228" i="30" s="1"/>
  <c r="C229" i="30" s="1"/>
  <c r="C230" i="30" s="1"/>
  <c r="C231" i="30" s="1"/>
  <c r="C232" i="30" s="1"/>
  <c r="C233" i="30" s="1"/>
  <c r="C234" i="30" s="1"/>
  <c r="C235" i="30" s="1"/>
  <c r="C236" i="30" s="1"/>
  <c r="C237" i="30" s="1"/>
  <c r="C173" i="30"/>
  <c r="C174" i="30" s="1"/>
  <c r="AI239" i="30"/>
  <c r="AI240" i="30" s="1"/>
  <c r="AI241" i="30" s="1"/>
  <c r="AI242" i="30" s="1"/>
  <c r="AI243" i="30" s="1"/>
  <c r="AI244" i="30" s="1"/>
  <c r="AI245" i="30" s="1"/>
  <c r="AI246" i="30" s="1"/>
  <c r="AI238" i="30"/>
  <c r="I175" i="30"/>
  <c r="I176" i="30" s="1"/>
  <c r="I177" i="30" s="1"/>
  <c r="I178" i="30" s="1"/>
  <c r="I179" i="30" s="1"/>
  <c r="I180" i="30" s="1"/>
  <c r="I181" i="30" s="1"/>
  <c r="I182" i="30" s="1"/>
  <c r="I183" i="30" s="1"/>
  <c r="I184" i="30" s="1"/>
  <c r="I185" i="30" s="1"/>
  <c r="I186" i="30" s="1"/>
  <c r="I187" i="30" s="1"/>
  <c r="I188" i="30" s="1"/>
  <c r="I189" i="30" s="1"/>
  <c r="I190" i="30" s="1"/>
  <c r="I191" i="30" s="1"/>
  <c r="I192" i="30" s="1"/>
  <c r="I193" i="30" s="1"/>
  <c r="I194" i="30" s="1"/>
  <c r="I195" i="30" s="1"/>
  <c r="I196" i="30" s="1"/>
  <c r="I197" i="30" s="1"/>
  <c r="I198" i="30" s="1"/>
  <c r="I199" i="30" s="1"/>
  <c r="I200" i="30" s="1"/>
  <c r="I201" i="30" s="1"/>
  <c r="I202" i="30" s="1"/>
  <c r="I203" i="30" s="1"/>
  <c r="I204" i="30" s="1"/>
  <c r="I205" i="30" s="1"/>
  <c r="I206" i="30" s="1"/>
  <c r="I207" i="30" s="1"/>
  <c r="I208" i="30" s="1"/>
  <c r="I209" i="30" s="1"/>
  <c r="I210" i="30" s="1"/>
  <c r="I211" i="30" s="1"/>
  <c r="I212" i="30" s="1"/>
  <c r="I213" i="30" s="1"/>
  <c r="I214" i="30" s="1"/>
  <c r="I215" i="30" s="1"/>
  <c r="I216" i="30" s="1"/>
  <c r="I217" i="30" s="1"/>
  <c r="I218" i="30" s="1"/>
  <c r="I219" i="30" s="1"/>
  <c r="I220" i="30" s="1"/>
  <c r="I221" i="30" s="1"/>
  <c r="I222" i="30" s="1"/>
  <c r="I223" i="30" s="1"/>
  <c r="I224" i="30" s="1"/>
  <c r="I225" i="30" s="1"/>
  <c r="I226" i="30" s="1"/>
  <c r="I227" i="30" s="1"/>
  <c r="I228" i="30" s="1"/>
  <c r="I229" i="30" s="1"/>
  <c r="I230" i="30" s="1"/>
  <c r="I231" i="30" s="1"/>
  <c r="I232" i="30" s="1"/>
  <c r="I233" i="30" s="1"/>
  <c r="I234" i="30" s="1"/>
  <c r="I235" i="30" s="1"/>
  <c r="I236" i="30" s="1"/>
  <c r="I237" i="30" s="1"/>
  <c r="I173" i="30"/>
  <c r="I174" i="30" s="1"/>
  <c r="G175" i="30"/>
  <c r="G176" i="30" s="1"/>
  <c r="G177" i="30" s="1"/>
  <c r="G178" i="30" s="1"/>
  <c r="G179" i="30" s="1"/>
  <c r="G180" i="30" s="1"/>
  <c r="G181" i="30" s="1"/>
  <c r="G182" i="30" s="1"/>
  <c r="G183" i="30" s="1"/>
  <c r="G184" i="30" s="1"/>
  <c r="G185" i="30" s="1"/>
  <c r="G186" i="30" s="1"/>
  <c r="G187" i="30" s="1"/>
  <c r="G188" i="30" s="1"/>
  <c r="G189" i="30" s="1"/>
  <c r="G190" i="30" s="1"/>
  <c r="G191" i="30" s="1"/>
  <c r="G192" i="30" s="1"/>
  <c r="G193" i="30" s="1"/>
  <c r="G194" i="30" s="1"/>
  <c r="G195" i="30" s="1"/>
  <c r="G196" i="30" s="1"/>
  <c r="G197" i="30" s="1"/>
  <c r="G198" i="30" s="1"/>
  <c r="G199" i="30" s="1"/>
  <c r="G200" i="30" s="1"/>
  <c r="G201" i="30" s="1"/>
  <c r="G202" i="30" s="1"/>
  <c r="G203" i="30" s="1"/>
  <c r="G204" i="30" s="1"/>
  <c r="G205" i="30" s="1"/>
  <c r="G206" i="30" s="1"/>
  <c r="G207" i="30" s="1"/>
  <c r="G208" i="30" s="1"/>
  <c r="G209" i="30" s="1"/>
  <c r="G210" i="30" s="1"/>
  <c r="G211" i="30" s="1"/>
  <c r="G212" i="30" s="1"/>
  <c r="G213" i="30" s="1"/>
  <c r="G214" i="30" s="1"/>
  <c r="G215" i="30" s="1"/>
  <c r="G216" i="30" s="1"/>
  <c r="G217" i="30" s="1"/>
  <c r="G218" i="30" s="1"/>
  <c r="G219" i="30" s="1"/>
  <c r="G220" i="30" s="1"/>
  <c r="G221" i="30" s="1"/>
  <c r="G222" i="30" s="1"/>
  <c r="G223" i="30" s="1"/>
  <c r="G224" i="30" s="1"/>
  <c r="G225" i="30" s="1"/>
  <c r="G226" i="30" s="1"/>
  <c r="G227" i="30" s="1"/>
  <c r="G228" i="30" s="1"/>
  <c r="G229" i="30" s="1"/>
  <c r="G230" i="30" s="1"/>
  <c r="G231" i="30" s="1"/>
  <c r="G232" i="30" s="1"/>
  <c r="G233" i="30" s="1"/>
  <c r="G234" i="30" s="1"/>
  <c r="G235" i="30" s="1"/>
  <c r="G236" i="30" s="1"/>
  <c r="G237" i="30" s="1"/>
  <c r="G173" i="30"/>
  <c r="G174" i="30" s="1"/>
  <c r="M173" i="30"/>
  <c r="M174" i="30" s="1"/>
  <c r="M175" i="30"/>
  <c r="M176" i="30" s="1"/>
  <c r="M177" i="30" s="1"/>
  <c r="M178" i="30" s="1"/>
  <c r="M179" i="30" s="1"/>
  <c r="M180" i="30" s="1"/>
  <c r="M181" i="30" s="1"/>
  <c r="M182" i="30" s="1"/>
  <c r="M183" i="30" s="1"/>
  <c r="M184" i="30" s="1"/>
  <c r="M185" i="30" s="1"/>
  <c r="M186" i="30" s="1"/>
  <c r="M187" i="30" s="1"/>
  <c r="M188" i="30" s="1"/>
  <c r="M189" i="30" s="1"/>
  <c r="M190" i="30" s="1"/>
  <c r="M191" i="30" s="1"/>
  <c r="M192" i="30" s="1"/>
  <c r="M193" i="30" s="1"/>
  <c r="M194" i="30" s="1"/>
  <c r="M195" i="30" s="1"/>
  <c r="M196" i="30" s="1"/>
  <c r="M197" i="30" s="1"/>
  <c r="M198" i="30" s="1"/>
  <c r="M199" i="30" s="1"/>
  <c r="M200" i="30" s="1"/>
  <c r="M201" i="30" s="1"/>
  <c r="M202" i="30" s="1"/>
  <c r="M203" i="30" s="1"/>
  <c r="M204" i="30" s="1"/>
  <c r="M205" i="30" s="1"/>
  <c r="M206" i="30" s="1"/>
  <c r="M207" i="30" s="1"/>
  <c r="M208" i="30" s="1"/>
  <c r="M209" i="30" s="1"/>
  <c r="M210" i="30" s="1"/>
  <c r="M211" i="30" s="1"/>
  <c r="M212" i="30" s="1"/>
  <c r="M213" i="30" s="1"/>
  <c r="M214" i="30" s="1"/>
  <c r="M215" i="30" s="1"/>
  <c r="M216" i="30" s="1"/>
  <c r="M217" i="30" s="1"/>
  <c r="M218" i="30" s="1"/>
  <c r="M219" i="30" s="1"/>
  <c r="M220" i="30" s="1"/>
  <c r="M221" i="30" s="1"/>
  <c r="M222" i="30" s="1"/>
  <c r="M223" i="30" s="1"/>
  <c r="M224" i="30" s="1"/>
  <c r="M225" i="30" s="1"/>
  <c r="M226" i="30" s="1"/>
  <c r="M227" i="30" s="1"/>
  <c r="M228" i="30" s="1"/>
  <c r="M229" i="30" s="1"/>
  <c r="M230" i="30" s="1"/>
  <c r="M231" i="30" s="1"/>
  <c r="M232" i="30" s="1"/>
  <c r="M233" i="30" s="1"/>
  <c r="M234" i="30" s="1"/>
  <c r="M235" i="30" s="1"/>
  <c r="M236" i="30" s="1"/>
  <c r="M237" i="30" s="1"/>
  <c r="K239" i="30"/>
  <c r="K240" i="30" s="1"/>
  <c r="K241" i="30" s="1"/>
  <c r="K242" i="30" s="1"/>
  <c r="K243" i="30" s="1"/>
  <c r="K244" i="30" s="1"/>
  <c r="K245" i="30" s="1"/>
  <c r="K246" i="30" s="1"/>
  <c r="K238" i="30"/>
  <c r="J239" i="30"/>
  <c r="J240" i="30" s="1"/>
  <c r="J241" i="30" s="1"/>
  <c r="J242" i="30" s="1"/>
  <c r="J243" i="30" s="1"/>
  <c r="J244" i="30" s="1"/>
  <c r="J245" i="30" s="1"/>
  <c r="J246" i="30" s="1"/>
  <c r="J238" i="30"/>
  <c r="L238" i="30"/>
  <c r="L239" i="30"/>
  <c r="L240" i="30" s="1"/>
  <c r="L241" i="30" s="1"/>
  <c r="L242" i="30" s="1"/>
  <c r="L243" i="30" s="1"/>
  <c r="L244" i="30" s="1"/>
  <c r="L245" i="30" s="1"/>
  <c r="L246" i="30" s="1"/>
  <c r="F173" i="30"/>
  <c r="F174" i="30" s="1"/>
  <c r="F175" i="30"/>
  <c r="F176" i="30" s="1"/>
  <c r="F177" i="30" s="1"/>
  <c r="F178" i="30" s="1"/>
  <c r="F179" i="30" s="1"/>
  <c r="F180" i="30" s="1"/>
  <c r="F181" i="30" s="1"/>
  <c r="F182" i="30" s="1"/>
  <c r="F183" i="30" s="1"/>
  <c r="F184" i="30" s="1"/>
  <c r="F185" i="30" s="1"/>
  <c r="F186" i="30" s="1"/>
  <c r="F187" i="30" s="1"/>
  <c r="F188" i="30" s="1"/>
  <c r="F189" i="30" s="1"/>
  <c r="F190" i="30" s="1"/>
  <c r="F191" i="30" s="1"/>
  <c r="F192" i="30" s="1"/>
  <c r="F193" i="30" s="1"/>
  <c r="F194" i="30" s="1"/>
  <c r="F195" i="30" s="1"/>
  <c r="F196" i="30" s="1"/>
  <c r="F197" i="30" s="1"/>
  <c r="F198" i="30" s="1"/>
  <c r="F199" i="30" s="1"/>
  <c r="F200" i="30" s="1"/>
  <c r="F201" i="30" s="1"/>
  <c r="F202" i="30" s="1"/>
  <c r="F203" i="30" s="1"/>
  <c r="F204" i="30" s="1"/>
  <c r="F205" i="30" s="1"/>
  <c r="F206" i="30" s="1"/>
  <c r="F207" i="30" s="1"/>
  <c r="F208" i="30" s="1"/>
  <c r="F209" i="30" s="1"/>
  <c r="F210" i="30" s="1"/>
  <c r="F211" i="30" s="1"/>
  <c r="F212" i="30" s="1"/>
  <c r="F213" i="30" s="1"/>
  <c r="F214" i="30" s="1"/>
  <c r="F215" i="30" s="1"/>
  <c r="F216" i="30" s="1"/>
  <c r="F217" i="30" s="1"/>
  <c r="F218" i="30" s="1"/>
  <c r="F219" i="30" s="1"/>
  <c r="F220" i="30" s="1"/>
  <c r="F221" i="30" s="1"/>
  <c r="F222" i="30" s="1"/>
  <c r="F223" i="30" s="1"/>
  <c r="F224" i="30" s="1"/>
  <c r="F225" i="30" s="1"/>
  <c r="F226" i="30" s="1"/>
  <c r="F227" i="30" s="1"/>
  <c r="F228" i="30" s="1"/>
  <c r="F229" i="30" s="1"/>
  <c r="F230" i="30" s="1"/>
  <c r="F231" i="30" s="1"/>
  <c r="F232" i="30" s="1"/>
  <c r="F233" i="30" s="1"/>
  <c r="F234" i="30" s="1"/>
  <c r="F235" i="30" s="1"/>
  <c r="F236" i="30" s="1"/>
  <c r="F237" i="30" s="1"/>
  <c r="AD239" i="29"/>
  <c r="AD240" i="29" s="1"/>
  <c r="AD241" i="29" s="1"/>
  <c r="AD242" i="29" s="1"/>
  <c r="AD243" i="29" s="1"/>
  <c r="AD244" i="29" s="1"/>
  <c r="AD245" i="29" s="1"/>
  <c r="AD246" i="29" s="1"/>
  <c r="AD238" i="29"/>
  <c r="L238" i="29"/>
  <c r="L239" i="29"/>
  <c r="L240" i="29" s="1"/>
  <c r="L241" i="29" s="1"/>
  <c r="L242" i="29" s="1"/>
  <c r="L243" i="29" s="1"/>
  <c r="L244" i="29" s="1"/>
  <c r="L245" i="29" s="1"/>
  <c r="L246" i="29" s="1"/>
  <c r="V173" i="29"/>
  <c r="V174" i="29" s="1"/>
  <c r="V175" i="29"/>
  <c r="V176" i="29" s="1"/>
  <c r="V177" i="29" s="1"/>
  <c r="V178" i="29" s="1"/>
  <c r="V179" i="29" s="1"/>
  <c r="V180" i="29" s="1"/>
  <c r="V181" i="29" s="1"/>
  <c r="V182" i="29" s="1"/>
  <c r="V183" i="29" s="1"/>
  <c r="V184" i="29" s="1"/>
  <c r="V185" i="29" s="1"/>
  <c r="V186" i="29" s="1"/>
  <c r="V187" i="29" s="1"/>
  <c r="V188" i="29" s="1"/>
  <c r="V189" i="29" s="1"/>
  <c r="V190" i="29" s="1"/>
  <c r="V191" i="29" s="1"/>
  <c r="V192" i="29" s="1"/>
  <c r="V193" i="29" s="1"/>
  <c r="V194" i="29" s="1"/>
  <c r="V195" i="29" s="1"/>
  <c r="V196" i="29" s="1"/>
  <c r="V197" i="29" s="1"/>
  <c r="V198" i="29" s="1"/>
  <c r="V199" i="29" s="1"/>
  <c r="V200" i="29" s="1"/>
  <c r="V201" i="29" s="1"/>
  <c r="V202" i="29" s="1"/>
  <c r="V203" i="29" s="1"/>
  <c r="V204" i="29" s="1"/>
  <c r="V205" i="29" s="1"/>
  <c r="V206" i="29" s="1"/>
  <c r="V207" i="29" s="1"/>
  <c r="V208" i="29" s="1"/>
  <c r="V209" i="29" s="1"/>
  <c r="V210" i="29" s="1"/>
  <c r="V211" i="29" s="1"/>
  <c r="V212" i="29" s="1"/>
  <c r="V213" i="29" s="1"/>
  <c r="V214" i="29" s="1"/>
  <c r="V215" i="29" s="1"/>
  <c r="V216" i="29" s="1"/>
  <c r="V217" i="29" s="1"/>
  <c r="V218" i="29" s="1"/>
  <c r="V219" i="29" s="1"/>
  <c r="V220" i="29" s="1"/>
  <c r="V221" i="29" s="1"/>
  <c r="V222" i="29" s="1"/>
  <c r="V223" i="29" s="1"/>
  <c r="V224" i="29" s="1"/>
  <c r="V225" i="29" s="1"/>
  <c r="V226" i="29" s="1"/>
  <c r="V227" i="29" s="1"/>
  <c r="V228" i="29" s="1"/>
  <c r="V229" i="29" s="1"/>
  <c r="V230" i="29" s="1"/>
  <c r="V231" i="29" s="1"/>
  <c r="V232" i="29" s="1"/>
  <c r="V233" i="29" s="1"/>
  <c r="V234" i="29" s="1"/>
  <c r="V235" i="29" s="1"/>
  <c r="V236" i="29" s="1"/>
  <c r="V237" i="29" s="1"/>
  <c r="U173" i="29"/>
  <c r="U174" i="29" s="1"/>
  <c r="U175" i="29"/>
  <c r="U176" i="29" s="1"/>
  <c r="U177" i="29" s="1"/>
  <c r="U178" i="29" s="1"/>
  <c r="U179" i="29" s="1"/>
  <c r="U180" i="29" s="1"/>
  <c r="U181" i="29" s="1"/>
  <c r="U182" i="29" s="1"/>
  <c r="U183" i="29" s="1"/>
  <c r="U184" i="29" s="1"/>
  <c r="U185" i="29" s="1"/>
  <c r="U186" i="29" s="1"/>
  <c r="U187" i="29" s="1"/>
  <c r="U188" i="29" s="1"/>
  <c r="U189" i="29" s="1"/>
  <c r="U190" i="29" s="1"/>
  <c r="U191" i="29" s="1"/>
  <c r="U192" i="29" s="1"/>
  <c r="U193" i="29" s="1"/>
  <c r="U194" i="29" s="1"/>
  <c r="U195" i="29" s="1"/>
  <c r="U196" i="29" s="1"/>
  <c r="U197" i="29" s="1"/>
  <c r="U198" i="29" s="1"/>
  <c r="U199" i="29" s="1"/>
  <c r="U200" i="29" s="1"/>
  <c r="U201" i="29" s="1"/>
  <c r="U202" i="29" s="1"/>
  <c r="U203" i="29" s="1"/>
  <c r="U204" i="29" s="1"/>
  <c r="U205" i="29" s="1"/>
  <c r="U206" i="29" s="1"/>
  <c r="U207" i="29" s="1"/>
  <c r="U208" i="29" s="1"/>
  <c r="U209" i="29" s="1"/>
  <c r="U210" i="29" s="1"/>
  <c r="U211" i="29" s="1"/>
  <c r="U212" i="29" s="1"/>
  <c r="U213" i="29" s="1"/>
  <c r="U214" i="29" s="1"/>
  <c r="U215" i="29" s="1"/>
  <c r="U216" i="29" s="1"/>
  <c r="U217" i="29" s="1"/>
  <c r="U218" i="29" s="1"/>
  <c r="U219" i="29" s="1"/>
  <c r="U220" i="29" s="1"/>
  <c r="U221" i="29" s="1"/>
  <c r="U222" i="29" s="1"/>
  <c r="U223" i="29" s="1"/>
  <c r="U224" i="29" s="1"/>
  <c r="U225" i="29" s="1"/>
  <c r="U226" i="29" s="1"/>
  <c r="U227" i="29" s="1"/>
  <c r="U228" i="29" s="1"/>
  <c r="U229" i="29" s="1"/>
  <c r="U230" i="29" s="1"/>
  <c r="U231" i="29" s="1"/>
  <c r="U232" i="29" s="1"/>
  <c r="U233" i="29" s="1"/>
  <c r="U234" i="29" s="1"/>
  <c r="U235" i="29" s="1"/>
  <c r="U236" i="29" s="1"/>
  <c r="U237" i="29" s="1"/>
  <c r="AC238" i="29"/>
  <c r="AC239" i="29"/>
  <c r="AC240" i="29" s="1"/>
  <c r="AC241" i="29" s="1"/>
  <c r="AC242" i="29" s="1"/>
  <c r="AC243" i="29" s="1"/>
  <c r="AC244" i="29" s="1"/>
  <c r="AC245" i="29" s="1"/>
  <c r="AC246" i="29" s="1"/>
  <c r="G175" i="29"/>
  <c r="G176" i="29" s="1"/>
  <c r="G177" i="29" s="1"/>
  <c r="G178" i="29" s="1"/>
  <c r="G179" i="29" s="1"/>
  <c r="G180" i="29" s="1"/>
  <c r="G181" i="29" s="1"/>
  <c r="G182" i="29" s="1"/>
  <c r="G183" i="29" s="1"/>
  <c r="G184" i="29" s="1"/>
  <c r="G185" i="29" s="1"/>
  <c r="G186" i="29" s="1"/>
  <c r="G187" i="29" s="1"/>
  <c r="G188" i="29" s="1"/>
  <c r="G189" i="29" s="1"/>
  <c r="G190" i="29" s="1"/>
  <c r="G191" i="29" s="1"/>
  <c r="G192" i="29" s="1"/>
  <c r="G193" i="29" s="1"/>
  <c r="G194" i="29" s="1"/>
  <c r="G195" i="29" s="1"/>
  <c r="G196" i="29" s="1"/>
  <c r="G197" i="29" s="1"/>
  <c r="G198" i="29" s="1"/>
  <c r="G199" i="29" s="1"/>
  <c r="G200" i="29" s="1"/>
  <c r="G201" i="29" s="1"/>
  <c r="G202" i="29" s="1"/>
  <c r="G203" i="29" s="1"/>
  <c r="G204" i="29" s="1"/>
  <c r="G205" i="29" s="1"/>
  <c r="G206" i="29" s="1"/>
  <c r="G207" i="29" s="1"/>
  <c r="G208" i="29" s="1"/>
  <c r="G209" i="29" s="1"/>
  <c r="G210" i="29" s="1"/>
  <c r="G211" i="29" s="1"/>
  <c r="G212" i="29" s="1"/>
  <c r="G213" i="29" s="1"/>
  <c r="G214" i="29" s="1"/>
  <c r="G215" i="29" s="1"/>
  <c r="G216" i="29" s="1"/>
  <c r="G217" i="29" s="1"/>
  <c r="G218" i="29" s="1"/>
  <c r="G219" i="29" s="1"/>
  <c r="G220" i="29" s="1"/>
  <c r="G221" i="29" s="1"/>
  <c r="G222" i="29" s="1"/>
  <c r="G223" i="29" s="1"/>
  <c r="G224" i="29" s="1"/>
  <c r="G225" i="29" s="1"/>
  <c r="G226" i="29" s="1"/>
  <c r="G227" i="29" s="1"/>
  <c r="G228" i="29" s="1"/>
  <c r="G229" i="29" s="1"/>
  <c r="G230" i="29" s="1"/>
  <c r="G231" i="29" s="1"/>
  <c r="G232" i="29" s="1"/>
  <c r="G233" i="29" s="1"/>
  <c r="G234" i="29" s="1"/>
  <c r="G235" i="29" s="1"/>
  <c r="G236" i="29" s="1"/>
  <c r="G237" i="29" s="1"/>
  <c r="G173" i="29"/>
  <c r="G174" i="29" s="1"/>
  <c r="AG238" i="29"/>
  <c r="AG239" i="29"/>
  <c r="AG240" i="29" s="1"/>
  <c r="AG241" i="29" s="1"/>
  <c r="AG242" i="29" s="1"/>
  <c r="AG243" i="29" s="1"/>
  <c r="AG244" i="29" s="1"/>
  <c r="AG245" i="29" s="1"/>
  <c r="AG246" i="29" s="1"/>
  <c r="I173" i="29"/>
  <c r="I174" i="29" s="1"/>
  <c r="I175" i="29"/>
  <c r="I176" i="29" s="1"/>
  <c r="I177" i="29" s="1"/>
  <c r="I178" i="29" s="1"/>
  <c r="I179" i="29" s="1"/>
  <c r="I180" i="29" s="1"/>
  <c r="I181" i="29" s="1"/>
  <c r="I182" i="29" s="1"/>
  <c r="I183" i="29" s="1"/>
  <c r="I184" i="29" s="1"/>
  <c r="I185" i="29" s="1"/>
  <c r="I186" i="29" s="1"/>
  <c r="I187" i="29" s="1"/>
  <c r="I188" i="29" s="1"/>
  <c r="I189" i="29" s="1"/>
  <c r="I190" i="29" s="1"/>
  <c r="I191" i="29" s="1"/>
  <c r="I192" i="29" s="1"/>
  <c r="I193" i="29" s="1"/>
  <c r="I194" i="29" s="1"/>
  <c r="I195" i="29" s="1"/>
  <c r="I196" i="29" s="1"/>
  <c r="I197" i="29" s="1"/>
  <c r="I198" i="29" s="1"/>
  <c r="I199" i="29" s="1"/>
  <c r="I200" i="29" s="1"/>
  <c r="I201" i="29" s="1"/>
  <c r="I202" i="29" s="1"/>
  <c r="I203" i="29" s="1"/>
  <c r="I204" i="29" s="1"/>
  <c r="I205" i="29" s="1"/>
  <c r="I206" i="29" s="1"/>
  <c r="I207" i="29" s="1"/>
  <c r="I208" i="29" s="1"/>
  <c r="I209" i="29" s="1"/>
  <c r="I210" i="29" s="1"/>
  <c r="I211" i="29" s="1"/>
  <c r="I212" i="29" s="1"/>
  <c r="I213" i="29" s="1"/>
  <c r="I214" i="29" s="1"/>
  <c r="I215" i="29" s="1"/>
  <c r="I216" i="29" s="1"/>
  <c r="I217" i="29" s="1"/>
  <c r="I218" i="29" s="1"/>
  <c r="I219" i="29" s="1"/>
  <c r="I220" i="29" s="1"/>
  <c r="I221" i="29" s="1"/>
  <c r="I222" i="29" s="1"/>
  <c r="I223" i="29" s="1"/>
  <c r="I224" i="29" s="1"/>
  <c r="I225" i="29" s="1"/>
  <c r="I226" i="29" s="1"/>
  <c r="I227" i="29" s="1"/>
  <c r="I228" i="29" s="1"/>
  <c r="I229" i="29" s="1"/>
  <c r="I230" i="29" s="1"/>
  <c r="I231" i="29" s="1"/>
  <c r="I232" i="29" s="1"/>
  <c r="I233" i="29" s="1"/>
  <c r="I234" i="29" s="1"/>
  <c r="I235" i="29" s="1"/>
  <c r="I236" i="29" s="1"/>
  <c r="I237" i="29" s="1"/>
  <c r="W173" i="29"/>
  <c r="W174" i="29" s="1"/>
  <c r="W175" i="29"/>
  <c r="W176" i="29" s="1"/>
  <c r="W177" i="29" s="1"/>
  <c r="W178" i="29" s="1"/>
  <c r="W179" i="29" s="1"/>
  <c r="W180" i="29" s="1"/>
  <c r="W181" i="29" s="1"/>
  <c r="W182" i="29" s="1"/>
  <c r="W183" i="29" s="1"/>
  <c r="W184" i="29" s="1"/>
  <c r="W185" i="29" s="1"/>
  <c r="W186" i="29" s="1"/>
  <c r="W187" i="29" s="1"/>
  <c r="W188" i="29" s="1"/>
  <c r="W189" i="29" s="1"/>
  <c r="W190" i="29" s="1"/>
  <c r="W191" i="29" s="1"/>
  <c r="W192" i="29" s="1"/>
  <c r="W193" i="29" s="1"/>
  <c r="W194" i="29" s="1"/>
  <c r="W195" i="29" s="1"/>
  <c r="W196" i="29" s="1"/>
  <c r="W197" i="29" s="1"/>
  <c r="W198" i="29" s="1"/>
  <c r="W199" i="29" s="1"/>
  <c r="W200" i="29" s="1"/>
  <c r="W201" i="29" s="1"/>
  <c r="W202" i="29" s="1"/>
  <c r="W203" i="29" s="1"/>
  <c r="W204" i="29" s="1"/>
  <c r="W205" i="29" s="1"/>
  <c r="W206" i="29" s="1"/>
  <c r="W207" i="29" s="1"/>
  <c r="W208" i="29" s="1"/>
  <c r="W209" i="29" s="1"/>
  <c r="W210" i="29" s="1"/>
  <c r="W211" i="29" s="1"/>
  <c r="W212" i="29" s="1"/>
  <c r="W213" i="29" s="1"/>
  <c r="W214" i="29" s="1"/>
  <c r="W215" i="29" s="1"/>
  <c r="W216" i="29" s="1"/>
  <c r="W217" i="29" s="1"/>
  <c r="W218" i="29" s="1"/>
  <c r="W219" i="29" s="1"/>
  <c r="W220" i="29" s="1"/>
  <c r="W221" i="29" s="1"/>
  <c r="W222" i="29" s="1"/>
  <c r="W223" i="29" s="1"/>
  <c r="W224" i="29" s="1"/>
  <c r="W225" i="29" s="1"/>
  <c r="W226" i="29" s="1"/>
  <c r="W227" i="29" s="1"/>
  <c r="W228" i="29" s="1"/>
  <c r="W229" i="29" s="1"/>
  <c r="W230" i="29" s="1"/>
  <c r="W231" i="29" s="1"/>
  <c r="W232" i="29" s="1"/>
  <c r="W233" i="29" s="1"/>
  <c r="W234" i="29" s="1"/>
  <c r="W235" i="29" s="1"/>
  <c r="W236" i="29" s="1"/>
  <c r="W237" i="29" s="1"/>
  <c r="Z173" i="29"/>
  <c r="Z174" i="29" s="1"/>
  <c r="Z175" i="29"/>
  <c r="Z176" i="29" s="1"/>
  <c r="Z177" i="29" s="1"/>
  <c r="Z178" i="29" s="1"/>
  <c r="Z179" i="29" s="1"/>
  <c r="Z180" i="29" s="1"/>
  <c r="Z181" i="29" s="1"/>
  <c r="Z182" i="29" s="1"/>
  <c r="Z183" i="29" s="1"/>
  <c r="Z184" i="29" s="1"/>
  <c r="Z185" i="29" s="1"/>
  <c r="Z186" i="29" s="1"/>
  <c r="Z187" i="29" s="1"/>
  <c r="Z188" i="29" s="1"/>
  <c r="Z189" i="29" s="1"/>
  <c r="Z190" i="29" s="1"/>
  <c r="Z191" i="29" s="1"/>
  <c r="Z192" i="29" s="1"/>
  <c r="Z193" i="29" s="1"/>
  <c r="Z194" i="29" s="1"/>
  <c r="Z195" i="29" s="1"/>
  <c r="Z196" i="29" s="1"/>
  <c r="Z197" i="29" s="1"/>
  <c r="Z198" i="29" s="1"/>
  <c r="Z199" i="29" s="1"/>
  <c r="Z200" i="29" s="1"/>
  <c r="Z201" i="29" s="1"/>
  <c r="Z202" i="29" s="1"/>
  <c r="Z203" i="29" s="1"/>
  <c r="Z204" i="29" s="1"/>
  <c r="Z205" i="29" s="1"/>
  <c r="Z206" i="29" s="1"/>
  <c r="Z207" i="29" s="1"/>
  <c r="Z208" i="29" s="1"/>
  <c r="Z209" i="29" s="1"/>
  <c r="Z210" i="29" s="1"/>
  <c r="Z211" i="29" s="1"/>
  <c r="Z212" i="29" s="1"/>
  <c r="Z213" i="29" s="1"/>
  <c r="Z214" i="29" s="1"/>
  <c r="Z215" i="29" s="1"/>
  <c r="Z216" i="29" s="1"/>
  <c r="Z217" i="29" s="1"/>
  <c r="Z218" i="29" s="1"/>
  <c r="Z219" i="29" s="1"/>
  <c r="Z220" i="29" s="1"/>
  <c r="Z221" i="29" s="1"/>
  <c r="Z222" i="29" s="1"/>
  <c r="Z223" i="29" s="1"/>
  <c r="Z224" i="29" s="1"/>
  <c r="Z225" i="29" s="1"/>
  <c r="Z226" i="29" s="1"/>
  <c r="Z227" i="29" s="1"/>
  <c r="Z228" i="29" s="1"/>
  <c r="Z229" i="29" s="1"/>
  <c r="Z230" i="29" s="1"/>
  <c r="Z231" i="29" s="1"/>
  <c r="Z232" i="29" s="1"/>
  <c r="Z233" i="29" s="1"/>
  <c r="Z234" i="29" s="1"/>
  <c r="Z235" i="29" s="1"/>
  <c r="Z236" i="29" s="1"/>
  <c r="Z237" i="29" s="1"/>
  <c r="AE238" i="29"/>
  <c r="AE239" i="29"/>
  <c r="AE240" i="29" s="1"/>
  <c r="AE241" i="29" s="1"/>
  <c r="AE242" i="29" s="1"/>
  <c r="AE243" i="29" s="1"/>
  <c r="AE244" i="29" s="1"/>
  <c r="AE245" i="29" s="1"/>
  <c r="AE246" i="29" s="1"/>
  <c r="D175" i="29"/>
  <c r="D176" i="29" s="1"/>
  <c r="D177" i="29" s="1"/>
  <c r="D178" i="29" s="1"/>
  <c r="D179" i="29" s="1"/>
  <c r="D180" i="29" s="1"/>
  <c r="D181" i="29" s="1"/>
  <c r="D182" i="29" s="1"/>
  <c r="D183" i="29" s="1"/>
  <c r="D184" i="29" s="1"/>
  <c r="D185" i="29" s="1"/>
  <c r="D186" i="29" s="1"/>
  <c r="D187" i="29" s="1"/>
  <c r="D188" i="29" s="1"/>
  <c r="D189" i="29" s="1"/>
  <c r="D190" i="29" s="1"/>
  <c r="D191" i="29" s="1"/>
  <c r="D192" i="29" s="1"/>
  <c r="D193" i="29" s="1"/>
  <c r="D194" i="29" s="1"/>
  <c r="D195" i="29" s="1"/>
  <c r="D196" i="29" s="1"/>
  <c r="D197" i="29" s="1"/>
  <c r="D198" i="29" s="1"/>
  <c r="D199" i="29" s="1"/>
  <c r="D200" i="29" s="1"/>
  <c r="D201" i="29" s="1"/>
  <c r="D202" i="29" s="1"/>
  <c r="D203" i="29" s="1"/>
  <c r="D204" i="29" s="1"/>
  <c r="D205" i="29" s="1"/>
  <c r="D206" i="29" s="1"/>
  <c r="D207" i="29" s="1"/>
  <c r="D208" i="29" s="1"/>
  <c r="D209" i="29" s="1"/>
  <c r="D210" i="29" s="1"/>
  <c r="D211" i="29" s="1"/>
  <c r="D212" i="29" s="1"/>
  <c r="D213" i="29" s="1"/>
  <c r="D214" i="29" s="1"/>
  <c r="D215" i="29" s="1"/>
  <c r="D216" i="29" s="1"/>
  <c r="D217" i="29" s="1"/>
  <c r="D218" i="29" s="1"/>
  <c r="D219" i="29" s="1"/>
  <c r="D220" i="29" s="1"/>
  <c r="D221" i="29" s="1"/>
  <c r="D222" i="29" s="1"/>
  <c r="D223" i="29" s="1"/>
  <c r="D224" i="29" s="1"/>
  <c r="D225" i="29" s="1"/>
  <c r="D226" i="29" s="1"/>
  <c r="D227" i="29" s="1"/>
  <c r="D228" i="29" s="1"/>
  <c r="D229" i="29" s="1"/>
  <c r="D230" i="29" s="1"/>
  <c r="D231" i="29" s="1"/>
  <c r="D232" i="29" s="1"/>
  <c r="D233" i="29" s="1"/>
  <c r="D234" i="29" s="1"/>
  <c r="D235" i="29" s="1"/>
  <c r="D236" i="29" s="1"/>
  <c r="D237" i="29" s="1"/>
  <c r="D173" i="29"/>
  <c r="D174" i="29" s="1"/>
  <c r="Y239" i="29"/>
  <c r="Y240" i="29" s="1"/>
  <c r="Y241" i="29" s="1"/>
  <c r="Y242" i="29" s="1"/>
  <c r="Y243" i="29" s="1"/>
  <c r="Y244" i="29" s="1"/>
  <c r="Y245" i="29" s="1"/>
  <c r="Y246" i="29" s="1"/>
  <c r="Y238" i="29"/>
  <c r="H175" i="29"/>
  <c r="H176" i="29" s="1"/>
  <c r="H177" i="29" s="1"/>
  <c r="H178" i="29" s="1"/>
  <c r="H179" i="29" s="1"/>
  <c r="H180" i="29" s="1"/>
  <c r="H181" i="29" s="1"/>
  <c r="H182" i="29" s="1"/>
  <c r="H183" i="29" s="1"/>
  <c r="H184" i="29" s="1"/>
  <c r="H185" i="29" s="1"/>
  <c r="H186" i="29" s="1"/>
  <c r="H187" i="29" s="1"/>
  <c r="H188" i="29" s="1"/>
  <c r="H189" i="29" s="1"/>
  <c r="H190" i="29" s="1"/>
  <c r="H191" i="29" s="1"/>
  <c r="H192" i="29" s="1"/>
  <c r="H193" i="29" s="1"/>
  <c r="H194" i="29" s="1"/>
  <c r="H195" i="29" s="1"/>
  <c r="H196" i="29" s="1"/>
  <c r="H197" i="29" s="1"/>
  <c r="H198" i="29" s="1"/>
  <c r="H199" i="29" s="1"/>
  <c r="H200" i="29" s="1"/>
  <c r="H201" i="29" s="1"/>
  <c r="H202" i="29" s="1"/>
  <c r="H203" i="29" s="1"/>
  <c r="H204" i="29" s="1"/>
  <c r="H205" i="29" s="1"/>
  <c r="H206" i="29" s="1"/>
  <c r="H207" i="29" s="1"/>
  <c r="H208" i="29" s="1"/>
  <c r="H209" i="29" s="1"/>
  <c r="H210" i="29" s="1"/>
  <c r="H211" i="29" s="1"/>
  <c r="H212" i="29" s="1"/>
  <c r="H213" i="29" s="1"/>
  <c r="H214" i="29" s="1"/>
  <c r="H215" i="29" s="1"/>
  <c r="H216" i="29" s="1"/>
  <c r="H217" i="29" s="1"/>
  <c r="H218" i="29" s="1"/>
  <c r="H219" i="29" s="1"/>
  <c r="H220" i="29" s="1"/>
  <c r="H221" i="29" s="1"/>
  <c r="H222" i="29" s="1"/>
  <c r="H223" i="29" s="1"/>
  <c r="H224" i="29" s="1"/>
  <c r="H225" i="29" s="1"/>
  <c r="H226" i="29" s="1"/>
  <c r="H227" i="29" s="1"/>
  <c r="H228" i="29" s="1"/>
  <c r="H229" i="29" s="1"/>
  <c r="H230" i="29" s="1"/>
  <c r="H231" i="29" s="1"/>
  <c r="H232" i="29" s="1"/>
  <c r="H233" i="29" s="1"/>
  <c r="H234" i="29" s="1"/>
  <c r="H235" i="29" s="1"/>
  <c r="H236" i="29" s="1"/>
  <c r="H237" i="29" s="1"/>
  <c r="H173" i="29"/>
  <c r="H174" i="29" s="1"/>
  <c r="X238" i="29"/>
  <c r="X239" i="29"/>
  <c r="X240" i="29" s="1"/>
  <c r="X241" i="29" s="1"/>
  <c r="X242" i="29" s="1"/>
  <c r="X243" i="29" s="1"/>
  <c r="X244" i="29" s="1"/>
  <c r="X245" i="29" s="1"/>
  <c r="X246" i="29" s="1"/>
  <c r="F173" i="29"/>
  <c r="F174" i="29" s="1"/>
  <c r="F175" i="29"/>
  <c r="F176" i="29" s="1"/>
  <c r="F177" i="29" s="1"/>
  <c r="F178" i="29" s="1"/>
  <c r="F179" i="29" s="1"/>
  <c r="F180" i="29" s="1"/>
  <c r="F181" i="29" s="1"/>
  <c r="F182" i="29" s="1"/>
  <c r="F183" i="29" s="1"/>
  <c r="F184" i="29" s="1"/>
  <c r="F185" i="29" s="1"/>
  <c r="F186" i="29" s="1"/>
  <c r="F187" i="29" s="1"/>
  <c r="F188" i="29" s="1"/>
  <c r="F189" i="29" s="1"/>
  <c r="F190" i="29" s="1"/>
  <c r="F191" i="29" s="1"/>
  <c r="F192" i="29" s="1"/>
  <c r="F193" i="29" s="1"/>
  <c r="F194" i="29" s="1"/>
  <c r="F195" i="29" s="1"/>
  <c r="F196" i="29" s="1"/>
  <c r="F197" i="29" s="1"/>
  <c r="F198" i="29" s="1"/>
  <c r="F199" i="29" s="1"/>
  <c r="F200" i="29" s="1"/>
  <c r="F201" i="29" s="1"/>
  <c r="F202" i="29" s="1"/>
  <c r="F203" i="29" s="1"/>
  <c r="F204" i="29" s="1"/>
  <c r="F205" i="29" s="1"/>
  <c r="F206" i="29" s="1"/>
  <c r="F207" i="29" s="1"/>
  <c r="F208" i="29" s="1"/>
  <c r="F209" i="29" s="1"/>
  <c r="F210" i="29" s="1"/>
  <c r="F211" i="29" s="1"/>
  <c r="F212" i="29" s="1"/>
  <c r="F213" i="29" s="1"/>
  <c r="F214" i="29" s="1"/>
  <c r="F215" i="29" s="1"/>
  <c r="F216" i="29" s="1"/>
  <c r="F217" i="29" s="1"/>
  <c r="F218" i="29" s="1"/>
  <c r="F219" i="29" s="1"/>
  <c r="F220" i="29" s="1"/>
  <c r="F221" i="29" s="1"/>
  <c r="F222" i="29" s="1"/>
  <c r="F223" i="29" s="1"/>
  <c r="F224" i="29" s="1"/>
  <c r="F225" i="29" s="1"/>
  <c r="F226" i="29" s="1"/>
  <c r="F227" i="29" s="1"/>
  <c r="F228" i="29" s="1"/>
  <c r="F229" i="29" s="1"/>
  <c r="F230" i="29" s="1"/>
  <c r="F231" i="29" s="1"/>
  <c r="F232" i="29" s="1"/>
  <c r="F233" i="29" s="1"/>
  <c r="F234" i="29" s="1"/>
  <c r="F235" i="29" s="1"/>
  <c r="F236" i="29" s="1"/>
  <c r="F237" i="29" s="1"/>
  <c r="A173" i="29"/>
  <c r="A174" i="29" s="1"/>
  <c r="A175" i="29"/>
  <c r="A176" i="29" s="1"/>
  <c r="A177" i="29" s="1"/>
  <c r="A178" i="29" s="1"/>
  <c r="A179" i="29" s="1"/>
  <c r="A180" i="29" s="1"/>
  <c r="A181" i="29" s="1"/>
  <c r="A182" i="29" s="1"/>
  <c r="A183" i="29" s="1"/>
  <c r="A184" i="29" s="1"/>
  <c r="A185" i="29" s="1"/>
  <c r="A186" i="29" s="1"/>
  <c r="A187" i="29" s="1"/>
  <c r="A188" i="29" s="1"/>
  <c r="A189" i="29" s="1"/>
  <c r="A190" i="29" s="1"/>
  <c r="A191" i="29" s="1"/>
  <c r="A192" i="29" s="1"/>
  <c r="A193" i="29" s="1"/>
  <c r="A194" i="29" s="1"/>
  <c r="A195" i="29" s="1"/>
  <c r="A196" i="29" s="1"/>
  <c r="A197" i="29" s="1"/>
  <c r="A198" i="29" s="1"/>
  <c r="A199" i="29" s="1"/>
  <c r="A200" i="29" s="1"/>
  <c r="A201" i="29" s="1"/>
  <c r="A202" i="29" s="1"/>
  <c r="A203" i="29" s="1"/>
  <c r="A204" i="29" s="1"/>
  <c r="A205" i="29" s="1"/>
  <c r="A206" i="29" s="1"/>
  <c r="A207" i="29" s="1"/>
  <c r="A208" i="29" s="1"/>
  <c r="A209" i="29" s="1"/>
  <c r="A210" i="29" s="1"/>
  <c r="A211" i="29" s="1"/>
  <c r="A212" i="29" s="1"/>
  <c r="A213" i="29" s="1"/>
  <c r="A214" i="29" s="1"/>
  <c r="A215" i="29" s="1"/>
  <c r="A216" i="29" s="1"/>
  <c r="A217" i="29" s="1"/>
  <c r="A218" i="29" s="1"/>
  <c r="A219" i="29" s="1"/>
  <c r="A220" i="29" s="1"/>
  <c r="A221" i="29" s="1"/>
  <c r="A222" i="29" s="1"/>
  <c r="A223" i="29" s="1"/>
  <c r="A224" i="29" s="1"/>
  <c r="A225" i="29" s="1"/>
  <c r="A226" i="29" s="1"/>
  <c r="A227" i="29" s="1"/>
  <c r="A228" i="29" s="1"/>
  <c r="A229" i="29" s="1"/>
  <c r="A230" i="29" s="1"/>
  <c r="A231" i="29" s="1"/>
  <c r="A232" i="29" s="1"/>
  <c r="A233" i="29" s="1"/>
  <c r="A234" i="29" s="1"/>
  <c r="A235" i="29" s="1"/>
  <c r="A236" i="29" s="1"/>
  <c r="A237" i="29" s="1"/>
  <c r="AB238" i="29"/>
  <c r="AB239" i="29"/>
  <c r="AB240" i="29" s="1"/>
  <c r="AB241" i="29" s="1"/>
  <c r="AB242" i="29" s="1"/>
  <c r="AB243" i="29" s="1"/>
  <c r="AB244" i="29" s="1"/>
  <c r="AB245" i="29" s="1"/>
  <c r="AB246" i="29" s="1"/>
  <c r="AF238" i="29"/>
  <c r="AF239" i="29"/>
  <c r="AF240" i="29" s="1"/>
  <c r="AF241" i="29" s="1"/>
  <c r="AF242" i="29" s="1"/>
  <c r="AF243" i="29" s="1"/>
  <c r="AF244" i="29" s="1"/>
  <c r="AF245" i="29" s="1"/>
  <c r="AF246" i="29" s="1"/>
  <c r="AI239" i="29"/>
  <c r="AI240" i="29" s="1"/>
  <c r="AI241" i="29" s="1"/>
  <c r="AI242" i="29" s="1"/>
  <c r="AI243" i="29" s="1"/>
  <c r="AI244" i="29" s="1"/>
  <c r="AI245" i="29" s="1"/>
  <c r="AI246" i="29" s="1"/>
  <c r="AI238" i="29"/>
  <c r="K238" i="29"/>
  <c r="K239" i="29"/>
  <c r="K240" i="29" s="1"/>
  <c r="K241" i="29" s="1"/>
  <c r="K242" i="29" s="1"/>
  <c r="K243" i="29" s="1"/>
  <c r="K244" i="29" s="1"/>
  <c r="K245" i="29" s="1"/>
  <c r="K246" i="29" s="1"/>
  <c r="B175" i="29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93" i="29" s="1"/>
  <c r="B194" i="29" s="1"/>
  <c r="B195" i="29" s="1"/>
  <c r="B196" i="29" s="1"/>
  <c r="B197" i="29" s="1"/>
  <c r="B198" i="29" s="1"/>
  <c r="B199" i="29" s="1"/>
  <c r="B200" i="29" s="1"/>
  <c r="B201" i="29" s="1"/>
  <c r="B202" i="29" s="1"/>
  <c r="B203" i="29" s="1"/>
  <c r="B204" i="29" s="1"/>
  <c r="B205" i="29" s="1"/>
  <c r="B206" i="29" s="1"/>
  <c r="B207" i="29" s="1"/>
  <c r="B208" i="29" s="1"/>
  <c r="B209" i="29" s="1"/>
  <c r="B210" i="29" s="1"/>
  <c r="B211" i="29" s="1"/>
  <c r="B212" i="29" s="1"/>
  <c r="B213" i="29" s="1"/>
  <c r="B214" i="29" s="1"/>
  <c r="B215" i="29" s="1"/>
  <c r="B216" i="29" s="1"/>
  <c r="B217" i="29" s="1"/>
  <c r="B218" i="29" s="1"/>
  <c r="B219" i="29" s="1"/>
  <c r="B220" i="29" s="1"/>
  <c r="B221" i="29" s="1"/>
  <c r="B222" i="29" s="1"/>
  <c r="B223" i="29" s="1"/>
  <c r="B224" i="29" s="1"/>
  <c r="B225" i="29" s="1"/>
  <c r="B226" i="29" s="1"/>
  <c r="B227" i="29" s="1"/>
  <c r="B228" i="29" s="1"/>
  <c r="B229" i="29" s="1"/>
  <c r="B230" i="29" s="1"/>
  <c r="B231" i="29" s="1"/>
  <c r="B232" i="29" s="1"/>
  <c r="B233" i="29" s="1"/>
  <c r="B234" i="29" s="1"/>
  <c r="B235" i="29" s="1"/>
  <c r="B236" i="29" s="1"/>
  <c r="B237" i="29" s="1"/>
  <c r="B173" i="29"/>
  <c r="B174" i="29" s="1"/>
  <c r="C175" i="29"/>
  <c r="C176" i="29" s="1"/>
  <c r="C177" i="29" s="1"/>
  <c r="C178" i="29" s="1"/>
  <c r="C179" i="29" s="1"/>
  <c r="C180" i="29" s="1"/>
  <c r="C181" i="29" s="1"/>
  <c r="C182" i="29" s="1"/>
  <c r="C183" i="29" s="1"/>
  <c r="C184" i="29" s="1"/>
  <c r="C185" i="29" s="1"/>
  <c r="C186" i="29" s="1"/>
  <c r="C187" i="29" s="1"/>
  <c r="C188" i="29" s="1"/>
  <c r="C189" i="29" s="1"/>
  <c r="C190" i="29" s="1"/>
  <c r="C191" i="29" s="1"/>
  <c r="C192" i="29" s="1"/>
  <c r="C193" i="29" s="1"/>
  <c r="C194" i="29" s="1"/>
  <c r="C195" i="29" s="1"/>
  <c r="C196" i="29" s="1"/>
  <c r="C197" i="29" s="1"/>
  <c r="C198" i="29" s="1"/>
  <c r="C199" i="29" s="1"/>
  <c r="C200" i="29" s="1"/>
  <c r="C201" i="29" s="1"/>
  <c r="C202" i="29" s="1"/>
  <c r="C203" i="29" s="1"/>
  <c r="C204" i="29" s="1"/>
  <c r="C205" i="29" s="1"/>
  <c r="C206" i="29" s="1"/>
  <c r="C207" i="29" s="1"/>
  <c r="C208" i="29" s="1"/>
  <c r="C209" i="29" s="1"/>
  <c r="C210" i="29" s="1"/>
  <c r="C211" i="29" s="1"/>
  <c r="C212" i="29" s="1"/>
  <c r="C213" i="29" s="1"/>
  <c r="C214" i="29" s="1"/>
  <c r="C215" i="29" s="1"/>
  <c r="C216" i="29" s="1"/>
  <c r="C217" i="29" s="1"/>
  <c r="C218" i="29" s="1"/>
  <c r="C219" i="29" s="1"/>
  <c r="C220" i="29" s="1"/>
  <c r="C221" i="29" s="1"/>
  <c r="C222" i="29" s="1"/>
  <c r="C223" i="29" s="1"/>
  <c r="C224" i="29" s="1"/>
  <c r="C225" i="29" s="1"/>
  <c r="C226" i="29" s="1"/>
  <c r="C227" i="29" s="1"/>
  <c r="C228" i="29" s="1"/>
  <c r="C229" i="29" s="1"/>
  <c r="C230" i="29" s="1"/>
  <c r="C231" i="29" s="1"/>
  <c r="C232" i="29" s="1"/>
  <c r="C233" i="29" s="1"/>
  <c r="C234" i="29" s="1"/>
  <c r="C235" i="29" s="1"/>
  <c r="C236" i="29" s="1"/>
  <c r="C237" i="29" s="1"/>
  <c r="C173" i="29"/>
  <c r="C174" i="29" s="1"/>
  <c r="J239" i="29"/>
  <c r="J240" i="29" s="1"/>
  <c r="J241" i="29" s="1"/>
  <c r="J242" i="29" s="1"/>
  <c r="J243" i="29" s="1"/>
  <c r="J244" i="29" s="1"/>
  <c r="J245" i="29" s="1"/>
  <c r="J246" i="29" s="1"/>
  <c r="J238" i="29"/>
  <c r="AA239" i="29"/>
  <c r="AA240" i="29" s="1"/>
  <c r="AA241" i="29" s="1"/>
  <c r="AA242" i="29" s="1"/>
  <c r="AA243" i="29" s="1"/>
  <c r="AA244" i="29" s="1"/>
  <c r="AA245" i="29" s="1"/>
  <c r="AA246" i="29" s="1"/>
  <c r="AA238" i="29"/>
  <c r="M175" i="29"/>
  <c r="M176" i="29" s="1"/>
  <c r="M177" i="29" s="1"/>
  <c r="M178" i="29" s="1"/>
  <c r="M179" i="29" s="1"/>
  <c r="M180" i="29" s="1"/>
  <c r="M181" i="29" s="1"/>
  <c r="M182" i="29" s="1"/>
  <c r="M183" i="29" s="1"/>
  <c r="M184" i="29" s="1"/>
  <c r="M185" i="29" s="1"/>
  <c r="M186" i="29" s="1"/>
  <c r="M187" i="29" s="1"/>
  <c r="M188" i="29" s="1"/>
  <c r="M189" i="29" s="1"/>
  <c r="M190" i="29" s="1"/>
  <c r="M191" i="29" s="1"/>
  <c r="M192" i="29" s="1"/>
  <c r="M193" i="29" s="1"/>
  <c r="M194" i="29" s="1"/>
  <c r="M195" i="29" s="1"/>
  <c r="M196" i="29" s="1"/>
  <c r="M197" i="29" s="1"/>
  <c r="M198" i="29" s="1"/>
  <c r="M199" i="29" s="1"/>
  <c r="M200" i="29" s="1"/>
  <c r="M201" i="29" s="1"/>
  <c r="M202" i="29" s="1"/>
  <c r="M203" i="29" s="1"/>
  <c r="M204" i="29" s="1"/>
  <c r="M205" i="29" s="1"/>
  <c r="M206" i="29" s="1"/>
  <c r="M207" i="29" s="1"/>
  <c r="M208" i="29" s="1"/>
  <c r="M209" i="29" s="1"/>
  <c r="M210" i="29" s="1"/>
  <c r="M211" i="29" s="1"/>
  <c r="M212" i="29" s="1"/>
  <c r="M213" i="29" s="1"/>
  <c r="M214" i="29" s="1"/>
  <c r="M215" i="29" s="1"/>
  <c r="M216" i="29" s="1"/>
  <c r="M217" i="29" s="1"/>
  <c r="M218" i="29" s="1"/>
  <c r="M219" i="29" s="1"/>
  <c r="M220" i="29" s="1"/>
  <c r="M221" i="29" s="1"/>
  <c r="M222" i="29" s="1"/>
  <c r="M223" i="29" s="1"/>
  <c r="M224" i="29" s="1"/>
  <c r="M225" i="29" s="1"/>
  <c r="M226" i="29" s="1"/>
  <c r="M227" i="29" s="1"/>
  <c r="M228" i="29" s="1"/>
  <c r="M229" i="29" s="1"/>
  <c r="M230" i="29" s="1"/>
  <c r="M231" i="29" s="1"/>
  <c r="M232" i="29" s="1"/>
  <c r="M233" i="29" s="1"/>
  <c r="M234" i="29" s="1"/>
  <c r="M235" i="29" s="1"/>
  <c r="M236" i="29" s="1"/>
  <c r="M237" i="29" s="1"/>
  <c r="M173" i="29"/>
  <c r="M174" i="29" s="1"/>
  <c r="AD239" i="28"/>
  <c r="AD240" i="28" s="1"/>
  <c r="AD241" i="28" s="1"/>
  <c r="AD242" i="28" s="1"/>
  <c r="AD243" i="28" s="1"/>
  <c r="AD244" i="28" s="1"/>
  <c r="AD245" i="28" s="1"/>
  <c r="AD246" i="28" s="1"/>
  <c r="AD238" i="28"/>
  <c r="Y239" i="28"/>
  <c r="Y240" i="28" s="1"/>
  <c r="Y241" i="28" s="1"/>
  <c r="Y242" i="28" s="1"/>
  <c r="Y243" i="28" s="1"/>
  <c r="Y244" i="28" s="1"/>
  <c r="Y245" i="28" s="1"/>
  <c r="Y246" i="28" s="1"/>
  <c r="Y238" i="28"/>
  <c r="F175" i="28"/>
  <c r="F176" i="28" s="1"/>
  <c r="F177" i="28" s="1"/>
  <c r="F178" i="28" s="1"/>
  <c r="F179" i="28" s="1"/>
  <c r="F180" i="28" s="1"/>
  <c r="F181" i="28" s="1"/>
  <c r="F182" i="28" s="1"/>
  <c r="F183" i="28" s="1"/>
  <c r="F184" i="28" s="1"/>
  <c r="F185" i="28" s="1"/>
  <c r="F186" i="28" s="1"/>
  <c r="F187" i="28" s="1"/>
  <c r="F188" i="28" s="1"/>
  <c r="F189" i="28" s="1"/>
  <c r="F190" i="28" s="1"/>
  <c r="F191" i="28" s="1"/>
  <c r="F192" i="28" s="1"/>
  <c r="F193" i="28" s="1"/>
  <c r="F194" i="28" s="1"/>
  <c r="F195" i="28" s="1"/>
  <c r="F196" i="28" s="1"/>
  <c r="F197" i="28" s="1"/>
  <c r="F198" i="28" s="1"/>
  <c r="F199" i="28" s="1"/>
  <c r="F200" i="28" s="1"/>
  <c r="F201" i="28" s="1"/>
  <c r="F202" i="28" s="1"/>
  <c r="F203" i="28" s="1"/>
  <c r="F204" i="28" s="1"/>
  <c r="F205" i="28" s="1"/>
  <c r="F206" i="28" s="1"/>
  <c r="F207" i="28" s="1"/>
  <c r="F208" i="28" s="1"/>
  <c r="F209" i="28" s="1"/>
  <c r="F210" i="28" s="1"/>
  <c r="F211" i="28" s="1"/>
  <c r="F212" i="28" s="1"/>
  <c r="F213" i="28" s="1"/>
  <c r="F214" i="28" s="1"/>
  <c r="F215" i="28" s="1"/>
  <c r="F216" i="28" s="1"/>
  <c r="F217" i="28" s="1"/>
  <c r="F218" i="28" s="1"/>
  <c r="F219" i="28" s="1"/>
  <c r="F220" i="28" s="1"/>
  <c r="F221" i="28" s="1"/>
  <c r="F222" i="28" s="1"/>
  <c r="F223" i="28" s="1"/>
  <c r="F224" i="28" s="1"/>
  <c r="F225" i="28" s="1"/>
  <c r="F226" i="28" s="1"/>
  <c r="F227" i="28" s="1"/>
  <c r="F228" i="28" s="1"/>
  <c r="F229" i="28" s="1"/>
  <c r="F230" i="28" s="1"/>
  <c r="F231" i="28" s="1"/>
  <c r="F232" i="28" s="1"/>
  <c r="F233" i="28" s="1"/>
  <c r="F234" i="28" s="1"/>
  <c r="F235" i="28" s="1"/>
  <c r="F236" i="28" s="1"/>
  <c r="F237" i="28" s="1"/>
  <c r="F173" i="28"/>
  <c r="F174" i="28" s="1"/>
  <c r="AA239" i="28"/>
  <c r="AA240" i="28" s="1"/>
  <c r="AA241" i="28" s="1"/>
  <c r="AA242" i="28" s="1"/>
  <c r="AA243" i="28" s="1"/>
  <c r="AA244" i="28" s="1"/>
  <c r="AA245" i="28" s="1"/>
  <c r="AA246" i="28" s="1"/>
  <c r="AA238" i="28"/>
  <c r="AG238" i="28"/>
  <c r="AG239" i="28"/>
  <c r="AG240" i="28" s="1"/>
  <c r="AG241" i="28" s="1"/>
  <c r="AG242" i="28" s="1"/>
  <c r="AG243" i="28" s="1"/>
  <c r="AG244" i="28" s="1"/>
  <c r="AG245" i="28" s="1"/>
  <c r="AG246" i="28" s="1"/>
  <c r="V175" i="28"/>
  <c r="V176" i="28" s="1"/>
  <c r="V177" i="28" s="1"/>
  <c r="V178" i="28" s="1"/>
  <c r="V179" i="28" s="1"/>
  <c r="V180" i="28" s="1"/>
  <c r="V181" i="28" s="1"/>
  <c r="V182" i="28" s="1"/>
  <c r="V183" i="28" s="1"/>
  <c r="V184" i="28" s="1"/>
  <c r="V185" i="28" s="1"/>
  <c r="V186" i="28" s="1"/>
  <c r="V187" i="28" s="1"/>
  <c r="V188" i="28" s="1"/>
  <c r="V189" i="28" s="1"/>
  <c r="V190" i="28" s="1"/>
  <c r="V191" i="28" s="1"/>
  <c r="V192" i="28" s="1"/>
  <c r="V193" i="28" s="1"/>
  <c r="V194" i="28" s="1"/>
  <c r="V195" i="28" s="1"/>
  <c r="V196" i="28" s="1"/>
  <c r="V197" i="28" s="1"/>
  <c r="V198" i="28" s="1"/>
  <c r="V199" i="28" s="1"/>
  <c r="V200" i="28" s="1"/>
  <c r="V201" i="28" s="1"/>
  <c r="V202" i="28" s="1"/>
  <c r="V203" i="28" s="1"/>
  <c r="V204" i="28" s="1"/>
  <c r="V205" i="28" s="1"/>
  <c r="V206" i="28" s="1"/>
  <c r="V207" i="28" s="1"/>
  <c r="V208" i="28" s="1"/>
  <c r="V209" i="28" s="1"/>
  <c r="V210" i="28" s="1"/>
  <c r="V211" i="28" s="1"/>
  <c r="V212" i="28" s="1"/>
  <c r="V213" i="28" s="1"/>
  <c r="V214" i="28" s="1"/>
  <c r="V215" i="28" s="1"/>
  <c r="V216" i="28" s="1"/>
  <c r="V217" i="28" s="1"/>
  <c r="V218" i="28" s="1"/>
  <c r="V219" i="28" s="1"/>
  <c r="V220" i="28" s="1"/>
  <c r="V221" i="28" s="1"/>
  <c r="V222" i="28" s="1"/>
  <c r="V223" i="28" s="1"/>
  <c r="V224" i="28" s="1"/>
  <c r="V225" i="28" s="1"/>
  <c r="V226" i="28" s="1"/>
  <c r="V227" i="28" s="1"/>
  <c r="V228" i="28" s="1"/>
  <c r="V229" i="28" s="1"/>
  <c r="V230" i="28" s="1"/>
  <c r="V231" i="28" s="1"/>
  <c r="V232" i="28" s="1"/>
  <c r="V233" i="28" s="1"/>
  <c r="V234" i="28" s="1"/>
  <c r="V235" i="28" s="1"/>
  <c r="V236" i="28" s="1"/>
  <c r="V237" i="28" s="1"/>
  <c r="V173" i="28"/>
  <c r="V174" i="28" s="1"/>
  <c r="I175" i="28"/>
  <c r="I176" i="28" s="1"/>
  <c r="I177" i="28" s="1"/>
  <c r="I178" i="28" s="1"/>
  <c r="I179" i="28" s="1"/>
  <c r="I180" i="28" s="1"/>
  <c r="I181" i="28" s="1"/>
  <c r="I182" i="28" s="1"/>
  <c r="I183" i="28" s="1"/>
  <c r="I184" i="28" s="1"/>
  <c r="I185" i="28" s="1"/>
  <c r="I186" i="28" s="1"/>
  <c r="I187" i="28" s="1"/>
  <c r="I188" i="28" s="1"/>
  <c r="I189" i="28" s="1"/>
  <c r="I190" i="28" s="1"/>
  <c r="I191" i="28" s="1"/>
  <c r="I192" i="28" s="1"/>
  <c r="I193" i="28" s="1"/>
  <c r="I194" i="28" s="1"/>
  <c r="I195" i="28" s="1"/>
  <c r="I196" i="28" s="1"/>
  <c r="I197" i="28" s="1"/>
  <c r="I198" i="28" s="1"/>
  <c r="I199" i="28" s="1"/>
  <c r="I200" i="28" s="1"/>
  <c r="I201" i="28" s="1"/>
  <c r="I202" i="28" s="1"/>
  <c r="I203" i="28" s="1"/>
  <c r="I204" i="28" s="1"/>
  <c r="I205" i="28" s="1"/>
  <c r="I206" i="28" s="1"/>
  <c r="I207" i="28" s="1"/>
  <c r="I208" i="28" s="1"/>
  <c r="I209" i="28" s="1"/>
  <c r="I210" i="28" s="1"/>
  <c r="I211" i="28" s="1"/>
  <c r="I212" i="28" s="1"/>
  <c r="I213" i="28" s="1"/>
  <c r="I214" i="28" s="1"/>
  <c r="I215" i="28" s="1"/>
  <c r="I216" i="28" s="1"/>
  <c r="I217" i="28" s="1"/>
  <c r="I218" i="28" s="1"/>
  <c r="I219" i="28" s="1"/>
  <c r="I220" i="28" s="1"/>
  <c r="I221" i="28" s="1"/>
  <c r="I222" i="28" s="1"/>
  <c r="I223" i="28" s="1"/>
  <c r="I224" i="28" s="1"/>
  <c r="I225" i="28" s="1"/>
  <c r="I226" i="28" s="1"/>
  <c r="I227" i="28" s="1"/>
  <c r="I228" i="28" s="1"/>
  <c r="I229" i="28" s="1"/>
  <c r="I230" i="28" s="1"/>
  <c r="I231" i="28" s="1"/>
  <c r="I232" i="28" s="1"/>
  <c r="I233" i="28" s="1"/>
  <c r="I234" i="28" s="1"/>
  <c r="I235" i="28" s="1"/>
  <c r="I236" i="28" s="1"/>
  <c r="I237" i="28" s="1"/>
  <c r="I173" i="28"/>
  <c r="I174" i="28" s="1"/>
  <c r="J238" i="28"/>
  <c r="J239" i="28"/>
  <c r="J240" i="28" s="1"/>
  <c r="J241" i="28" s="1"/>
  <c r="J242" i="28" s="1"/>
  <c r="J243" i="28" s="1"/>
  <c r="J244" i="28" s="1"/>
  <c r="J245" i="28" s="1"/>
  <c r="J246" i="28" s="1"/>
  <c r="C173" i="28"/>
  <c r="C174" i="28" s="1"/>
  <c r="C175" i="28"/>
  <c r="C176" i="28" s="1"/>
  <c r="C177" i="28" s="1"/>
  <c r="C178" i="28" s="1"/>
  <c r="C179" i="28" s="1"/>
  <c r="C180" i="28" s="1"/>
  <c r="C181" i="28" s="1"/>
  <c r="C182" i="28" s="1"/>
  <c r="C183" i="28" s="1"/>
  <c r="C184" i="28" s="1"/>
  <c r="C185" i="28" s="1"/>
  <c r="C186" i="28" s="1"/>
  <c r="C187" i="28" s="1"/>
  <c r="C188" i="28" s="1"/>
  <c r="C189" i="28" s="1"/>
  <c r="C190" i="28" s="1"/>
  <c r="C191" i="28" s="1"/>
  <c r="C192" i="28" s="1"/>
  <c r="C193" i="28" s="1"/>
  <c r="C194" i="28" s="1"/>
  <c r="C195" i="28" s="1"/>
  <c r="C196" i="28" s="1"/>
  <c r="C197" i="28" s="1"/>
  <c r="C198" i="28" s="1"/>
  <c r="C199" i="28" s="1"/>
  <c r="C200" i="28" s="1"/>
  <c r="C201" i="28" s="1"/>
  <c r="C202" i="28" s="1"/>
  <c r="C203" i="28" s="1"/>
  <c r="C204" i="28" s="1"/>
  <c r="C205" i="28" s="1"/>
  <c r="C206" i="28" s="1"/>
  <c r="C207" i="28" s="1"/>
  <c r="C208" i="28" s="1"/>
  <c r="C209" i="28" s="1"/>
  <c r="C210" i="28" s="1"/>
  <c r="C211" i="28" s="1"/>
  <c r="C212" i="28" s="1"/>
  <c r="C213" i="28" s="1"/>
  <c r="C214" i="28" s="1"/>
  <c r="C215" i="28" s="1"/>
  <c r="C216" i="28" s="1"/>
  <c r="C217" i="28" s="1"/>
  <c r="C218" i="28" s="1"/>
  <c r="C219" i="28" s="1"/>
  <c r="C220" i="28" s="1"/>
  <c r="C221" i="28" s="1"/>
  <c r="C222" i="28" s="1"/>
  <c r="C223" i="28" s="1"/>
  <c r="C224" i="28" s="1"/>
  <c r="C225" i="28" s="1"/>
  <c r="C226" i="28" s="1"/>
  <c r="C227" i="28" s="1"/>
  <c r="C228" i="28" s="1"/>
  <c r="C229" i="28" s="1"/>
  <c r="C230" i="28" s="1"/>
  <c r="C231" i="28" s="1"/>
  <c r="C232" i="28" s="1"/>
  <c r="C233" i="28" s="1"/>
  <c r="C234" i="28" s="1"/>
  <c r="C235" i="28" s="1"/>
  <c r="C236" i="28" s="1"/>
  <c r="C237" i="28" s="1"/>
  <c r="AB238" i="28"/>
  <c r="AB239" i="28"/>
  <c r="AB240" i="28" s="1"/>
  <c r="AB241" i="28" s="1"/>
  <c r="AB242" i="28" s="1"/>
  <c r="AB243" i="28" s="1"/>
  <c r="AB244" i="28" s="1"/>
  <c r="AB245" i="28" s="1"/>
  <c r="AB246" i="28" s="1"/>
  <c r="U175" i="28"/>
  <c r="U176" i="28" s="1"/>
  <c r="U177" i="28" s="1"/>
  <c r="U178" i="28" s="1"/>
  <c r="U179" i="28" s="1"/>
  <c r="U180" i="28" s="1"/>
  <c r="U181" i="28" s="1"/>
  <c r="U182" i="28" s="1"/>
  <c r="U183" i="28" s="1"/>
  <c r="U184" i="28" s="1"/>
  <c r="U185" i="28" s="1"/>
  <c r="U186" i="28" s="1"/>
  <c r="U187" i="28" s="1"/>
  <c r="U188" i="28" s="1"/>
  <c r="U189" i="28" s="1"/>
  <c r="U190" i="28" s="1"/>
  <c r="U191" i="28" s="1"/>
  <c r="U192" i="28" s="1"/>
  <c r="U193" i="28" s="1"/>
  <c r="U194" i="28" s="1"/>
  <c r="U195" i="28" s="1"/>
  <c r="U196" i="28" s="1"/>
  <c r="U197" i="28" s="1"/>
  <c r="U198" i="28" s="1"/>
  <c r="U199" i="28" s="1"/>
  <c r="U200" i="28" s="1"/>
  <c r="U201" i="28" s="1"/>
  <c r="U202" i="28" s="1"/>
  <c r="U203" i="28" s="1"/>
  <c r="U204" i="28" s="1"/>
  <c r="U205" i="28" s="1"/>
  <c r="U206" i="28" s="1"/>
  <c r="U207" i="28" s="1"/>
  <c r="U208" i="28" s="1"/>
  <c r="U209" i="28" s="1"/>
  <c r="U210" i="28" s="1"/>
  <c r="U211" i="28" s="1"/>
  <c r="U212" i="28" s="1"/>
  <c r="U213" i="28" s="1"/>
  <c r="U214" i="28" s="1"/>
  <c r="U215" i="28" s="1"/>
  <c r="U216" i="28" s="1"/>
  <c r="U217" i="28" s="1"/>
  <c r="U218" i="28" s="1"/>
  <c r="U219" i="28" s="1"/>
  <c r="U220" i="28" s="1"/>
  <c r="U221" i="28" s="1"/>
  <c r="U222" i="28" s="1"/>
  <c r="U223" i="28" s="1"/>
  <c r="U224" i="28" s="1"/>
  <c r="U225" i="28" s="1"/>
  <c r="U226" i="28" s="1"/>
  <c r="U227" i="28" s="1"/>
  <c r="U228" i="28" s="1"/>
  <c r="U229" i="28" s="1"/>
  <c r="U230" i="28" s="1"/>
  <c r="U231" i="28" s="1"/>
  <c r="U232" i="28" s="1"/>
  <c r="U233" i="28" s="1"/>
  <c r="U234" i="28" s="1"/>
  <c r="U235" i="28" s="1"/>
  <c r="U236" i="28" s="1"/>
  <c r="U237" i="28" s="1"/>
  <c r="U173" i="28"/>
  <c r="U174" i="28" s="1"/>
  <c r="D173" i="28"/>
  <c r="D174" i="28" s="1"/>
  <c r="D175" i="28"/>
  <c r="D176" i="28" s="1"/>
  <c r="D177" i="28" s="1"/>
  <c r="D178" i="28" s="1"/>
  <c r="D179" i="28" s="1"/>
  <c r="D180" i="28" s="1"/>
  <c r="D181" i="28" s="1"/>
  <c r="D182" i="28" s="1"/>
  <c r="D183" i="28" s="1"/>
  <c r="D184" i="28" s="1"/>
  <c r="D185" i="28" s="1"/>
  <c r="D186" i="28" s="1"/>
  <c r="D187" i="28" s="1"/>
  <c r="D188" i="28" s="1"/>
  <c r="D189" i="28" s="1"/>
  <c r="D190" i="28" s="1"/>
  <c r="D191" i="28" s="1"/>
  <c r="D192" i="28" s="1"/>
  <c r="D193" i="28" s="1"/>
  <c r="D194" i="28" s="1"/>
  <c r="D195" i="28" s="1"/>
  <c r="D196" i="28" s="1"/>
  <c r="D197" i="28" s="1"/>
  <c r="D198" i="28" s="1"/>
  <c r="D199" i="28" s="1"/>
  <c r="D200" i="28" s="1"/>
  <c r="D201" i="28" s="1"/>
  <c r="D202" i="28" s="1"/>
  <c r="D203" i="28" s="1"/>
  <c r="D204" i="28" s="1"/>
  <c r="D205" i="28" s="1"/>
  <c r="D206" i="28" s="1"/>
  <c r="D207" i="28" s="1"/>
  <c r="D208" i="28" s="1"/>
  <c r="D209" i="28" s="1"/>
  <c r="D210" i="28" s="1"/>
  <c r="D211" i="28" s="1"/>
  <c r="D212" i="28" s="1"/>
  <c r="D213" i="28" s="1"/>
  <c r="D214" i="28" s="1"/>
  <c r="D215" i="28" s="1"/>
  <c r="D216" i="28" s="1"/>
  <c r="D217" i="28" s="1"/>
  <c r="D218" i="28" s="1"/>
  <c r="D219" i="28" s="1"/>
  <c r="D220" i="28" s="1"/>
  <c r="D221" i="28" s="1"/>
  <c r="D222" i="28" s="1"/>
  <c r="D223" i="28" s="1"/>
  <c r="D224" i="28" s="1"/>
  <c r="D225" i="28" s="1"/>
  <c r="D226" i="28" s="1"/>
  <c r="D227" i="28" s="1"/>
  <c r="D228" i="28" s="1"/>
  <c r="D229" i="28" s="1"/>
  <c r="D230" i="28" s="1"/>
  <c r="D231" i="28" s="1"/>
  <c r="D232" i="28" s="1"/>
  <c r="D233" i="28" s="1"/>
  <c r="D234" i="28" s="1"/>
  <c r="D235" i="28" s="1"/>
  <c r="D236" i="28" s="1"/>
  <c r="D237" i="28" s="1"/>
  <c r="L238" i="28"/>
  <c r="L239" i="28"/>
  <c r="L240" i="28" s="1"/>
  <c r="L241" i="28" s="1"/>
  <c r="L242" i="28" s="1"/>
  <c r="L243" i="28" s="1"/>
  <c r="L244" i="28" s="1"/>
  <c r="L245" i="28" s="1"/>
  <c r="L246" i="28" s="1"/>
  <c r="G175" i="28"/>
  <c r="G176" i="28" s="1"/>
  <c r="G177" i="28" s="1"/>
  <c r="G178" i="28" s="1"/>
  <c r="G179" i="28" s="1"/>
  <c r="G180" i="28" s="1"/>
  <c r="G181" i="28" s="1"/>
  <c r="G182" i="28" s="1"/>
  <c r="G183" i="28" s="1"/>
  <c r="G184" i="28" s="1"/>
  <c r="G185" i="28" s="1"/>
  <c r="G186" i="28" s="1"/>
  <c r="G187" i="28" s="1"/>
  <c r="G188" i="28" s="1"/>
  <c r="G189" i="28" s="1"/>
  <c r="G190" i="28" s="1"/>
  <c r="G191" i="28" s="1"/>
  <c r="G192" i="28" s="1"/>
  <c r="G193" i="28" s="1"/>
  <c r="G194" i="28" s="1"/>
  <c r="G195" i="28" s="1"/>
  <c r="G196" i="28" s="1"/>
  <c r="G197" i="28" s="1"/>
  <c r="G198" i="28" s="1"/>
  <c r="G199" i="28" s="1"/>
  <c r="G200" i="28" s="1"/>
  <c r="G201" i="28" s="1"/>
  <c r="G202" i="28" s="1"/>
  <c r="G203" i="28" s="1"/>
  <c r="G204" i="28" s="1"/>
  <c r="G205" i="28" s="1"/>
  <c r="G206" i="28" s="1"/>
  <c r="G207" i="28" s="1"/>
  <c r="G208" i="28" s="1"/>
  <c r="G209" i="28" s="1"/>
  <c r="G210" i="28" s="1"/>
  <c r="G211" i="28" s="1"/>
  <c r="G212" i="28" s="1"/>
  <c r="G213" i="28" s="1"/>
  <c r="G214" i="28" s="1"/>
  <c r="G215" i="28" s="1"/>
  <c r="G216" i="28" s="1"/>
  <c r="G217" i="28" s="1"/>
  <c r="G218" i="28" s="1"/>
  <c r="G219" i="28" s="1"/>
  <c r="G220" i="28" s="1"/>
  <c r="G221" i="28" s="1"/>
  <c r="G222" i="28" s="1"/>
  <c r="G223" i="28" s="1"/>
  <c r="G224" i="28" s="1"/>
  <c r="G225" i="28" s="1"/>
  <c r="G226" i="28" s="1"/>
  <c r="G227" i="28" s="1"/>
  <c r="G228" i="28" s="1"/>
  <c r="G229" i="28" s="1"/>
  <c r="G230" i="28" s="1"/>
  <c r="G231" i="28" s="1"/>
  <c r="G232" i="28" s="1"/>
  <c r="G233" i="28" s="1"/>
  <c r="G234" i="28" s="1"/>
  <c r="G235" i="28" s="1"/>
  <c r="G236" i="28" s="1"/>
  <c r="G237" i="28" s="1"/>
  <c r="G173" i="28"/>
  <c r="G174" i="28" s="1"/>
  <c r="K238" i="28"/>
  <c r="K239" i="28"/>
  <c r="K240" i="28" s="1"/>
  <c r="K241" i="28" s="1"/>
  <c r="K242" i="28" s="1"/>
  <c r="K243" i="28" s="1"/>
  <c r="K244" i="28" s="1"/>
  <c r="K245" i="28" s="1"/>
  <c r="K246" i="28" s="1"/>
  <c r="AE238" i="28"/>
  <c r="AE239" i="28"/>
  <c r="AE240" i="28" s="1"/>
  <c r="AE241" i="28" s="1"/>
  <c r="AE242" i="28" s="1"/>
  <c r="AE243" i="28" s="1"/>
  <c r="AE244" i="28" s="1"/>
  <c r="AE245" i="28" s="1"/>
  <c r="AE246" i="28" s="1"/>
  <c r="B173" i="28"/>
  <c r="B174" i="28" s="1"/>
  <c r="B175" i="28"/>
  <c r="B176" i="28" s="1"/>
  <c r="B177" i="28" s="1"/>
  <c r="B178" i="28" s="1"/>
  <c r="B179" i="28" s="1"/>
  <c r="B180" i="28" s="1"/>
  <c r="B181" i="28" s="1"/>
  <c r="B182" i="28" s="1"/>
  <c r="B183" i="28" s="1"/>
  <c r="B184" i="28" s="1"/>
  <c r="B185" i="28" s="1"/>
  <c r="B186" i="28" s="1"/>
  <c r="B187" i="28" s="1"/>
  <c r="B188" i="28" s="1"/>
  <c r="B189" i="28" s="1"/>
  <c r="B190" i="28" s="1"/>
  <c r="B191" i="28" s="1"/>
  <c r="B192" i="28" s="1"/>
  <c r="B193" i="28" s="1"/>
  <c r="B194" i="28" s="1"/>
  <c r="B195" i="28" s="1"/>
  <c r="B196" i="28" s="1"/>
  <c r="B197" i="28" s="1"/>
  <c r="B198" i="28" s="1"/>
  <c r="B199" i="28" s="1"/>
  <c r="B200" i="28" s="1"/>
  <c r="B201" i="28" s="1"/>
  <c r="B202" i="28" s="1"/>
  <c r="B203" i="28" s="1"/>
  <c r="B204" i="28" s="1"/>
  <c r="B205" i="28" s="1"/>
  <c r="B206" i="28" s="1"/>
  <c r="B207" i="28" s="1"/>
  <c r="B208" i="28" s="1"/>
  <c r="B209" i="28" s="1"/>
  <c r="B210" i="28" s="1"/>
  <c r="B211" i="28" s="1"/>
  <c r="B212" i="28" s="1"/>
  <c r="B213" i="28" s="1"/>
  <c r="B214" i="28" s="1"/>
  <c r="B215" i="28" s="1"/>
  <c r="B216" i="28" s="1"/>
  <c r="B217" i="28" s="1"/>
  <c r="B218" i="28" s="1"/>
  <c r="B219" i="28" s="1"/>
  <c r="B220" i="28" s="1"/>
  <c r="B221" i="28" s="1"/>
  <c r="B222" i="28" s="1"/>
  <c r="B223" i="28" s="1"/>
  <c r="B224" i="28" s="1"/>
  <c r="B225" i="28" s="1"/>
  <c r="B226" i="28" s="1"/>
  <c r="B227" i="28" s="1"/>
  <c r="B228" i="28" s="1"/>
  <c r="B229" i="28" s="1"/>
  <c r="B230" i="28" s="1"/>
  <c r="B231" i="28" s="1"/>
  <c r="B232" i="28" s="1"/>
  <c r="B233" i="28" s="1"/>
  <c r="B234" i="28" s="1"/>
  <c r="B235" i="28" s="1"/>
  <c r="B236" i="28" s="1"/>
  <c r="B237" i="28" s="1"/>
  <c r="AF238" i="28"/>
  <c r="AF239" i="28"/>
  <c r="AF240" i="28" s="1"/>
  <c r="AF241" i="28" s="1"/>
  <c r="AF242" i="28" s="1"/>
  <c r="AF243" i="28" s="1"/>
  <c r="AF244" i="28" s="1"/>
  <c r="AF245" i="28" s="1"/>
  <c r="AF246" i="28" s="1"/>
  <c r="M175" i="28"/>
  <c r="M176" i="28" s="1"/>
  <c r="M177" i="28" s="1"/>
  <c r="M178" i="28" s="1"/>
  <c r="M179" i="28" s="1"/>
  <c r="M180" i="28" s="1"/>
  <c r="M181" i="28" s="1"/>
  <c r="M182" i="28" s="1"/>
  <c r="M183" i="28" s="1"/>
  <c r="M184" i="28" s="1"/>
  <c r="M185" i="28" s="1"/>
  <c r="M186" i="28" s="1"/>
  <c r="M187" i="28" s="1"/>
  <c r="M188" i="28" s="1"/>
  <c r="M189" i="28" s="1"/>
  <c r="M190" i="28" s="1"/>
  <c r="M191" i="28" s="1"/>
  <c r="M192" i="28" s="1"/>
  <c r="M193" i="28" s="1"/>
  <c r="M194" i="28" s="1"/>
  <c r="M195" i="28" s="1"/>
  <c r="M196" i="28" s="1"/>
  <c r="M197" i="28" s="1"/>
  <c r="M198" i="28" s="1"/>
  <c r="M199" i="28" s="1"/>
  <c r="M200" i="28" s="1"/>
  <c r="M201" i="28" s="1"/>
  <c r="M202" i="28" s="1"/>
  <c r="M203" i="28" s="1"/>
  <c r="M204" i="28" s="1"/>
  <c r="M205" i="28" s="1"/>
  <c r="M206" i="28" s="1"/>
  <c r="M207" i="28" s="1"/>
  <c r="M208" i="28" s="1"/>
  <c r="M209" i="28" s="1"/>
  <c r="M210" i="28" s="1"/>
  <c r="M211" i="28" s="1"/>
  <c r="M212" i="28" s="1"/>
  <c r="M213" i="28" s="1"/>
  <c r="M214" i="28" s="1"/>
  <c r="M215" i="28" s="1"/>
  <c r="M216" i="28" s="1"/>
  <c r="M217" i="28" s="1"/>
  <c r="M218" i="28" s="1"/>
  <c r="M219" i="28" s="1"/>
  <c r="M220" i="28" s="1"/>
  <c r="M221" i="28" s="1"/>
  <c r="M222" i="28" s="1"/>
  <c r="M223" i="28" s="1"/>
  <c r="M224" i="28" s="1"/>
  <c r="M225" i="28" s="1"/>
  <c r="M226" i="28" s="1"/>
  <c r="M227" i="28" s="1"/>
  <c r="M228" i="28" s="1"/>
  <c r="M229" i="28" s="1"/>
  <c r="M230" i="28" s="1"/>
  <c r="M231" i="28" s="1"/>
  <c r="M232" i="28" s="1"/>
  <c r="M233" i="28" s="1"/>
  <c r="M234" i="28" s="1"/>
  <c r="M235" i="28" s="1"/>
  <c r="M236" i="28" s="1"/>
  <c r="M237" i="28" s="1"/>
  <c r="M173" i="28"/>
  <c r="M174" i="28" s="1"/>
  <c r="AC239" i="28"/>
  <c r="AC240" i="28" s="1"/>
  <c r="AC241" i="28" s="1"/>
  <c r="AC242" i="28" s="1"/>
  <c r="AC243" i="28" s="1"/>
  <c r="AC244" i="28" s="1"/>
  <c r="AC245" i="28" s="1"/>
  <c r="AC246" i="28" s="1"/>
  <c r="AC238" i="28"/>
  <c r="A175" i="28"/>
  <c r="A176" i="28" s="1"/>
  <c r="A177" i="28" s="1"/>
  <c r="A178" i="28" s="1"/>
  <c r="A179" i="28" s="1"/>
  <c r="A180" i="28" s="1"/>
  <c r="A181" i="28" s="1"/>
  <c r="A182" i="28" s="1"/>
  <c r="A183" i="28" s="1"/>
  <c r="A184" i="28" s="1"/>
  <c r="A185" i="28" s="1"/>
  <c r="A186" i="28" s="1"/>
  <c r="A187" i="28" s="1"/>
  <c r="A188" i="28" s="1"/>
  <c r="A189" i="28" s="1"/>
  <c r="A190" i="28" s="1"/>
  <c r="A191" i="28" s="1"/>
  <c r="A192" i="28" s="1"/>
  <c r="A193" i="28" s="1"/>
  <c r="A194" i="28" s="1"/>
  <c r="A195" i="28" s="1"/>
  <c r="A196" i="28" s="1"/>
  <c r="A197" i="28" s="1"/>
  <c r="A198" i="28" s="1"/>
  <c r="A199" i="28" s="1"/>
  <c r="A200" i="28" s="1"/>
  <c r="A201" i="28" s="1"/>
  <c r="A202" i="28" s="1"/>
  <c r="A203" i="28" s="1"/>
  <c r="A204" i="28" s="1"/>
  <c r="A205" i="28" s="1"/>
  <c r="A206" i="28" s="1"/>
  <c r="A207" i="28" s="1"/>
  <c r="A208" i="28" s="1"/>
  <c r="A209" i="28" s="1"/>
  <c r="A210" i="28" s="1"/>
  <c r="A211" i="28" s="1"/>
  <c r="A212" i="28" s="1"/>
  <c r="A213" i="28" s="1"/>
  <c r="A214" i="28" s="1"/>
  <c r="A215" i="28" s="1"/>
  <c r="A216" i="28" s="1"/>
  <c r="A217" i="28" s="1"/>
  <c r="A218" i="28" s="1"/>
  <c r="A219" i="28" s="1"/>
  <c r="A220" i="28" s="1"/>
  <c r="A221" i="28" s="1"/>
  <c r="A222" i="28" s="1"/>
  <c r="A223" i="28" s="1"/>
  <c r="A224" i="28" s="1"/>
  <c r="A225" i="28" s="1"/>
  <c r="A226" i="28" s="1"/>
  <c r="A227" i="28" s="1"/>
  <c r="A228" i="28" s="1"/>
  <c r="A229" i="28" s="1"/>
  <c r="A230" i="28" s="1"/>
  <c r="A231" i="28" s="1"/>
  <c r="A232" i="28" s="1"/>
  <c r="A233" i="28" s="1"/>
  <c r="A234" i="28" s="1"/>
  <c r="A235" i="28" s="1"/>
  <c r="A236" i="28" s="1"/>
  <c r="A237" i="28" s="1"/>
  <c r="A173" i="28"/>
  <c r="A174" i="28" s="1"/>
  <c r="X238" i="28"/>
  <c r="X239" i="28"/>
  <c r="X240" i="28" s="1"/>
  <c r="X241" i="28" s="1"/>
  <c r="X242" i="28" s="1"/>
  <c r="X243" i="28" s="1"/>
  <c r="X244" i="28" s="1"/>
  <c r="X245" i="28" s="1"/>
  <c r="X246" i="28" s="1"/>
  <c r="Z175" i="28"/>
  <c r="Z176" i="28" s="1"/>
  <c r="Z177" i="28" s="1"/>
  <c r="Z178" i="28" s="1"/>
  <c r="Z179" i="28" s="1"/>
  <c r="Z180" i="28" s="1"/>
  <c r="Z181" i="28" s="1"/>
  <c r="Z182" i="28" s="1"/>
  <c r="Z183" i="28" s="1"/>
  <c r="Z184" i="28" s="1"/>
  <c r="Z185" i="28" s="1"/>
  <c r="Z186" i="28" s="1"/>
  <c r="Z187" i="28" s="1"/>
  <c r="Z188" i="28" s="1"/>
  <c r="Z189" i="28" s="1"/>
  <c r="Z190" i="28" s="1"/>
  <c r="Z191" i="28" s="1"/>
  <c r="Z192" i="28" s="1"/>
  <c r="Z193" i="28" s="1"/>
  <c r="Z194" i="28" s="1"/>
  <c r="Z195" i="28" s="1"/>
  <c r="Z196" i="28" s="1"/>
  <c r="Z197" i="28" s="1"/>
  <c r="Z198" i="28" s="1"/>
  <c r="Z199" i="28" s="1"/>
  <c r="Z200" i="28" s="1"/>
  <c r="Z201" i="28" s="1"/>
  <c r="Z202" i="28" s="1"/>
  <c r="Z203" i="28" s="1"/>
  <c r="Z204" i="28" s="1"/>
  <c r="Z205" i="28" s="1"/>
  <c r="Z206" i="28" s="1"/>
  <c r="Z207" i="28" s="1"/>
  <c r="Z208" i="28" s="1"/>
  <c r="Z209" i="28" s="1"/>
  <c r="Z210" i="28" s="1"/>
  <c r="Z211" i="28" s="1"/>
  <c r="Z212" i="28" s="1"/>
  <c r="Z213" i="28" s="1"/>
  <c r="Z214" i="28" s="1"/>
  <c r="Z215" i="28" s="1"/>
  <c r="Z216" i="28" s="1"/>
  <c r="Z217" i="28" s="1"/>
  <c r="Z218" i="28" s="1"/>
  <c r="Z219" i="28" s="1"/>
  <c r="Z220" i="28" s="1"/>
  <c r="Z221" i="28" s="1"/>
  <c r="Z222" i="28" s="1"/>
  <c r="Z223" i="28" s="1"/>
  <c r="Z224" i="28" s="1"/>
  <c r="Z225" i="28" s="1"/>
  <c r="Z226" i="28" s="1"/>
  <c r="Z227" i="28" s="1"/>
  <c r="Z228" i="28" s="1"/>
  <c r="Z229" i="28" s="1"/>
  <c r="Z230" i="28" s="1"/>
  <c r="Z231" i="28" s="1"/>
  <c r="Z232" i="28" s="1"/>
  <c r="Z233" i="28" s="1"/>
  <c r="Z234" i="28" s="1"/>
  <c r="Z235" i="28" s="1"/>
  <c r="Z236" i="28" s="1"/>
  <c r="Z237" i="28" s="1"/>
  <c r="Z173" i="28"/>
  <c r="Z174" i="28" s="1"/>
  <c r="W175" i="28"/>
  <c r="W176" i="28" s="1"/>
  <c r="W177" i="28" s="1"/>
  <c r="W178" i="28" s="1"/>
  <c r="W179" i="28" s="1"/>
  <c r="W180" i="28" s="1"/>
  <c r="W181" i="28" s="1"/>
  <c r="W182" i="28" s="1"/>
  <c r="W183" i="28" s="1"/>
  <c r="W184" i="28" s="1"/>
  <c r="W185" i="28" s="1"/>
  <c r="W186" i="28" s="1"/>
  <c r="W187" i="28" s="1"/>
  <c r="W188" i="28" s="1"/>
  <c r="W189" i="28" s="1"/>
  <c r="W190" i="28" s="1"/>
  <c r="W191" i="28" s="1"/>
  <c r="W192" i="28" s="1"/>
  <c r="W193" i="28" s="1"/>
  <c r="W194" i="28" s="1"/>
  <c r="W195" i="28" s="1"/>
  <c r="W196" i="28" s="1"/>
  <c r="W197" i="28" s="1"/>
  <c r="W198" i="28" s="1"/>
  <c r="W199" i="28" s="1"/>
  <c r="W200" i="28" s="1"/>
  <c r="W201" i="28" s="1"/>
  <c r="W202" i="28" s="1"/>
  <c r="W203" i="28" s="1"/>
  <c r="W204" i="28" s="1"/>
  <c r="W205" i="28" s="1"/>
  <c r="W206" i="28" s="1"/>
  <c r="W207" i="28" s="1"/>
  <c r="W208" i="28" s="1"/>
  <c r="W209" i="28" s="1"/>
  <c r="W210" i="28" s="1"/>
  <c r="W211" i="28" s="1"/>
  <c r="W212" i="28" s="1"/>
  <c r="W213" i="28" s="1"/>
  <c r="W214" i="28" s="1"/>
  <c r="W215" i="28" s="1"/>
  <c r="W216" i="28" s="1"/>
  <c r="W217" i="28" s="1"/>
  <c r="W218" i="28" s="1"/>
  <c r="W219" i="28" s="1"/>
  <c r="W220" i="28" s="1"/>
  <c r="W221" i="28" s="1"/>
  <c r="W222" i="28" s="1"/>
  <c r="W223" i="28" s="1"/>
  <c r="W224" i="28" s="1"/>
  <c r="W225" i="28" s="1"/>
  <c r="W226" i="28" s="1"/>
  <c r="W227" i="28" s="1"/>
  <c r="W228" i="28" s="1"/>
  <c r="W229" i="28" s="1"/>
  <c r="W230" i="28" s="1"/>
  <c r="W231" i="28" s="1"/>
  <c r="W232" i="28" s="1"/>
  <c r="W233" i="28" s="1"/>
  <c r="W234" i="28" s="1"/>
  <c r="W235" i="28" s="1"/>
  <c r="W236" i="28" s="1"/>
  <c r="W237" i="28" s="1"/>
  <c r="W173" i="28"/>
  <c r="W174" i="28" s="1"/>
  <c r="AI239" i="28"/>
  <c r="AI240" i="28" s="1"/>
  <c r="AI241" i="28" s="1"/>
  <c r="AI242" i="28" s="1"/>
  <c r="AI243" i="28" s="1"/>
  <c r="AI244" i="28" s="1"/>
  <c r="AI245" i="28" s="1"/>
  <c r="AI246" i="28" s="1"/>
  <c r="AI238" i="28"/>
  <c r="H173" i="28"/>
  <c r="H174" i="28" s="1"/>
  <c r="H175" i="28"/>
  <c r="H176" i="28" s="1"/>
  <c r="H177" i="28" s="1"/>
  <c r="H178" i="28" s="1"/>
  <c r="H179" i="28" s="1"/>
  <c r="H180" i="28" s="1"/>
  <c r="H181" i="28" s="1"/>
  <c r="H182" i="28" s="1"/>
  <c r="H183" i="28" s="1"/>
  <c r="H184" i="28" s="1"/>
  <c r="H185" i="28" s="1"/>
  <c r="H186" i="28" s="1"/>
  <c r="H187" i="28" s="1"/>
  <c r="H188" i="28" s="1"/>
  <c r="H189" i="28" s="1"/>
  <c r="H190" i="28" s="1"/>
  <c r="H191" i="28" s="1"/>
  <c r="H192" i="28" s="1"/>
  <c r="H193" i="28" s="1"/>
  <c r="H194" i="28" s="1"/>
  <c r="H195" i="28" s="1"/>
  <c r="H196" i="28" s="1"/>
  <c r="H197" i="28" s="1"/>
  <c r="H198" i="28" s="1"/>
  <c r="H199" i="28" s="1"/>
  <c r="H200" i="28" s="1"/>
  <c r="H201" i="28" s="1"/>
  <c r="H202" i="28" s="1"/>
  <c r="H203" i="28" s="1"/>
  <c r="H204" i="28" s="1"/>
  <c r="H205" i="28" s="1"/>
  <c r="H206" i="28" s="1"/>
  <c r="H207" i="28" s="1"/>
  <c r="H208" i="28" s="1"/>
  <c r="H209" i="28" s="1"/>
  <c r="H210" i="28" s="1"/>
  <c r="H211" i="28" s="1"/>
  <c r="H212" i="28" s="1"/>
  <c r="H213" i="28" s="1"/>
  <c r="H214" i="28" s="1"/>
  <c r="H215" i="28" s="1"/>
  <c r="H216" i="28" s="1"/>
  <c r="H217" i="28" s="1"/>
  <c r="H218" i="28" s="1"/>
  <c r="H219" i="28" s="1"/>
  <c r="H220" i="28" s="1"/>
  <c r="H221" i="28" s="1"/>
  <c r="H222" i="28" s="1"/>
  <c r="H223" i="28" s="1"/>
  <c r="H224" i="28" s="1"/>
  <c r="H225" i="28" s="1"/>
  <c r="H226" i="28" s="1"/>
  <c r="H227" i="28" s="1"/>
  <c r="H228" i="28" s="1"/>
  <c r="H229" i="28" s="1"/>
  <c r="H230" i="28" s="1"/>
  <c r="H231" i="28" s="1"/>
  <c r="H232" i="28" s="1"/>
  <c r="H233" i="28" s="1"/>
  <c r="H234" i="28" s="1"/>
  <c r="H235" i="28" s="1"/>
  <c r="H236" i="28" s="1"/>
  <c r="H237" i="28" s="1"/>
  <c r="AI238" i="27"/>
  <c r="AI239" i="27"/>
  <c r="AI240" i="27" s="1"/>
  <c r="AI241" i="27" s="1"/>
  <c r="AI242" i="27" s="1"/>
  <c r="AI243" i="27" s="1"/>
  <c r="AI244" i="27" s="1"/>
  <c r="AI245" i="27" s="1"/>
  <c r="AI246" i="27" s="1"/>
  <c r="AA239" i="27"/>
  <c r="AA240" i="27" s="1"/>
  <c r="AA241" i="27" s="1"/>
  <c r="AA242" i="27" s="1"/>
  <c r="AA243" i="27" s="1"/>
  <c r="AA244" i="27" s="1"/>
  <c r="AA245" i="27" s="1"/>
  <c r="AA246" i="27" s="1"/>
  <c r="AA238" i="27"/>
  <c r="AC239" i="27"/>
  <c r="AC240" i="27" s="1"/>
  <c r="AC241" i="27" s="1"/>
  <c r="AC242" i="27" s="1"/>
  <c r="AC243" i="27" s="1"/>
  <c r="AC244" i="27" s="1"/>
  <c r="AC245" i="27" s="1"/>
  <c r="AC246" i="27" s="1"/>
  <c r="AC238" i="27"/>
  <c r="C173" i="27"/>
  <c r="C174" i="27" s="1"/>
  <c r="C175" i="27"/>
  <c r="C176" i="27" s="1"/>
  <c r="C177" i="27" s="1"/>
  <c r="C178" i="27" s="1"/>
  <c r="C179" i="27" s="1"/>
  <c r="C180" i="27" s="1"/>
  <c r="C181" i="27" s="1"/>
  <c r="C182" i="27" s="1"/>
  <c r="C183" i="27" s="1"/>
  <c r="C184" i="27" s="1"/>
  <c r="C185" i="27" s="1"/>
  <c r="C186" i="27" s="1"/>
  <c r="C187" i="27" s="1"/>
  <c r="C188" i="27" s="1"/>
  <c r="C189" i="27" s="1"/>
  <c r="C190" i="27" s="1"/>
  <c r="C191" i="27" s="1"/>
  <c r="C192" i="27" s="1"/>
  <c r="C193" i="27" s="1"/>
  <c r="C194" i="27" s="1"/>
  <c r="C195" i="27" s="1"/>
  <c r="C196" i="27" s="1"/>
  <c r="C197" i="27" s="1"/>
  <c r="C198" i="27" s="1"/>
  <c r="C199" i="27" s="1"/>
  <c r="C200" i="27" s="1"/>
  <c r="C201" i="27" s="1"/>
  <c r="C202" i="27" s="1"/>
  <c r="C203" i="27" s="1"/>
  <c r="C204" i="27" s="1"/>
  <c r="C205" i="27" s="1"/>
  <c r="C206" i="27" s="1"/>
  <c r="C207" i="27" s="1"/>
  <c r="C208" i="27" s="1"/>
  <c r="C209" i="27" s="1"/>
  <c r="C210" i="27" s="1"/>
  <c r="C211" i="27" s="1"/>
  <c r="C212" i="27" s="1"/>
  <c r="C213" i="27" s="1"/>
  <c r="C214" i="27" s="1"/>
  <c r="C215" i="27" s="1"/>
  <c r="C216" i="27" s="1"/>
  <c r="C217" i="27" s="1"/>
  <c r="C218" i="27" s="1"/>
  <c r="C219" i="27" s="1"/>
  <c r="C220" i="27" s="1"/>
  <c r="C221" i="27" s="1"/>
  <c r="C222" i="27" s="1"/>
  <c r="C223" i="27" s="1"/>
  <c r="C224" i="27" s="1"/>
  <c r="C225" i="27" s="1"/>
  <c r="C226" i="27" s="1"/>
  <c r="C227" i="27" s="1"/>
  <c r="C228" i="27" s="1"/>
  <c r="C229" i="27" s="1"/>
  <c r="C230" i="27" s="1"/>
  <c r="C231" i="27" s="1"/>
  <c r="C232" i="27" s="1"/>
  <c r="C233" i="27" s="1"/>
  <c r="C234" i="27" s="1"/>
  <c r="C235" i="27" s="1"/>
  <c r="C236" i="27" s="1"/>
  <c r="C237" i="27" s="1"/>
  <c r="AE238" i="27"/>
  <c r="AE239" i="27"/>
  <c r="AE240" i="27" s="1"/>
  <c r="AE241" i="27" s="1"/>
  <c r="AE242" i="27" s="1"/>
  <c r="AE243" i="27" s="1"/>
  <c r="AE244" i="27" s="1"/>
  <c r="AE245" i="27" s="1"/>
  <c r="AE246" i="27" s="1"/>
  <c r="AD238" i="27"/>
  <c r="AD239" i="27"/>
  <c r="AD240" i="27" s="1"/>
  <c r="AD241" i="27" s="1"/>
  <c r="AD242" i="27" s="1"/>
  <c r="AD243" i="27" s="1"/>
  <c r="AD244" i="27" s="1"/>
  <c r="AD245" i="27" s="1"/>
  <c r="AD246" i="27" s="1"/>
  <c r="AB239" i="27"/>
  <c r="AB240" i="27" s="1"/>
  <c r="AB241" i="27" s="1"/>
  <c r="AB242" i="27" s="1"/>
  <c r="AB243" i="27" s="1"/>
  <c r="AB244" i="27" s="1"/>
  <c r="AB245" i="27" s="1"/>
  <c r="AB246" i="27" s="1"/>
  <c r="AB238" i="27"/>
  <c r="M175" i="27"/>
  <c r="M176" i="27" s="1"/>
  <c r="M177" i="27" s="1"/>
  <c r="M178" i="27" s="1"/>
  <c r="M179" i="27" s="1"/>
  <c r="M180" i="27" s="1"/>
  <c r="M181" i="27" s="1"/>
  <c r="M182" i="27" s="1"/>
  <c r="M183" i="27" s="1"/>
  <c r="M184" i="27" s="1"/>
  <c r="M185" i="27" s="1"/>
  <c r="M186" i="27" s="1"/>
  <c r="M187" i="27" s="1"/>
  <c r="M188" i="27" s="1"/>
  <c r="M189" i="27" s="1"/>
  <c r="M190" i="27" s="1"/>
  <c r="M191" i="27" s="1"/>
  <c r="M192" i="27" s="1"/>
  <c r="M193" i="27" s="1"/>
  <c r="M194" i="27" s="1"/>
  <c r="M195" i="27" s="1"/>
  <c r="M196" i="27" s="1"/>
  <c r="M197" i="27" s="1"/>
  <c r="M198" i="27" s="1"/>
  <c r="M199" i="27" s="1"/>
  <c r="M200" i="27" s="1"/>
  <c r="M201" i="27" s="1"/>
  <c r="M202" i="27" s="1"/>
  <c r="M203" i="27" s="1"/>
  <c r="M204" i="27" s="1"/>
  <c r="M205" i="27" s="1"/>
  <c r="M206" i="27" s="1"/>
  <c r="M207" i="27" s="1"/>
  <c r="M208" i="27" s="1"/>
  <c r="M209" i="27" s="1"/>
  <c r="M210" i="27" s="1"/>
  <c r="M211" i="27" s="1"/>
  <c r="M212" i="27" s="1"/>
  <c r="M213" i="27" s="1"/>
  <c r="M214" i="27" s="1"/>
  <c r="M215" i="27" s="1"/>
  <c r="M216" i="27" s="1"/>
  <c r="M217" i="27" s="1"/>
  <c r="M218" i="27" s="1"/>
  <c r="M219" i="27" s="1"/>
  <c r="M220" i="27" s="1"/>
  <c r="M221" i="27" s="1"/>
  <c r="M222" i="27" s="1"/>
  <c r="M223" i="27" s="1"/>
  <c r="M224" i="27" s="1"/>
  <c r="M225" i="27" s="1"/>
  <c r="M226" i="27" s="1"/>
  <c r="M227" i="27" s="1"/>
  <c r="M228" i="27" s="1"/>
  <c r="M229" i="27" s="1"/>
  <c r="M230" i="27" s="1"/>
  <c r="M231" i="27" s="1"/>
  <c r="M232" i="27" s="1"/>
  <c r="M233" i="27" s="1"/>
  <c r="M234" i="27" s="1"/>
  <c r="M235" i="27" s="1"/>
  <c r="M236" i="27" s="1"/>
  <c r="M237" i="27" s="1"/>
  <c r="M173" i="27"/>
  <c r="M174" i="27" s="1"/>
  <c r="AF238" i="27"/>
  <c r="AF239" i="27"/>
  <c r="AF240" i="27" s="1"/>
  <c r="AF241" i="27" s="1"/>
  <c r="AF242" i="27" s="1"/>
  <c r="AF243" i="27" s="1"/>
  <c r="AF244" i="27" s="1"/>
  <c r="AF245" i="27" s="1"/>
  <c r="AF246" i="27" s="1"/>
  <c r="A173" i="27"/>
  <c r="A174" i="27" s="1"/>
  <c r="A175" i="27"/>
  <c r="A176" i="27" s="1"/>
  <c r="A177" i="27" s="1"/>
  <c r="A178" i="27" s="1"/>
  <c r="A179" i="27" s="1"/>
  <c r="A180" i="27" s="1"/>
  <c r="A181" i="27" s="1"/>
  <c r="A182" i="27" s="1"/>
  <c r="A183" i="27" s="1"/>
  <c r="A184" i="27" s="1"/>
  <c r="A185" i="27" s="1"/>
  <c r="A186" i="27" s="1"/>
  <c r="A187" i="27" s="1"/>
  <c r="A188" i="27" s="1"/>
  <c r="A189" i="27" s="1"/>
  <c r="A190" i="27" s="1"/>
  <c r="A191" i="27" s="1"/>
  <c r="A192" i="27" s="1"/>
  <c r="A193" i="27" s="1"/>
  <c r="A194" i="27" s="1"/>
  <c r="A195" i="27" s="1"/>
  <c r="A196" i="27" s="1"/>
  <c r="A197" i="27" s="1"/>
  <c r="A198" i="27" s="1"/>
  <c r="A199" i="27" s="1"/>
  <c r="A200" i="27" s="1"/>
  <c r="A201" i="27" s="1"/>
  <c r="A202" i="27" s="1"/>
  <c r="A203" i="27" s="1"/>
  <c r="A204" i="27" s="1"/>
  <c r="A205" i="27" s="1"/>
  <c r="A206" i="27" s="1"/>
  <c r="A207" i="27" s="1"/>
  <c r="A208" i="27" s="1"/>
  <c r="A209" i="27" s="1"/>
  <c r="A210" i="27" s="1"/>
  <c r="A211" i="27" s="1"/>
  <c r="A212" i="27" s="1"/>
  <c r="A213" i="27" s="1"/>
  <c r="A214" i="27" s="1"/>
  <c r="A215" i="27" s="1"/>
  <c r="A216" i="27" s="1"/>
  <c r="A217" i="27" s="1"/>
  <c r="A218" i="27" s="1"/>
  <c r="A219" i="27" s="1"/>
  <c r="A220" i="27" s="1"/>
  <c r="A221" i="27" s="1"/>
  <c r="A222" i="27" s="1"/>
  <c r="A223" i="27" s="1"/>
  <c r="A224" i="27" s="1"/>
  <c r="A225" i="27" s="1"/>
  <c r="A226" i="27" s="1"/>
  <c r="A227" i="27" s="1"/>
  <c r="A228" i="27" s="1"/>
  <c r="A229" i="27" s="1"/>
  <c r="A230" i="27" s="1"/>
  <c r="A231" i="27" s="1"/>
  <c r="A232" i="27" s="1"/>
  <c r="A233" i="27" s="1"/>
  <c r="A234" i="27" s="1"/>
  <c r="A235" i="27" s="1"/>
  <c r="A236" i="27" s="1"/>
  <c r="A237" i="27" s="1"/>
  <c r="V173" i="27"/>
  <c r="V174" i="27" s="1"/>
  <c r="V175" i="27"/>
  <c r="V176" i="27" s="1"/>
  <c r="V177" i="27" s="1"/>
  <c r="V178" i="27" s="1"/>
  <c r="V179" i="27" s="1"/>
  <c r="V180" i="27" s="1"/>
  <c r="V181" i="27" s="1"/>
  <c r="V182" i="27" s="1"/>
  <c r="V183" i="27" s="1"/>
  <c r="V184" i="27" s="1"/>
  <c r="V185" i="27" s="1"/>
  <c r="V186" i="27" s="1"/>
  <c r="V187" i="27" s="1"/>
  <c r="V188" i="27" s="1"/>
  <c r="V189" i="27" s="1"/>
  <c r="V190" i="27" s="1"/>
  <c r="V191" i="27" s="1"/>
  <c r="V192" i="27" s="1"/>
  <c r="V193" i="27" s="1"/>
  <c r="V194" i="27" s="1"/>
  <c r="V195" i="27" s="1"/>
  <c r="V196" i="27" s="1"/>
  <c r="V197" i="27" s="1"/>
  <c r="V198" i="27" s="1"/>
  <c r="V199" i="27" s="1"/>
  <c r="V200" i="27" s="1"/>
  <c r="V201" i="27" s="1"/>
  <c r="V202" i="27" s="1"/>
  <c r="V203" i="27" s="1"/>
  <c r="V204" i="27" s="1"/>
  <c r="V205" i="27" s="1"/>
  <c r="V206" i="27" s="1"/>
  <c r="V207" i="27" s="1"/>
  <c r="V208" i="27" s="1"/>
  <c r="V209" i="27" s="1"/>
  <c r="V210" i="27" s="1"/>
  <c r="V211" i="27" s="1"/>
  <c r="V212" i="27" s="1"/>
  <c r="V213" i="27" s="1"/>
  <c r="V214" i="27" s="1"/>
  <c r="V215" i="27" s="1"/>
  <c r="V216" i="27" s="1"/>
  <c r="V217" i="27" s="1"/>
  <c r="V218" i="27" s="1"/>
  <c r="V219" i="27" s="1"/>
  <c r="V220" i="27" s="1"/>
  <c r="V221" i="27" s="1"/>
  <c r="V222" i="27" s="1"/>
  <c r="V223" i="27" s="1"/>
  <c r="V224" i="27" s="1"/>
  <c r="V225" i="27" s="1"/>
  <c r="V226" i="27" s="1"/>
  <c r="V227" i="27" s="1"/>
  <c r="V228" i="27" s="1"/>
  <c r="V229" i="27" s="1"/>
  <c r="V230" i="27" s="1"/>
  <c r="V231" i="27" s="1"/>
  <c r="V232" i="27" s="1"/>
  <c r="V233" i="27" s="1"/>
  <c r="V234" i="27" s="1"/>
  <c r="V235" i="27" s="1"/>
  <c r="V236" i="27" s="1"/>
  <c r="V237" i="27" s="1"/>
  <c r="B173" i="27"/>
  <c r="B174" i="27" s="1"/>
  <c r="B175" i="27"/>
  <c r="B176" i="27" s="1"/>
  <c r="B177" i="27" s="1"/>
  <c r="B178" i="27" s="1"/>
  <c r="B179" i="27" s="1"/>
  <c r="B180" i="27" s="1"/>
  <c r="B181" i="27" s="1"/>
  <c r="B182" i="27" s="1"/>
  <c r="B183" i="27" s="1"/>
  <c r="B184" i="27" s="1"/>
  <c r="B185" i="27" s="1"/>
  <c r="B186" i="27" s="1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8" i="27" s="1"/>
  <c r="B209" i="27" s="1"/>
  <c r="B210" i="27" s="1"/>
  <c r="B211" i="27" s="1"/>
  <c r="B212" i="27" s="1"/>
  <c r="B213" i="27" s="1"/>
  <c r="B214" i="27" s="1"/>
  <c r="B215" i="27" s="1"/>
  <c r="B216" i="27" s="1"/>
  <c r="B217" i="27" s="1"/>
  <c r="B218" i="27" s="1"/>
  <c r="B219" i="27" s="1"/>
  <c r="B220" i="27" s="1"/>
  <c r="B221" i="27" s="1"/>
  <c r="B222" i="27" s="1"/>
  <c r="B223" i="27" s="1"/>
  <c r="B224" i="27" s="1"/>
  <c r="B225" i="27" s="1"/>
  <c r="B226" i="27" s="1"/>
  <c r="B227" i="27" s="1"/>
  <c r="B228" i="27" s="1"/>
  <c r="B229" i="27" s="1"/>
  <c r="B230" i="27" s="1"/>
  <c r="B231" i="27" s="1"/>
  <c r="B232" i="27" s="1"/>
  <c r="B233" i="27" s="1"/>
  <c r="B234" i="27" s="1"/>
  <c r="B235" i="27" s="1"/>
  <c r="B236" i="27" s="1"/>
  <c r="B237" i="27" s="1"/>
  <c r="U175" i="27"/>
  <c r="U176" i="27" s="1"/>
  <c r="U177" i="27" s="1"/>
  <c r="U178" i="27" s="1"/>
  <c r="U179" i="27" s="1"/>
  <c r="U180" i="27" s="1"/>
  <c r="U181" i="27" s="1"/>
  <c r="U182" i="27" s="1"/>
  <c r="U183" i="27" s="1"/>
  <c r="U184" i="27" s="1"/>
  <c r="U185" i="27" s="1"/>
  <c r="U186" i="27" s="1"/>
  <c r="U187" i="27" s="1"/>
  <c r="U188" i="27" s="1"/>
  <c r="U189" i="27" s="1"/>
  <c r="U190" i="27" s="1"/>
  <c r="U191" i="27" s="1"/>
  <c r="U192" i="27" s="1"/>
  <c r="U193" i="27" s="1"/>
  <c r="U194" i="27" s="1"/>
  <c r="U195" i="27" s="1"/>
  <c r="U196" i="27" s="1"/>
  <c r="U197" i="27" s="1"/>
  <c r="U198" i="27" s="1"/>
  <c r="U199" i="27" s="1"/>
  <c r="U200" i="27" s="1"/>
  <c r="U201" i="27" s="1"/>
  <c r="U202" i="27" s="1"/>
  <c r="U203" i="27" s="1"/>
  <c r="U204" i="27" s="1"/>
  <c r="U205" i="27" s="1"/>
  <c r="U206" i="27" s="1"/>
  <c r="U207" i="27" s="1"/>
  <c r="U208" i="27" s="1"/>
  <c r="U209" i="27" s="1"/>
  <c r="U210" i="27" s="1"/>
  <c r="U211" i="27" s="1"/>
  <c r="U212" i="27" s="1"/>
  <c r="U213" i="27" s="1"/>
  <c r="U214" i="27" s="1"/>
  <c r="U215" i="27" s="1"/>
  <c r="U216" i="27" s="1"/>
  <c r="U217" i="27" s="1"/>
  <c r="U218" i="27" s="1"/>
  <c r="U219" i="27" s="1"/>
  <c r="U220" i="27" s="1"/>
  <c r="U221" i="27" s="1"/>
  <c r="U222" i="27" s="1"/>
  <c r="U223" i="27" s="1"/>
  <c r="U224" i="27" s="1"/>
  <c r="U225" i="27" s="1"/>
  <c r="U226" i="27" s="1"/>
  <c r="U227" i="27" s="1"/>
  <c r="U228" i="27" s="1"/>
  <c r="U229" i="27" s="1"/>
  <c r="U230" i="27" s="1"/>
  <c r="U231" i="27" s="1"/>
  <c r="U232" i="27" s="1"/>
  <c r="U233" i="27" s="1"/>
  <c r="U234" i="27" s="1"/>
  <c r="U235" i="27" s="1"/>
  <c r="U236" i="27" s="1"/>
  <c r="U237" i="27" s="1"/>
  <c r="U173" i="27"/>
  <c r="U174" i="27" s="1"/>
  <c r="J238" i="27"/>
  <c r="J239" i="27"/>
  <c r="J240" i="27" s="1"/>
  <c r="J241" i="27" s="1"/>
  <c r="J242" i="27" s="1"/>
  <c r="J243" i="27" s="1"/>
  <c r="J244" i="27" s="1"/>
  <c r="J245" i="27" s="1"/>
  <c r="J246" i="27" s="1"/>
  <c r="AG238" i="27"/>
  <c r="AG239" i="27"/>
  <c r="AG240" i="27" s="1"/>
  <c r="AG241" i="27" s="1"/>
  <c r="AG242" i="27" s="1"/>
  <c r="AG243" i="27" s="1"/>
  <c r="AG244" i="27" s="1"/>
  <c r="AG245" i="27" s="1"/>
  <c r="AG246" i="27" s="1"/>
  <c r="D175" i="27"/>
  <c r="D176" i="27" s="1"/>
  <c r="D177" i="27" s="1"/>
  <c r="D178" i="27" s="1"/>
  <c r="D179" i="27" s="1"/>
  <c r="D180" i="27" s="1"/>
  <c r="D181" i="27" s="1"/>
  <c r="D182" i="27" s="1"/>
  <c r="D183" i="27" s="1"/>
  <c r="D184" i="27" s="1"/>
  <c r="D185" i="27" s="1"/>
  <c r="D186" i="27" s="1"/>
  <c r="D187" i="27" s="1"/>
  <c r="D188" i="27" s="1"/>
  <c r="D189" i="27" s="1"/>
  <c r="D190" i="27" s="1"/>
  <c r="D191" i="27" s="1"/>
  <c r="D192" i="27" s="1"/>
  <c r="D193" i="27" s="1"/>
  <c r="D194" i="27" s="1"/>
  <c r="D195" i="27" s="1"/>
  <c r="D196" i="27" s="1"/>
  <c r="D197" i="27" s="1"/>
  <c r="D198" i="27" s="1"/>
  <c r="D199" i="27" s="1"/>
  <c r="D200" i="27" s="1"/>
  <c r="D201" i="27" s="1"/>
  <c r="D202" i="27" s="1"/>
  <c r="D203" i="27" s="1"/>
  <c r="D204" i="27" s="1"/>
  <c r="D205" i="27" s="1"/>
  <c r="D206" i="27" s="1"/>
  <c r="D207" i="27" s="1"/>
  <c r="D208" i="27" s="1"/>
  <c r="D209" i="27" s="1"/>
  <c r="D210" i="27" s="1"/>
  <c r="D211" i="27" s="1"/>
  <c r="D212" i="27" s="1"/>
  <c r="D213" i="27" s="1"/>
  <c r="D214" i="27" s="1"/>
  <c r="D215" i="27" s="1"/>
  <c r="D216" i="27" s="1"/>
  <c r="D217" i="27" s="1"/>
  <c r="D218" i="27" s="1"/>
  <c r="D219" i="27" s="1"/>
  <c r="D220" i="27" s="1"/>
  <c r="D221" i="27" s="1"/>
  <c r="D222" i="27" s="1"/>
  <c r="D223" i="27" s="1"/>
  <c r="D224" i="27" s="1"/>
  <c r="D225" i="27" s="1"/>
  <c r="D226" i="27" s="1"/>
  <c r="D227" i="27" s="1"/>
  <c r="D228" i="27" s="1"/>
  <c r="D229" i="27" s="1"/>
  <c r="D230" i="27" s="1"/>
  <c r="D231" i="27" s="1"/>
  <c r="D232" i="27" s="1"/>
  <c r="D233" i="27" s="1"/>
  <c r="D234" i="27" s="1"/>
  <c r="D235" i="27" s="1"/>
  <c r="D236" i="27" s="1"/>
  <c r="D237" i="27" s="1"/>
  <c r="D173" i="27"/>
  <c r="D174" i="27" s="1"/>
  <c r="I175" i="27"/>
  <c r="I176" i="27" s="1"/>
  <c r="I177" i="27" s="1"/>
  <c r="I178" i="27" s="1"/>
  <c r="I179" i="27" s="1"/>
  <c r="I180" i="27" s="1"/>
  <c r="I181" i="27" s="1"/>
  <c r="I182" i="27" s="1"/>
  <c r="I183" i="27" s="1"/>
  <c r="I184" i="27" s="1"/>
  <c r="I185" i="27" s="1"/>
  <c r="I186" i="27" s="1"/>
  <c r="I187" i="27" s="1"/>
  <c r="I188" i="27" s="1"/>
  <c r="I189" i="27" s="1"/>
  <c r="I190" i="27" s="1"/>
  <c r="I191" i="27" s="1"/>
  <c r="I192" i="27" s="1"/>
  <c r="I193" i="27" s="1"/>
  <c r="I194" i="27" s="1"/>
  <c r="I195" i="27" s="1"/>
  <c r="I196" i="27" s="1"/>
  <c r="I197" i="27" s="1"/>
  <c r="I198" i="27" s="1"/>
  <c r="I199" i="27" s="1"/>
  <c r="I200" i="27" s="1"/>
  <c r="I201" i="27" s="1"/>
  <c r="I202" i="27" s="1"/>
  <c r="I203" i="27" s="1"/>
  <c r="I204" i="27" s="1"/>
  <c r="I205" i="27" s="1"/>
  <c r="I206" i="27" s="1"/>
  <c r="I207" i="27" s="1"/>
  <c r="I208" i="27" s="1"/>
  <c r="I209" i="27" s="1"/>
  <c r="I210" i="27" s="1"/>
  <c r="I211" i="27" s="1"/>
  <c r="I212" i="27" s="1"/>
  <c r="I213" i="27" s="1"/>
  <c r="I214" i="27" s="1"/>
  <c r="I215" i="27" s="1"/>
  <c r="I216" i="27" s="1"/>
  <c r="I217" i="27" s="1"/>
  <c r="I218" i="27" s="1"/>
  <c r="I219" i="27" s="1"/>
  <c r="I220" i="27" s="1"/>
  <c r="I221" i="27" s="1"/>
  <c r="I222" i="27" s="1"/>
  <c r="I223" i="27" s="1"/>
  <c r="I224" i="27" s="1"/>
  <c r="I225" i="27" s="1"/>
  <c r="I226" i="27" s="1"/>
  <c r="I227" i="27" s="1"/>
  <c r="I228" i="27" s="1"/>
  <c r="I229" i="27" s="1"/>
  <c r="I230" i="27" s="1"/>
  <c r="I231" i="27" s="1"/>
  <c r="I232" i="27" s="1"/>
  <c r="I233" i="27" s="1"/>
  <c r="I234" i="27" s="1"/>
  <c r="I235" i="27" s="1"/>
  <c r="I236" i="27" s="1"/>
  <c r="I237" i="27" s="1"/>
  <c r="I173" i="27"/>
  <c r="I174" i="27" s="1"/>
  <c r="K238" i="27"/>
  <c r="K239" i="27"/>
  <c r="K240" i="27" s="1"/>
  <c r="K241" i="27" s="1"/>
  <c r="K242" i="27" s="1"/>
  <c r="K243" i="27" s="1"/>
  <c r="K244" i="27" s="1"/>
  <c r="K245" i="27" s="1"/>
  <c r="K246" i="27" s="1"/>
  <c r="H175" i="27"/>
  <c r="H176" i="27" s="1"/>
  <c r="H177" i="27" s="1"/>
  <c r="H178" i="27" s="1"/>
  <c r="H179" i="27" s="1"/>
  <c r="H180" i="27" s="1"/>
  <c r="H181" i="27" s="1"/>
  <c r="H182" i="27" s="1"/>
  <c r="H183" i="27" s="1"/>
  <c r="H184" i="27" s="1"/>
  <c r="H185" i="27" s="1"/>
  <c r="H186" i="27" s="1"/>
  <c r="H187" i="27" s="1"/>
  <c r="H188" i="27" s="1"/>
  <c r="H189" i="27" s="1"/>
  <c r="H190" i="27" s="1"/>
  <c r="H191" i="27" s="1"/>
  <c r="H192" i="27" s="1"/>
  <c r="H193" i="27" s="1"/>
  <c r="H194" i="27" s="1"/>
  <c r="H195" i="27" s="1"/>
  <c r="H196" i="27" s="1"/>
  <c r="H197" i="27" s="1"/>
  <c r="H198" i="27" s="1"/>
  <c r="H199" i="27" s="1"/>
  <c r="H200" i="27" s="1"/>
  <c r="H201" i="27" s="1"/>
  <c r="H202" i="27" s="1"/>
  <c r="H203" i="27" s="1"/>
  <c r="H204" i="27" s="1"/>
  <c r="H205" i="27" s="1"/>
  <c r="H206" i="27" s="1"/>
  <c r="H207" i="27" s="1"/>
  <c r="H208" i="27" s="1"/>
  <c r="H209" i="27" s="1"/>
  <c r="H210" i="27" s="1"/>
  <c r="H211" i="27" s="1"/>
  <c r="H212" i="27" s="1"/>
  <c r="H213" i="27" s="1"/>
  <c r="H214" i="27" s="1"/>
  <c r="H215" i="27" s="1"/>
  <c r="H216" i="27" s="1"/>
  <c r="H217" i="27" s="1"/>
  <c r="H218" i="27" s="1"/>
  <c r="H219" i="27" s="1"/>
  <c r="H220" i="27" s="1"/>
  <c r="H221" i="27" s="1"/>
  <c r="H222" i="27" s="1"/>
  <c r="H223" i="27" s="1"/>
  <c r="H224" i="27" s="1"/>
  <c r="H225" i="27" s="1"/>
  <c r="H226" i="27" s="1"/>
  <c r="H227" i="27" s="1"/>
  <c r="H228" i="27" s="1"/>
  <c r="H229" i="27" s="1"/>
  <c r="H230" i="27" s="1"/>
  <c r="H231" i="27" s="1"/>
  <c r="H232" i="27" s="1"/>
  <c r="H233" i="27" s="1"/>
  <c r="H234" i="27" s="1"/>
  <c r="H235" i="27" s="1"/>
  <c r="H236" i="27" s="1"/>
  <c r="H237" i="27" s="1"/>
  <c r="H173" i="27"/>
  <c r="H174" i="27" s="1"/>
  <c r="Y238" i="27"/>
  <c r="Y239" i="27"/>
  <c r="Y240" i="27" s="1"/>
  <c r="Y241" i="27" s="1"/>
  <c r="Y242" i="27" s="1"/>
  <c r="Y243" i="27" s="1"/>
  <c r="Y244" i="27" s="1"/>
  <c r="Y245" i="27" s="1"/>
  <c r="Y246" i="27" s="1"/>
  <c r="Z173" i="27"/>
  <c r="Z174" i="27" s="1"/>
  <c r="Z175" i="27"/>
  <c r="Z176" i="27" s="1"/>
  <c r="Z177" i="27" s="1"/>
  <c r="Z178" i="27" s="1"/>
  <c r="Z179" i="27" s="1"/>
  <c r="Z180" i="27" s="1"/>
  <c r="Z181" i="27" s="1"/>
  <c r="Z182" i="27" s="1"/>
  <c r="Z183" i="27" s="1"/>
  <c r="Z184" i="27" s="1"/>
  <c r="Z185" i="27" s="1"/>
  <c r="Z186" i="27" s="1"/>
  <c r="Z187" i="27" s="1"/>
  <c r="Z188" i="27" s="1"/>
  <c r="Z189" i="27" s="1"/>
  <c r="Z190" i="27" s="1"/>
  <c r="Z191" i="27" s="1"/>
  <c r="Z192" i="27" s="1"/>
  <c r="Z193" i="27" s="1"/>
  <c r="Z194" i="27" s="1"/>
  <c r="Z195" i="27" s="1"/>
  <c r="Z196" i="27" s="1"/>
  <c r="Z197" i="27" s="1"/>
  <c r="Z198" i="27" s="1"/>
  <c r="Z199" i="27" s="1"/>
  <c r="Z200" i="27" s="1"/>
  <c r="Z201" i="27" s="1"/>
  <c r="Z202" i="27" s="1"/>
  <c r="Z203" i="27" s="1"/>
  <c r="Z204" i="27" s="1"/>
  <c r="Z205" i="27" s="1"/>
  <c r="Z206" i="27" s="1"/>
  <c r="Z207" i="27" s="1"/>
  <c r="Z208" i="27" s="1"/>
  <c r="Z209" i="27" s="1"/>
  <c r="Z210" i="27" s="1"/>
  <c r="Z211" i="27" s="1"/>
  <c r="Z212" i="27" s="1"/>
  <c r="Z213" i="27" s="1"/>
  <c r="Z214" i="27" s="1"/>
  <c r="Z215" i="27" s="1"/>
  <c r="Z216" i="27" s="1"/>
  <c r="Z217" i="27" s="1"/>
  <c r="Z218" i="27" s="1"/>
  <c r="Z219" i="27" s="1"/>
  <c r="Z220" i="27" s="1"/>
  <c r="Z221" i="27" s="1"/>
  <c r="Z222" i="27" s="1"/>
  <c r="Z223" i="27" s="1"/>
  <c r="Z224" i="27" s="1"/>
  <c r="Z225" i="27" s="1"/>
  <c r="Z226" i="27" s="1"/>
  <c r="Z227" i="27" s="1"/>
  <c r="Z228" i="27" s="1"/>
  <c r="Z229" i="27" s="1"/>
  <c r="Z230" i="27" s="1"/>
  <c r="Z231" i="27" s="1"/>
  <c r="Z232" i="27" s="1"/>
  <c r="Z233" i="27" s="1"/>
  <c r="Z234" i="27" s="1"/>
  <c r="Z235" i="27" s="1"/>
  <c r="Z236" i="27" s="1"/>
  <c r="Z237" i="27" s="1"/>
  <c r="F175" i="27"/>
  <c r="F176" i="27" s="1"/>
  <c r="F177" i="27" s="1"/>
  <c r="F178" i="27" s="1"/>
  <c r="F179" i="27" s="1"/>
  <c r="F180" i="27" s="1"/>
  <c r="F181" i="27" s="1"/>
  <c r="F182" i="27" s="1"/>
  <c r="F183" i="27" s="1"/>
  <c r="F184" i="27" s="1"/>
  <c r="F185" i="27" s="1"/>
  <c r="F186" i="27" s="1"/>
  <c r="F187" i="27" s="1"/>
  <c r="F188" i="27" s="1"/>
  <c r="F189" i="27" s="1"/>
  <c r="F190" i="27" s="1"/>
  <c r="F191" i="27" s="1"/>
  <c r="F192" i="27" s="1"/>
  <c r="F193" i="27" s="1"/>
  <c r="F194" i="27" s="1"/>
  <c r="F195" i="27" s="1"/>
  <c r="F196" i="27" s="1"/>
  <c r="F197" i="27" s="1"/>
  <c r="F198" i="27" s="1"/>
  <c r="F199" i="27" s="1"/>
  <c r="F200" i="27" s="1"/>
  <c r="F201" i="27" s="1"/>
  <c r="F202" i="27" s="1"/>
  <c r="F203" i="27" s="1"/>
  <c r="F204" i="27" s="1"/>
  <c r="F205" i="27" s="1"/>
  <c r="F206" i="27" s="1"/>
  <c r="F207" i="27" s="1"/>
  <c r="F208" i="27" s="1"/>
  <c r="F209" i="27" s="1"/>
  <c r="F210" i="27" s="1"/>
  <c r="F211" i="27" s="1"/>
  <c r="F212" i="27" s="1"/>
  <c r="F213" i="27" s="1"/>
  <c r="F214" i="27" s="1"/>
  <c r="F215" i="27" s="1"/>
  <c r="F216" i="27" s="1"/>
  <c r="F217" i="27" s="1"/>
  <c r="F218" i="27" s="1"/>
  <c r="F219" i="27" s="1"/>
  <c r="F220" i="27" s="1"/>
  <c r="F221" i="27" s="1"/>
  <c r="F222" i="27" s="1"/>
  <c r="F223" i="27" s="1"/>
  <c r="F224" i="27" s="1"/>
  <c r="F225" i="27" s="1"/>
  <c r="F226" i="27" s="1"/>
  <c r="F227" i="27" s="1"/>
  <c r="F228" i="27" s="1"/>
  <c r="F229" i="27" s="1"/>
  <c r="F230" i="27" s="1"/>
  <c r="F231" i="27" s="1"/>
  <c r="F232" i="27" s="1"/>
  <c r="F233" i="27" s="1"/>
  <c r="F234" i="27" s="1"/>
  <c r="F235" i="27" s="1"/>
  <c r="F236" i="27" s="1"/>
  <c r="F237" i="27" s="1"/>
  <c r="F173" i="27"/>
  <c r="F174" i="27" s="1"/>
  <c r="X238" i="27"/>
  <c r="X239" i="27"/>
  <c r="X240" i="27" s="1"/>
  <c r="X241" i="27" s="1"/>
  <c r="X242" i="27" s="1"/>
  <c r="X243" i="27" s="1"/>
  <c r="X244" i="27" s="1"/>
  <c r="X245" i="27" s="1"/>
  <c r="X246" i="27" s="1"/>
  <c r="L238" i="27"/>
  <c r="L239" i="27"/>
  <c r="L240" i="27" s="1"/>
  <c r="L241" i="27" s="1"/>
  <c r="L242" i="27" s="1"/>
  <c r="L243" i="27" s="1"/>
  <c r="L244" i="27" s="1"/>
  <c r="L245" i="27" s="1"/>
  <c r="L246" i="27" s="1"/>
  <c r="G173" i="27"/>
  <c r="G174" i="27" s="1"/>
  <c r="G175" i="27"/>
  <c r="G176" i="27" s="1"/>
  <c r="G177" i="27" s="1"/>
  <c r="G178" i="27" s="1"/>
  <c r="G179" i="27" s="1"/>
  <c r="G180" i="27" s="1"/>
  <c r="G181" i="27" s="1"/>
  <c r="G182" i="27" s="1"/>
  <c r="G183" i="27" s="1"/>
  <c r="G184" i="27" s="1"/>
  <c r="G185" i="27" s="1"/>
  <c r="G186" i="27" s="1"/>
  <c r="G187" i="27" s="1"/>
  <c r="G188" i="27" s="1"/>
  <c r="G189" i="27" s="1"/>
  <c r="G190" i="27" s="1"/>
  <c r="G191" i="27" s="1"/>
  <c r="G192" i="27" s="1"/>
  <c r="G193" i="27" s="1"/>
  <c r="G194" i="27" s="1"/>
  <c r="G195" i="27" s="1"/>
  <c r="G196" i="27" s="1"/>
  <c r="G197" i="27" s="1"/>
  <c r="G198" i="27" s="1"/>
  <c r="G199" i="27" s="1"/>
  <c r="G200" i="27" s="1"/>
  <c r="G201" i="27" s="1"/>
  <c r="G202" i="27" s="1"/>
  <c r="G203" i="27" s="1"/>
  <c r="G204" i="27" s="1"/>
  <c r="G205" i="27" s="1"/>
  <c r="G206" i="27" s="1"/>
  <c r="G207" i="27" s="1"/>
  <c r="G208" i="27" s="1"/>
  <c r="G209" i="27" s="1"/>
  <c r="G210" i="27" s="1"/>
  <c r="G211" i="27" s="1"/>
  <c r="G212" i="27" s="1"/>
  <c r="G213" i="27" s="1"/>
  <c r="G214" i="27" s="1"/>
  <c r="G215" i="27" s="1"/>
  <c r="G216" i="27" s="1"/>
  <c r="G217" i="27" s="1"/>
  <c r="G218" i="27" s="1"/>
  <c r="G219" i="27" s="1"/>
  <c r="G220" i="27" s="1"/>
  <c r="G221" i="27" s="1"/>
  <c r="G222" i="27" s="1"/>
  <c r="G223" i="27" s="1"/>
  <c r="G224" i="27" s="1"/>
  <c r="G225" i="27" s="1"/>
  <c r="G226" i="27" s="1"/>
  <c r="G227" i="27" s="1"/>
  <c r="G228" i="27" s="1"/>
  <c r="G229" i="27" s="1"/>
  <c r="G230" i="27" s="1"/>
  <c r="G231" i="27" s="1"/>
  <c r="G232" i="27" s="1"/>
  <c r="G233" i="27" s="1"/>
  <c r="G234" i="27" s="1"/>
  <c r="G235" i="27" s="1"/>
  <c r="G236" i="27" s="1"/>
  <c r="G237" i="27" s="1"/>
  <c r="W175" i="27"/>
  <c r="W176" i="27" s="1"/>
  <c r="W177" i="27" s="1"/>
  <c r="W178" i="27" s="1"/>
  <c r="W179" i="27" s="1"/>
  <c r="W180" i="27" s="1"/>
  <c r="W181" i="27" s="1"/>
  <c r="W182" i="27" s="1"/>
  <c r="W183" i="27" s="1"/>
  <c r="W184" i="27" s="1"/>
  <c r="W185" i="27" s="1"/>
  <c r="W186" i="27" s="1"/>
  <c r="W187" i="27" s="1"/>
  <c r="W188" i="27" s="1"/>
  <c r="W189" i="27" s="1"/>
  <c r="W190" i="27" s="1"/>
  <c r="W191" i="27" s="1"/>
  <c r="W192" i="27" s="1"/>
  <c r="W193" i="27" s="1"/>
  <c r="W194" i="27" s="1"/>
  <c r="W195" i="27" s="1"/>
  <c r="W196" i="27" s="1"/>
  <c r="W197" i="27" s="1"/>
  <c r="W198" i="27" s="1"/>
  <c r="W199" i="27" s="1"/>
  <c r="W200" i="27" s="1"/>
  <c r="W201" i="27" s="1"/>
  <c r="W202" i="27" s="1"/>
  <c r="W203" i="27" s="1"/>
  <c r="W204" i="27" s="1"/>
  <c r="W205" i="27" s="1"/>
  <c r="W206" i="27" s="1"/>
  <c r="W207" i="27" s="1"/>
  <c r="W208" i="27" s="1"/>
  <c r="W209" i="27" s="1"/>
  <c r="W210" i="27" s="1"/>
  <c r="W211" i="27" s="1"/>
  <c r="W212" i="27" s="1"/>
  <c r="W213" i="27" s="1"/>
  <c r="W214" i="27" s="1"/>
  <c r="W215" i="27" s="1"/>
  <c r="W216" i="27" s="1"/>
  <c r="W217" i="27" s="1"/>
  <c r="W218" i="27" s="1"/>
  <c r="W219" i="27" s="1"/>
  <c r="W220" i="27" s="1"/>
  <c r="W221" i="27" s="1"/>
  <c r="W222" i="27" s="1"/>
  <c r="W223" i="27" s="1"/>
  <c r="W224" i="27" s="1"/>
  <c r="W225" i="27" s="1"/>
  <c r="W226" i="27" s="1"/>
  <c r="W227" i="27" s="1"/>
  <c r="W228" i="27" s="1"/>
  <c r="W229" i="27" s="1"/>
  <c r="W230" i="27" s="1"/>
  <c r="W231" i="27" s="1"/>
  <c r="W232" i="27" s="1"/>
  <c r="W233" i="27" s="1"/>
  <c r="W234" i="27" s="1"/>
  <c r="W235" i="27" s="1"/>
  <c r="W236" i="27" s="1"/>
  <c r="W237" i="27" s="1"/>
  <c r="W173" i="27"/>
  <c r="W174" i="27" s="1"/>
  <c r="AC238" i="26"/>
  <c r="AC239" i="26"/>
  <c r="AC240" i="26" s="1"/>
  <c r="AC241" i="26" s="1"/>
  <c r="AC242" i="26" s="1"/>
  <c r="AC243" i="26" s="1"/>
  <c r="AC244" i="26" s="1"/>
  <c r="AC245" i="26" s="1"/>
  <c r="AC246" i="26" s="1"/>
  <c r="J239" i="26"/>
  <c r="J240" i="26" s="1"/>
  <c r="J241" i="26" s="1"/>
  <c r="J242" i="26" s="1"/>
  <c r="J243" i="26" s="1"/>
  <c r="J244" i="26" s="1"/>
  <c r="J245" i="26" s="1"/>
  <c r="J246" i="26" s="1"/>
  <c r="J238" i="26"/>
  <c r="AG238" i="26"/>
  <c r="AG239" i="26"/>
  <c r="AG240" i="26" s="1"/>
  <c r="AG241" i="26" s="1"/>
  <c r="AG242" i="26" s="1"/>
  <c r="AG243" i="26" s="1"/>
  <c r="AG244" i="26" s="1"/>
  <c r="AG245" i="26" s="1"/>
  <c r="AG246" i="26" s="1"/>
  <c r="AB239" i="26"/>
  <c r="AB240" i="26" s="1"/>
  <c r="AB241" i="26" s="1"/>
  <c r="AB242" i="26" s="1"/>
  <c r="AB243" i="26" s="1"/>
  <c r="AB244" i="26" s="1"/>
  <c r="AB245" i="26" s="1"/>
  <c r="AB246" i="26" s="1"/>
  <c r="AB238" i="26"/>
  <c r="AD239" i="26"/>
  <c r="AD240" i="26" s="1"/>
  <c r="AD241" i="26" s="1"/>
  <c r="AD242" i="26" s="1"/>
  <c r="AD243" i="26" s="1"/>
  <c r="AD244" i="26" s="1"/>
  <c r="AD245" i="26" s="1"/>
  <c r="AD246" i="26" s="1"/>
  <c r="AD238" i="26"/>
  <c r="AE239" i="26"/>
  <c r="AE240" i="26" s="1"/>
  <c r="AE241" i="26" s="1"/>
  <c r="AE242" i="26" s="1"/>
  <c r="AE243" i="26" s="1"/>
  <c r="AE244" i="26" s="1"/>
  <c r="AE245" i="26" s="1"/>
  <c r="AE246" i="26" s="1"/>
  <c r="AE238" i="26"/>
  <c r="L238" i="26"/>
  <c r="L239" i="26"/>
  <c r="L240" i="26" s="1"/>
  <c r="L241" i="26" s="1"/>
  <c r="L242" i="26" s="1"/>
  <c r="L243" i="26" s="1"/>
  <c r="L244" i="26" s="1"/>
  <c r="L245" i="26" s="1"/>
  <c r="L246" i="26" s="1"/>
  <c r="G173" i="26"/>
  <c r="G174" i="26" s="1"/>
  <c r="G175" i="26"/>
  <c r="G176" i="26" s="1"/>
  <c r="G177" i="26" s="1"/>
  <c r="G178" i="26" s="1"/>
  <c r="G179" i="26" s="1"/>
  <c r="G180" i="26" s="1"/>
  <c r="G181" i="26" s="1"/>
  <c r="G182" i="26" s="1"/>
  <c r="G183" i="26" s="1"/>
  <c r="G184" i="26" s="1"/>
  <c r="G185" i="26" s="1"/>
  <c r="G186" i="26" s="1"/>
  <c r="G187" i="26" s="1"/>
  <c r="G188" i="26" s="1"/>
  <c r="G189" i="26" s="1"/>
  <c r="G190" i="26" s="1"/>
  <c r="G191" i="26" s="1"/>
  <c r="G192" i="26" s="1"/>
  <c r="G193" i="26" s="1"/>
  <c r="G194" i="26" s="1"/>
  <c r="G195" i="26" s="1"/>
  <c r="G196" i="26" s="1"/>
  <c r="G197" i="26" s="1"/>
  <c r="G198" i="26" s="1"/>
  <c r="G199" i="26" s="1"/>
  <c r="G200" i="26" s="1"/>
  <c r="G201" i="26" s="1"/>
  <c r="G202" i="26" s="1"/>
  <c r="G203" i="26" s="1"/>
  <c r="G204" i="26" s="1"/>
  <c r="G205" i="26" s="1"/>
  <c r="G206" i="26" s="1"/>
  <c r="G207" i="26" s="1"/>
  <c r="G208" i="26" s="1"/>
  <c r="G209" i="26" s="1"/>
  <c r="G210" i="26" s="1"/>
  <c r="G211" i="26" s="1"/>
  <c r="G212" i="26" s="1"/>
  <c r="G213" i="26" s="1"/>
  <c r="G214" i="26" s="1"/>
  <c r="G215" i="26" s="1"/>
  <c r="G216" i="26" s="1"/>
  <c r="G217" i="26" s="1"/>
  <c r="G218" i="26" s="1"/>
  <c r="G219" i="26" s="1"/>
  <c r="G220" i="26" s="1"/>
  <c r="G221" i="26" s="1"/>
  <c r="G222" i="26" s="1"/>
  <c r="G223" i="26" s="1"/>
  <c r="G224" i="26" s="1"/>
  <c r="G225" i="26" s="1"/>
  <c r="G226" i="26" s="1"/>
  <c r="G227" i="26" s="1"/>
  <c r="G228" i="26" s="1"/>
  <c r="G229" i="26" s="1"/>
  <c r="G230" i="26" s="1"/>
  <c r="G231" i="26" s="1"/>
  <c r="G232" i="26" s="1"/>
  <c r="G233" i="26" s="1"/>
  <c r="G234" i="26" s="1"/>
  <c r="G235" i="26" s="1"/>
  <c r="G236" i="26" s="1"/>
  <c r="G237" i="26" s="1"/>
  <c r="I175" i="26"/>
  <c r="I176" i="26" s="1"/>
  <c r="I177" i="26" s="1"/>
  <c r="I178" i="26" s="1"/>
  <c r="I179" i="26" s="1"/>
  <c r="I180" i="26" s="1"/>
  <c r="I181" i="26" s="1"/>
  <c r="I182" i="26" s="1"/>
  <c r="I183" i="26" s="1"/>
  <c r="I184" i="26" s="1"/>
  <c r="I185" i="26" s="1"/>
  <c r="I186" i="26" s="1"/>
  <c r="I187" i="26" s="1"/>
  <c r="I188" i="26" s="1"/>
  <c r="I189" i="26" s="1"/>
  <c r="I190" i="26" s="1"/>
  <c r="I191" i="26" s="1"/>
  <c r="I192" i="26" s="1"/>
  <c r="I193" i="26" s="1"/>
  <c r="I194" i="26" s="1"/>
  <c r="I195" i="26" s="1"/>
  <c r="I196" i="26" s="1"/>
  <c r="I197" i="26" s="1"/>
  <c r="I198" i="26" s="1"/>
  <c r="I199" i="26" s="1"/>
  <c r="I200" i="26" s="1"/>
  <c r="I201" i="26" s="1"/>
  <c r="I202" i="26" s="1"/>
  <c r="I203" i="26" s="1"/>
  <c r="I204" i="26" s="1"/>
  <c r="I205" i="26" s="1"/>
  <c r="I206" i="26" s="1"/>
  <c r="I207" i="26" s="1"/>
  <c r="I208" i="26" s="1"/>
  <c r="I209" i="26" s="1"/>
  <c r="I210" i="26" s="1"/>
  <c r="I211" i="26" s="1"/>
  <c r="I212" i="26" s="1"/>
  <c r="I213" i="26" s="1"/>
  <c r="I214" i="26" s="1"/>
  <c r="I215" i="26" s="1"/>
  <c r="I216" i="26" s="1"/>
  <c r="I217" i="26" s="1"/>
  <c r="I218" i="26" s="1"/>
  <c r="I219" i="26" s="1"/>
  <c r="I220" i="26" s="1"/>
  <c r="I221" i="26" s="1"/>
  <c r="I222" i="26" s="1"/>
  <c r="I223" i="26" s="1"/>
  <c r="I224" i="26" s="1"/>
  <c r="I225" i="26" s="1"/>
  <c r="I226" i="26" s="1"/>
  <c r="I227" i="26" s="1"/>
  <c r="I228" i="26" s="1"/>
  <c r="I229" i="26" s="1"/>
  <c r="I230" i="26" s="1"/>
  <c r="I231" i="26" s="1"/>
  <c r="I232" i="26" s="1"/>
  <c r="I233" i="26" s="1"/>
  <c r="I234" i="26" s="1"/>
  <c r="I235" i="26" s="1"/>
  <c r="I236" i="26" s="1"/>
  <c r="I237" i="26" s="1"/>
  <c r="I173" i="26"/>
  <c r="I174" i="26" s="1"/>
  <c r="AI239" i="26"/>
  <c r="AI240" i="26" s="1"/>
  <c r="AI241" i="26" s="1"/>
  <c r="AI242" i="26" s="1"/>
  <c r="AI243" i="26" s="1"/>
  <c r="AI244" i="26" s="1"/>
  <c r="AI245" i="26" s="1"/>
  <c r="AI246" i="26" s="1"/>
  <c r="AI238" i="26"/>
  <c r="W175" i="26"/>
  <c r="W176" i="26" s="1"/>
  <c r="W177" i="26" s="1"/>
  <c r="W178" i="26" s="1"/>
  <c r="W179" i="26" s="1"/>
  <c r="W180" i="26" s="1"/>
  <c r="W181" i="26" s="1"/>
  <c r="W182" i="26" s="1"/>
  <c r="W183" i="26" s="1"/>
  <c r="W184" i="26" s="1"/>
  <c r="W185" i="26" s="1"/>
  <c r="W186" i="26" s="1"/>
  <c r="W187" i="26" s="1"/>
  <c r="W188" i="26" s="1"/>
  <c r="W189" i="26" s="1"/>
  <c r="W190" i="26" s="1"/>
  <c r="W191" i="26" s="1"/>
  <c r="W192" i="26" s="1"/>
  <c r="W193" i="26" s="1"/>
  <c r="W194" i="26" s="1"/>
  <c r="W195" i="26" s="1"/>
  <c r="W196" i="26" s="1"/>
  <c r="W197" i="26" s="1"/>
  <c r="W198" i="26" s="1"/>
  <c r="W199" i="26" s="1"/>
  <c r="W200" i="26" s="1"/>
  <c r="W201" i="26" s="1"/>
  <c r="W202" i="26" s="1"/>
  <c r="W203" i="26" s="1"/>
  <c r="W204" i="26" s="1"/>
  <c r="W205" i="26" s="1"/>
  <c r="W206" i="26" s="1"/>
  <c r="W207" i="26" s="1"/>
  <c r="W208" i="26" s="1"/>
  <c r="W209" i="26" s="1"/>
  <c r="W210" i="26" s="1"/>
  <c r="W211" i="26" s="1"/>
  <c r="W212" i="26" s="1"/>
  <c r="W213" i="26" s="1"/>
  <c r="W214" i="26" s="1"/>
  <c r="W215" i="26" s="1"/>
  <c r="W216" i="26" s="1"/>
  <c r="W217" i="26" s="1"/>
  <c r="W218" i="26" s="1"/>
  <c r="W219" i="26" s="1"/>
  <c r="W220" i="26" s="1"/>
  <c r="W221" i="26" s="1"/>
  <c r="W222" i="26" s="1"/>
  <c r="W223" i="26" s="1"/>
  <c r="W224" i="26" s="1"/>
  <c r="W225" i="26" s="1"/>
  <c r="W226" i="26" s="1"/>
  <c r="W227" i="26" s="1"/>
  <c r="W228" i="26" s="1"/>
  <c r="W229" i="26" s="1"/>
  <c r="W230" i="26" s="1"/>
  <c r="W231" i="26" s="1"/>
  <c r="W232" i="26" s="1"/>
  <c r="W233" i="26" s="1"/>
  <c r="W234" i="26" s="1"/>
  <c r="W235" i="26" s="1"/>
  <c r="W236" i="26" s="1"/>
  <c r="W237" i="26" s="1"/>
  <c r="W173" i="26"/>
  <c r="W174" i="26" s="1"/>
  <c r="Z175" i="26"/>
  <c r="Z176" i="26" s="1"/>
  <c r="Z177" i="26" s="1"/>
  <c r="Z178" i="26" s="1"/>
  <c r="Z179" i="26" s="1"/>
  <c r="Z180" i="26" s="1"/>
  <c r="Z181" i="26" s="1"/>
  <c r="Z182" i="26" s="1"/>
  <c r="Z183" i="26" s="1"/>
  <c r="Z184" i="26" s="1"/>
  <c r="Z185" i="26" s="1"/>
  <c r="Z186" i="26" s="1"/>
  <c r="Z187" i="26" s="1"/>
  <c r="Z188" i="26" s="1"/>
  <c r="Z189" i="26" s="1"/>
  <c r="Z190" i="26" s="1"/>
  <c r="Z191" i="26" s="1"/>
  <c r="Z192" i="26" s="1"/>
  <c r="Z193" i="26" s="1"/>
  <c r="Z194" i="26" s="1"/>
  <c r="Z195" i="26" s="1"/>
  <c r="Z196" i="26" s="1"/>
  <c r="Z197" i="26" s="1"/>
  <c r="Z198" i="26" s="1"/>
  <c r="Z199" i="26" s="1"/>
  <c r="Z200" i="26" s="1"/>
  <c r="Z201" i="26" s="1"/>
  <c r="Z202" i="26" s="1"/>
  <c r="Z203" i="26" s="1"/>
  <c r="Z204" i="26" s="1"/>
  <c r="Z205" i="26" s="1"/>
  <c r="Z206" i="26" s="1"/>
  <c r="Z207" i="26" s="1"/>
  <c r="Z208" i="26" s="1"/>
  <c r="Z209" i="26" s="1"/>
  <c r="Z210" i="26" s="1"/>
  <c r="Z211" i="26" s="1"/>
  <c r="Z212" i="26" s="1"/>
  <c r="Z213" i="26" s="1"/>
  <c r="Z214" i="26" s="1"/>
  <c r="Z215" i="26" s="1"/>
  <c r="Z216" i="26" s="1"/>
  <c r="Z217" i="26" s="1"/>
  <c r="Z218" i="26" s="1"/>
  <c r="Z219" i="26" s="1"/>
  <c r="Z220" i="26" s="1"/>
  <c r="Z221" i="26" s="1"/>
  <c r="Z222" i="26" s="1"/>
  <c r="Z223" i="26" s="1"/>
  <c r="Z224" i="26" s="1"/>
  <c r="Z225" i="26" s="1"/>
  <c r="Z226" i="26" s="1"/>
  <c r="Z227" i="26" s="1"/>
  <c r="Z228" i="26" s="1"/>
  <c r="Z229" i="26" s="1"/>
  <c r="Z230" i="26" s="1"/>
  <c r="Z231" i="26" s="1"/>
  <c r="Z232" i="26" s="1"/>
  <c r="Z233" i="26" s="1"/>
  <c r="Z234" i="26" s="1"/>
  <c r="Z235" i="26" s="1"/>
  <c r="Z236" i="26" s="1"/>
  <c r="Z237" i="26" s="1"/>
  <c r="Z173" i="26"/>
  <c r="Z174" i="26" s="1"/>
  <c r="F175" i="26"/>
  <c r="F176" i="26" s="1"/>
  <c r="F177" i="26" s="1"/>
  <c r="F178" i="26" s="1"/>
  <c r="F179" i="26" s="1"/>
  <c r="F180" i="26" s="1"/>
  <c r="F181" i="26" s="1"/>
  <c r="F182" i="26" s="1"/>
  <c r="F183" i="26" s="1"/>
  <c r="F184" i="26" s="1"/>
  <c r="F185" i="26" s="1"/>
  <c r="F186" i="26" s="1"/>
  <c r="F187" i="26" s="1"/>
  <c r="F188" i="26" s="1"/>
  <c r="F189" i="26" s="1"/>
  <c r="F190" i="26" s="1"/>
  <c r="F191" i="26" s="1"/>
  <c r="F192" i="26" s="1"/>
  <c r="F193" i="26" s="1"/>
  <c r="F194" i="26" s="1"/>
  <c r="F195" i="26" s="1"/>
  <c r="F196" i="26" s="1"/>
  <c r="F197" i="26" s="1"/>
  <c r="F198" i="26" s="1"/>
  <c r="F199" i="26" s="1"/>
  <c r="F200" i="26" s="1"/>
  <c r="F201" i="26" s="1"/>
  <c r="F202" i="26" s="1"/>
  <c r="F203" i="26" s="1"/>
  <c r="F204" i="26" s="1"/>
  <c r="F205" i="26" s="1"/>
  <c r="F206" i="26" s="1"/>
  <c r="F207" i="26" s="1"/>
  <c r="F208" i="26" s="1"/>
  <c r="F209" i="26" s="1"/>
  <c r="F210" i="26" s="1"/>
  <c r="F211" i="26" s="1"/>
  <c r="F212" i="26" s="1"/>
  <c r="F213" i="26" s="1"/>
  <c r="F214" i="26" s="1"/>
  <c r="F215" i="26" s="1"/>
  <c r="F216" i="26" s="1"/>
  <c r="F217" i="26" s="1"/>
  <c r="F218" i="26" s="1"/>
  <c r="F219" i="26" s="1"/>
  <c r="F220" i="26" s="1"/>
  <c r="F221" i="26" s="1"/>
  <c r="F222" i="26" s="1"/>
  <c r="F223" i="26" s="1"/>
  <c r="F224" i="26" s="1"/>
  <c r="F225" i="26" s="1"/>
  <c r="F226" i="26" s="1"/>
  <c r="F227" i="26" s="1"/>
  <c r="F228" i="26" s="1"/>
  <c r="F229" i="26" s="1"/>
  <c r="F230" i="26" s="1"/>
  <c r="F231" i="26" s="1"/>
  <c r="F232" i="26" s="1"/>
  <c r="F233" i="26" s="1"/>
  <c r="F234" i="26" s="1"/>
  <c r="F235" i="26" s="1"/>
  <c r="F236" i="26" s="1"/>
  <c r="F237" i="26" s="1"/>
  <c r="F173" i="26"/>
  <c r="F174" i="26" s="1"/>
  <c r="M175" i="26"/>
  <c r="M176" i="26" s="1"/>
  <c r="M177" i="26" s="1"/>
  <c r="M178" i="26" s="1"/>
  <c r="M179" i="26" s="1"/>
  <c r="M180" i="26" s="1"/>
  <c r="M181" i="26" s="1"/>
  <c r="M182" i="26" s="1"/>
  <c r="M183" i="26" s="1"/>
  <c r="M184" i="26" s="1"/>
  <c r="M185" i="26" s="1"/>
  <c r="M186" i="26" s="1"/>
  <c r="M187" i="26" s="1"/>
  <c r="M188" i="26" s="1"/>
  <c r="M189" i="26" s="1"/>
  <c r="M190" i="26" s="1"/>
  <c r="M191" i="26" s="1"/>
  <c r="M192" i="26" s="1"/>
  <c r="M193" i="26" s="1"/>
  <c r="M194" i="26" s="1"/>
  <c r="M195" i="26" s="1"/>
  <c r="M196" i="26" s="1"/>
  <c r="M197" i="26" s="1"/>
  <c r="M198" i="26" s="1"/>
  <c r="M199" i="26" s="1"/>
  <c r="M200" i="26" s="1"/>
  <c r="M201" i="26" s="1"/>
  <c r="M202" i="26" s="1"/>
  <c r="M203" i="26" s="1"/>
  <c r="M204" i="26" s="1"/>
  <c r="M205" i="26" s="1"/>
  <c r="M206" i="26" s="1"/>
  <c r="M207" i="26" s="1"/>
  <c r="M208" i="26" s="1"/>
  <c r="M209" i="26" s="1"/>
  <c r="M210" i="26" s="1"/>
  <c r="M211" i="26" s="1"/>
  <c r="M212" i="26" s="1"/>
  <c r="M213" i="26" s="1"/>
  <c r="M214" i="26" s="1"/>
  <c r="M215" i="26" s="1"/>
  <c r="M216" i="26" s="1"/>
  <c r="M217" i="26" s="1"/>
  <c r="M218" i="26" s="1"/>
  <c r="M219" i="26" s="1"/>
  <c r="M220" i="26" s="1"/>
  <c r="M221" i="26" s="1"/>
  <c r="M222" i="26" s="1"/>
  <c r="M223" i="26" s="1"/>
  <c r="M224" i="26" s="1"/>
  <c r="M225" i="26" s="1"/>
  <c r="M226" i="26" s="1"/>
  <c r="M227" i="26" s="1"/>
  <c r="M228" i="26" s="1"/>
  <c r="M229" i="26" s="1"/>
  <c r="M230" i="26" s="1"/>
  <c r="M231" i="26" s="1"/>
  <c r="M232" i="26" s="1"/>
  <c r="M233" i="26" s="1"/>
  <c r="M234" i="26" s="1"/>
  <c r="M235" i="26" s="1"/>
  <c r="M236" i="26" s="1"/>
  <c r="M237" i="26" s="1"/>
  <c r="M173" i="26"/>
  <c r="M174" i="26" s="1"/>
  <c r="AF238" i="26"/>
  <c r="AF239" i="26"/>
  <c r="AF240" i="26" s="1"/>
  <c r="AF241" i="26" s="1"/>
  <c r="AF242" i="26" s="1"/>
  <c r="AF243" i="26" s="1"/>
  <c r="AF244" i="26" s="1"/>
  <c r="AF245" i="26" s="1"/>
  <c r="AF246" i="26" s="1"/>
  <c r="V175" i="26"/>
  <c r="V176" i="26" s="1"/>
  <c r="V177" i="26" s="1"/>
  <c r="V178" i="26" s="1"/>
  <c r="V179" i="26" s="1"/>
  <c r="V180" i="26" s="1"/>
  <c r="V181" i="26" s="1"/>
  <c r="V182" i="26" s="1"/>
  <c r="V183" i="26" s="1"/>
  <c r="V184" i="26" s="1"/>
  <c r="V185" i="26" s="1"/>
  <c r="V186" i="26" s="1"/>
  <c r="V187" i="26" s="1"/>
  <c r="V188" i="26" s="1"/>
  <c r="V189" i="26" s="1"/>
  <c r="V190" i="26" s="1"/>
  <c r="V191" i="26" s="1"/>
  <c r="V192" i="26" s="1"/>
  <c r="V193" i="26" s="1"/>
  <c r="V194" i="26" s="1"/>
  <c r="V195" i="26" s="1"/>
  <c r="V196" i="26" s="1"/>
  <c r="V197" i="26" s="1"/>
  <c r="V198" i="26" s="1"/>
  <c r="V199" i="26" s="1"/>
  <c r="V200" i="26" s="1"/>
  <c r="V201" i="26" s="1"/>
  <c r="V202" i="26" s="1"/>
  <c r="V203" i="26" s="1"/>
  <c r="V204" i="26" s="1"/>
  <c r="V205" i="26" s="1"/>
  <c r="V206" i="26" s="1"/>
  <c r="V207" i="26" s="1"/>
  <c r="V208" i="26" s="1"/>
  <c r="V209" i="26" s="1"/>
  <c r="V210" i="26" s="1"/>
  <c r="V211" i="26" s="1"/>
  <c r="V212" i="26" s="1"/>
  <c r="V213" i="26" s="1"/>
  <c r="V214" i="26" s="1"/>
  <c r="V215" i="26" s="1"/>
  <c r="V216" i="26" s="1"/>
  <c r="V217" i="26" s="1"/>
  <c r="V218" i="26" s="1"/>
  <c r="V219" i="26" s="1"/>
  <c r="V220" i="26" s="1"/>
  <c r="V221" i="26" s="1"/>
  <c r="V222" i="26" s="1"/>
  <c r="V223" i="26" s="1"/>
  <c r="V224" i="26" s="1"/>
  <c r="V225" i="26" s="1"/>
  <c r="V226" i="26" s="1"/>
  <c r="V227" i="26" s="1"/>
  <c r="V228" i="26" s="1"/>
  <c r="V229" i="26" s="1"/>
  <c r="V230" i="26" s="1"/>
  <c r="V231" i="26" s="1"/>
  <c r="V232" i="26" s="1"/>
  <c r="V233" i="26" s="1"/>
  <c r="V234" i="26" s="1"/>
  <c r="V235" i="26" s="1"/>
  <c r="V236" i="26" s="1"/>
  <c r="V237" i="26" s="1"/>
  <c r="V173" i="26"/>
  <c r="V174" i="26" s="1"/>
  <c r="Y238" i="26"/>
  <c r="Y239" i="26"/>
  <c r="Y240" i="26" s="1"/>
  <c r="Y241" i="26" s="1"/>
  <c r="Y242" i="26" s="1"/>
  <c r="Y243" i="26" s="1"/>
  <c r="Y244" i="26" s="1"/>
  <c r="Y245" i="26" s="1"/>
  <c r="Y246" i="26" s="1"/>
  <c r="A175" i="26"/>
  <c r="A176" i="26" s="1"/>
  <c r="A177" i="26" s="1"/>
  <c r="A178" i="26" s="1"/>
  <c r="A179" i="26" s="1"/>
  <c r="A180" i="26" s="1"/>
  <c r="A181" i="26" s="1"/>
  <c r="A182" i="26" s="1"/>
  <c r="A183" i="26" s="1"/>
  <c r="A184" i="26" s="1"/>
  <c r="A185" i="26" s="1"/>
  <c r="A186" i="26" s="1"/>
  <c r="A187" i="26" s="1"/>
  <c r="A188" i="26" s="1"/>
  <c r="A189" i="26" s="1"/>
  <c r="A190" i="26" s="1"/>
  <c r="A191" i="26" s="1"/>
  <c r="A192" i="26" s="1"/>
  <c r="A193" i="26" s="1"/>
  <c r="A194" i="26" s="1"/>
  <c r="A195" i="26" s="1"/>
  <c r="A196" i="26" s="1"/>
  <c r="A197" i="26" s="1"/>
  <c r="A198" i="26" s="1"/>
  <c r="A199" i="26" s="1"/>
  <c r="A200" i="26" s="1"/>
  <c r="A201" i="26" s="1"/>
  <c r="A202" i="26" s="1"/>
  <c r="A203" i="26" s="1"/>
  <c r="A204" i="26" s="1"/>
  <c r="A205" i="26" s="1"/>
  <c r="A206" i="26" s="1"/>
  <c r="A207" i="26" s="1"/>
  <c r="A208" i="26" s="1"/>
  <c r="A209" i="26" s="1"/>
  <c r="A210" i="26" s="1"/>
  <c r="A211" i="26" s="1"/>
  <c r="A212" i="26" s="1"/>
  <c r="A213" i="26" s="1"/>
  <c r="A214" i="26" s="1"/>
  <c r="A215" i="26" s="1"/>
  <c r="A216" i="26" s="1"/>
  <c r="A217" i="26" s="1"/>
  <c r="A218" i="26" s="1"/>
  <c r="A219" i="26" s="1"/>
  <c r="A220" i="26" s="1"/>
  <c r="A221" i="26" s="1"/>
  <c r="A222" i="26" s="1"/>
  <c r="A223" i="26" s="1"/>
  <c r="A224" i="26" s="1"/>
  <c r="A225" i="26" s="1"/>
  <c r="A226" i="26" s="1"/>
  <c r="A227" i="26" s="1"/>
  <c r="A228" i="26" s="1"/>
  <c r="A229" i="26" s="1"/>
  <c r="A230" i="26" s="1"/>
  <c r="A231" i="26" s="1"/>
  <c r="A232" i="26" s="1"/>
  <c r="A233" i="26" s="1"/>
  <c r="A234" i="26" s="1"/>
  <c r="A235" i="26" s="1"/>
  <c r="A236" i="26" s="1"/>
  <c r="A237" i="26" s="1"/>
  <c r="A173" i="26"/>
  <c r="A174" i="26" s="1"/>
  <c r="H173" i="26"/>
  <c r="H174" i="26" s="1"/>
  <c r="H175" i="26"/>
  <c r="H176" i="26" s="1"/>
  <c r="H177" i="26" s="1"/>
  <c r="H178" i="26" s="1"/>
  <c r="H179" i="26" s="1"/>
  <c r="H180" i="26" s="1"/>
  <c r="H181" i="26" s="1"/>
  <c r="H182" i="26" s="1"/>
  <c r="H183" i="26" s="1"/>
  <c r="H184" i="26" s="1"/>
  <c r="H185" i="26" s="1"/>
  <c r="H186" i="26" s="1"/>
  <c r="H187" i="26" s="1"/>
  <c r="H188" i="26" s="1"/>
  <c r="H189" i="26" s="1"/>
  <c r="H190" i="26" s="1"/>
  <c r="H191" i="26" s="1"/>
  <c r="H192" i="26" s="1"/>
  <c r="H193" i="26" s="1"/>
  <c r="H194" i="26" s="1"/>
  <c r="H195" i="26" s="1"/>
  <c r="H196" i="26" s="1"/>
  <c r="H197" i="26" s="1"/>
  <c r="H198" i="26" s="1"/>
  <c r="H199" i="26" s="1"/>
  <c r="H200" i="26" s="1"/>
  <c r="H201" i="26" s="1"/>
  <c r="H202" i="26" s="1"/>
  <c r="H203" i="26" s="1"/>
  <c r="H204" i="26" s="1"/>
  <c r="H205" i="26" s="1"/>
  <c r="H206" i="26" s="1"/>
  <c r="H207" i="26" s="1"/>
  <c r="H208" i="26" s="1"/>
  <c r="H209" i="26" s="1"/>
  <c r="H210" i="26" s="1"/>
  <c r="H211" i="26" s="1"/>
  <c r="H212" i="26" s="1"/>
  <c r="H213" i="26" s="1"/>
  <c r="H214" i="26" s="1"/>
  <c r="H215" i="26" s="1"/>
  <c r="H216" i="26" s="1"/>
  <c r="H217" i="26" s="1"/>
  <c r="H218" i="26" s="1"/>
  <c r="H219" i="26" s="1"/>
  <c r="H220" i="26" s="1"/>
  <c r="H221" i="26" s="1"/>
  <c r="H222" i="26" s="1"/>
  <c r="H223" i="26" s="1"/>
  <c r="H224" i="26" s="1"/>
  <c r="H225" i="26" s="1"/>
  <c r="H226" i="26" s="1"/>
  <c r="H227" i="26" s="1"/>
  <c r="H228" i="26" s="1"/>
  <c r="H229" i="26" s="1"/>
  <c r="H230" i="26" s="1"/>
  <c r="H231" i="26" s="1"/>
  <c r="H232" i="26" s="1"/>
  <c r="H233" i="26" s="1"/>
  <c r="H234" i="26" s="1"/>
  <c r="H235" i="26" s="1"/>
  <c r="H236" i="26" s="1"/>
  <c r="H237" i="26" s="1"/>
  <c r="AA239" i="26"/>
  <c r="AA240" i="26" s="1"/>
  <c r="AA241" i="26" s="1"/>
  <c r="AA242" i="26" s="1"/>
  <c r="AA243" i="26" s="1"/>
  <c r="AA244" i="26" s="1"/>
  <c r="AA245" i="26" s="1"/>
  <c r="AA246" i="26" s="1"/>
  <c r="AA238" i="26"/>
  <c r="U175" i="26"/>
  <c r="U176" i="26" s="1"/>
  <c r="U177" i="26" s="1"/>
  <c r="U178" i="26" s="1"/>
  <c r="U179" i="26" s="1"/>
  <c r="U180" i="26" s="1"/>
  <c r="U181" i="26" s="1"/>
  <c r="U182" i="26" s="1"/>
  <c r="U183" i="26" s="1"/>
  <c r="U184" i="26" s="1"/>
  <c r="U185" i="26" s="1"/>
  <c r="U186" i="26" s="1"/>
  <c r="U187" i="26" s="1"/>
  <c r="U188" i="26" s="1"/>
  <c r="U189" i="26" s="1"/>
  <c r="U190" i="26" s="1"/>
  <c r="U191" i="26" s="1"/>
  <c r="U192" i="26" s="1"/>
  <c r="U193" i="26" s="1"/>
  <c r="U194" i="26" s="1"/>
  <c r="U195" i="26" s="1"/>
  <c r="U196" i="26" s="1"/>
  <c r="U197" i="26" s="1"/>
  <c r="U198" i="26" s="1"/>
  <c r="U199" i="26" s="1"/>
  <c r="U200" i="26" s="1"/>
  <c r="U201" i="26" s="1"/>
  <c r="U202" i="26" s="1"/>
  <c r="U203" i="26" s="1"/>
  <c r="U204" i="26" s="1"/>
  <c r="U205" i="26" s="1"/>
  <c r="U206" i="26" s="1"/>
  <c r="U207" i="26" s="1"/>
  <c r="U208" i="26" s="1"/>
  <c r="U209" i="26" s="1"/>
  <c r="U210" i="26" s="1"/>
  <c r="U211" i="26" s="1"/>
  <c r="U212" i="26" s="1"/>
  <c r="U213" i="26" s="1"/>
  <c r="U214" i="26" s="1"/>
  <c r="U215" i="26" s="1"/>
  <c r="U216" i="26" s="1"/>
  <c r="U217" i="26" s="1"/>
  <c r="U218" i="26" s="1"/>
  <c r="U219" i="26" s="1"/>
  <c r="U220" i="26" s="1"/>
  <c r="U221" i="26" s="1"/>
  <c r="U222" i="26" s="1"/>
  <c r="U223" i="26" s="1"/>
  <c r="U224" i="26" s="1"/>
  <c r="U225" i="26" s="1"/>
  <c r="U226" i="26" s="1"/>
  <c r="U227" i="26" s="1"/>
  <c r="U228" i="26" s="1"/>
  <c r="U229" i="26" s="1"/>
  <c r="U230" i="26" s="1"/>
  <c r="U231" i="26" s="1"/>
  <c r="U232" i="26" s="1"/>
  <c r="U233" i="26" s="1"/>
  <c r="U234" i="26" s="1"/>
  <c r="U235" i="26" s="1"/>
  <c r="U236" i="26" s="1"/>
  <c r="U237" i="26" s="1"/>
  <c r="U173" i="26"/>
  <c r="U174" i="26" s="1"/>
  <c r="D175" i="26"/>
  <c r="D176" i="26" s="1"/>
  <c r="D177" i="26" s="1"/>
  <c r="D178" i="26" s="1"/>
  <c r="D179" i="26" s="1"/>
  <c r="D180" i="26" s="1"/>
  <c r="D181" i="26" s="1"/>
  <c r="D182" i="26" s="1"/>
  <c r="D183" i="26" s="1"/>
  <c r="D184" i="26" s="1"/>
  <c r="D185" i="26" s="1"/>
  <c r="D186" i="26" s="1"/>
  <c r="D187" i="26" s="1"/>
  <c r="D188" i="26" s="1"/>
  <c r="D189" i="26" s="1"/>
  <c r="D190" i="26" s="1"/>
  <c r="D191" i="26" s="1"/>
  <c r="D192" i="26" s="1"/>
  <c r="D193" i="26" s="1"/>
  <c r="D194" i="26" s="1"/>
  <c r="D195" i="26" s="1"/>
  <c r="D196" i="26" s="1"/>
  <c r="D197" i="26" s="1"/>
  <c r="D198" i="26" s="1"/>
  <c r="D199" i="26" s="1"/>
  <c r="D200" i="26" s="1"/>
  <c r="D201" i="26" s="1"/>
  <c r="D202" i="26" s="1"/>
  <c r="D203" i="26" s="1"/>
  <c r="D204" i="26" s="1"/>
  <c r="D205" i="26" s="1"/>
  <c r="D206" i="26" s="1"/>
  <c r="D207" i="26" s="1"/>
  <c r="D208" i="26" s="1"/>
  <c r="D209" i="26" s="1"/>
  <c r="D210" i="26" s="1"/>
  <c r="D211" i="26" s="1"/>
  <c r="D212" i="26" s="1"/>
  <c r="D213" i="26" s="1"/>
  <c r="D214" i="26" s="1"/>
  <c r="D215" i="26" s="1"/>
  <c r="D216" i="26" s="1"/>
  <c r="D217" i="26" s="1"/>
  <c r="D218" i="26" s="1"/>
  <c r="D219" i="26" s="1"/>
  <c r="D220" i="26" s="1"/>
  <c r="D221" i="26" s="1"/>
  <c r="D222" i="26" s="1"/>
  <c r="D223" i="26" s="1"/>
  <c r="D224" i="26" s="1"/>
  <c r="D225" i="26" s="1"/>
  <c r="D226" i="26" s="1"/>
  <c r="D227" i="26" s="1"/>
  <c r="D228" i="26" s="1"/>
  <c r="D229" i="26" s="1"/>
  <c r="D230" i="26" s="1"/>
  <c r="D231" i="26" s="1"/>
  <c r="D232" i="26" s="1"/>
  <c r="D233" i="26" s="1"/>
  <c r="D234" i="26" s="1"/>
  <c r="D235" i="26" s="1"/>
  <c r="D236" i="26" s="1"/>
  <c r="D237" i="26" s="1"/>
  <c r="D173" i="26"/>
  <c r="D174" i="26" s="1"/>
  <c r="K239" i="26"/>
  <c r="K240" i="26" s="1"/>
  <c r="K241" i="26" s="1"/>
  <c r="K242" i="26" s="1"/>
  <c r="K243" i="26" s="1"/>
  <c r="K244" i="26" s="1"/>
  <c r="K245" i="26" s="1"/>
  <c r="K246" i="26" s="1"/>
  <c r="K238" i="26"/>
  <c r="C175" i="26"/>
  <c r="C176" i="26" s="1"/>
  <c r="C177" i="26" s="1"/>
  <c r="C178" i="26" s="1"/>
  <c r="C179" i="26" s="1"/>
  <c r="C180" i="26" s="1"/>
  <c r="C181" i="26" s="1"/>
  <c r="C182" i="26" s="1"/>
  <c r="C183" i="26" s="1"/>
  <c r="C184" i="26" s="1"/>
  <c r="C185" i="26" s="1"/>
  <c r="C186" i="26" s="1"/>
  <c r="C187" i="26" s="1"/>
  <c r="C188" i="26" s="1"/>
  <c r="C189" i="26" s="1"/>
  <c r="C190" i="26" s="1"/>
  <c r="C191" i="26" s="1"/>
  <c r="C192" i="26" s="1"/>
  <c r="C193" i="26" s="1"/>
  <c r="C194" i="26" s="1"/>
  <c r="C195" i="26" s="1"/>
  <c r="C196" i="26" s="1"/>
  <c r="C197" i="26" s="1"/>
  <c r="C198" i="26" s="1"/>
  <c r="C199" i="26" s="1"/>
  <c r="C200" i="26" s="1"/>
  <c r="C201" i="26" s="1"/>
  <c r="C202" i="26" s="1"/>
  <c r="C203" i="26" s="1"/>
  <c r="C204" i="26" s="1"/>
  <c r="C205" i="26" s="1"/>
  <c r="C206" i="26" s="1"/>
  <c r="C207" i="26" s="1"/>
  <c r="C208" i="26" s="1"/>
  <c r="C209" i="26" s="1"/>
  <c r="C210" i="26" s="1"/>
  <c r="C211" i="26" s="1"/>
  <c r="C212" i="26" s="1"/>
  <c r="C213" i="26" s="1"/>
  <c r="C214" i="26" s="1"/>
  <c r="C215" i="26" s="1"/>
  <c r="C216" i="26" s="1"/>
  <c r="C217" i="26" s="1"/>
  <c r="C218" i="26" s="1"/>
  <c r="C219" i="26" s="1"/>
  <c r="C220" i="26" s="1"/>
  <c r="C221" i="26" s="1"/>
  <c r="C222" i="26" s="1"/>
  <c r="C223" i="26" s="1"/>
  <c r="C224" i="26" s="1"/>
  <c r="C225" i="26" s="1"/>
  <c r="C226" i="26" s="1"/>
  <c r="C227" i="26" s="1"/>
  <c r="C228" i="26" s="1"/>
  <c r="C229" i="26" s="1"/>
  <c r="C230" i="26" s="1"/>
  <c r="C231" i="26" s="1"/>
  <c r="C232" i="26" s="1"/>
  <c r="C233" i="26" s="1"/>
  <c r="C234" i="26" s="1"/>
  <c r="C235" i="26" s="1"/>
  <c r="C236" i="26" s="1"/>
  <c r="C237" i="26" s="1"/>
  <c r="C173" i="26"/>
  <c r="C174" i="26" s="1"/>
  <c r="X238" i="26"/>
  <c r="X239" i="26"/>
  <c r="X240" i="26" s="1"/>
  <c r="X241" i="26" s="1"/>
  <c r="X242" i="26" s="1"/>
  <c r="X243" i="26" s="1"/>
  <c r="X244" i="26" s="1"/>
  <c r="X245" i="26" s="1"/>
  <c r="X246" i="26" s="1"/>
  <c r="B175" i="26"/>
  <c r="B176" i="26" s="1"/>
  <c r="B177" i="26" s="1"/>
  <c r="B178" i="26" s="1"/>
  <c r="B179" i="26" s="1"/>
  <c r="B180" i="26" s="1"/>
  <c r="B181" i="26" s="1"/>
  <c r="B182" i="26" s="1"/>
  <c r="B183" i="26" s="1"/>
  <c r="B184" i="26" s="1"/>
  <c r="B185" i="26" s="1"/>
  <c r="B186" i="26" s="1"/>
  <c r="B187" i="26" s="1"/>
  <c r="B188" i="26" s="1"/>
  <c r="B189" i="26" s="1"/>
  <c r="B190" i="26" s="1"/>
  <c r="B191" i="26" s="1"/>
  <c r="B192" i="26" s="1"/>
  <c r="B193" i="26" s="1"/>
  <c r="B194" i="26" s="1"/>
  <c r="B195" i="26" s="1"/>
  <c r="B196" i="26" s="1"/>
  <c r="B197" i="26" s="1"/>
  <c r="B198" i="26" s="1"/>
  <c r="B199" i="26" s="1"/>
  <c r="B200" i="26" s="1"/>
  <c r="B201" i="26" s="1"/>
  <c r="B202" i="26" s="1"/>
  <c r="B203" i="26" s="1"/>
  <c r="B204" i="26" s="1"/>
  <c r="B205" i="26" s="1"/>
  <c r="B206" i="26" s="1"/>
  <c r="B207" i="26" s="1"/>
  <c r="B208" i="26" s="1"/>
  <c r="B209" i="26" s="1"/>
  <c r="B210" i="26" s="1"/>
  <c r="B211" i="26" s="1"/>
  <c r="B212" i="26" s="1"/>
  <c r="B213" i="26" s="1"/>
  <c r="B214" i="26" s="1"/>
  <c r="B215" i="26" s="1"/>
  <c r="B216" i="26" s="1"/>
  <c r="B217" i="26" s="1"/>
  <c r="B218" i="26" s="1"/>
  <c r="B219" i="26" s="1"/>
  <c r="B220" i="26" s="1"/>
  <c r="B221" i="26" s="1"/>
  <c r="B222" i="26" s="1"/>
  <c r="B223" i="26" s="1"/>
  <c r="B224" i="26" s="1"/>
  <c r="B225" i="26" s="1"/>
  <c r="B226" i="26" s="1"/>
  <c r="B227" i="26" s="1"/>
  <c r="B228" i="26" s="1"/>
  <c r="B229" i="26" s="1"/>
  <c r="B230" i="26" s="1"/>
  <c r="B231" i="26" s="1"/>
  <c r="B232" i="26" s="1"/>
  <c r="B233" i="26" s="1"/>
  <c r="B234" i="26" s="1"/>
  <c r="B235" i="26" s="1"/>
  <c r="B236" i="26" s="1"/>
  <c r="B237" i="26" s="1"/>
  <c r="B173" i="26"/>
  <c r="B174" i="26" s="1"/>
  <c r="H17" i="2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H59" i="2" s="1"/>
  <c r="H60" i="2" s="1"/>
  <c r="H61" i="2" s="1"/>
  <c r="H62" i="2" s="1"/>
  <c r="H63" i="2" s="1"/>
  <c r="H64" i="2" s="1"/>
  <c r="H65" i="2" s="1"/>
  <c r="H66" i="2" s="1"/>
  <c r="H67" i="2" s="1"/>
  <c r="H68" i="2" s="1"/>
  <c r="H69" i="2" s="1"/>
  <c r="H70" i="2" s="1"/>
  <c r="H71" i="2" s="1"/>
  <c r="H72" i="2" s="1"/>
  <c r="H73" i="2" s="1"/>
  <c r="H74" i="2" s="1"/>
  <c r="H75" i="2" s="1"/>
  <c r="H76" i="2" s="1"/>
  <c r="H77" i="2" s="1"/>
  <c r="H78" i="2" s="1"/>
  <c r="H79" i="2" s="1"/>
  <c r="H80" i="2" s="1"/>
  <c r="H81" i="2" s="1"/>
  <c r="H82" i="2" s="1"/>
  <c r="H83" i="2" s="1"/>
  <c r="H84" i="2" s="1"/>
  <c r="H85" i="2" s="1"/>
  <c r="H86" i="2" s="1"/>
  <c r="H87" i="2" s="1"/>
  <c r="H88" i="2" s="1"/>
  <c r="H89" i="2" s="1"/>
  <c r="H90" i="2" s="1"/>
  <c r="H91" i="2" s="1"/>
  <c r="H92" i="2" s="1"/>
  <c r="H93" i="2" s="1"/>
  <c r="H94" i="2" s="1"/>
  <c r="H95" i="2" s="1"/>
  <c r="H96" i="2" s="1"/>
  <c r="H97" i="2" s="1"/>
  <c r="H98" i="2" s="1"/>
  <c r="H99" i="2" s="1"/>
  <c r="H100" i="2" s="1"/>
  <c r="H101" i="2" s="1"/>
  <c r="H102" i="2" s="1"/>
  <c r="H103" i="2" s="1"/>
  <c r="H104" i="2" s="1"/>
  <c r="H15" i="2"/>
  <c r="H16" i="2" s="1"/>
  <c r="J14" i="2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I3" i="2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B3" i="2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C3" i="2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D3" i="2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E4" i="2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R128" i="2"/>
  <c r="S128" i="2"/>
  <c r="T128" i="2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M238" i="31" l="1"/>
  <c r="M239" i="31"/>
  <c r="M240" i="31" s="1"/>
  <c r="M241" i="31" s="1"/>
  <c r="M242" i="31" s="1"/>
  <c r="M243" i="31" s="1"/>
  <c r="M244" i="31" s="1"/>
  <c r="M245" i="31" s="1"/>
  <c r="M246" i="31" s="1"/>
  <c r="V238" i="31"/>
  <c r="V239" i="31"/>
  <c r="V240" i="31" s="1"/>
  <c r="V241" i="31" s="1"/>
  <c r="V242" i="31" s="1"/>
  <c r="V243" i="31" s="1"/>
  <c r="V244" i="31" s="1"/>
  <c r="V245" i="31" s="1"/>
  <c r="V246" i="31" s="1"/>
  <c r="U238" i="31"/>
  <c r="U239" i="31"/>
  <c r="U240" i="31" s="1"/>
  <c r="U241" i="31" s="1"/>
  <c r="U242" i="31" s="1"/>
  <c r="U243" i="31" s="1"/>
  <c r="U244" i="31" s="1"/>
  <c r="U245" i="31" s="1"/>
  <c r="U246" i="31" s="1"/>
  <c r="D238" i="31"/>
  <c r="D239" i="31"/>
  <c r="D240" i="31" s="1"/>
  <c r="D241" i="31" s="1"/>
  <c r="D242" i="31" s="1"/>
  <c r="D243" i="31" s="1"/>
  <c r="D244" i="31" s="1"/>
  <c r="D245" i="31" s="1"/>
  <c r="D246" i="31" s="1"/>
  <c r="G239" i="31"/>
  <c r="G240" i="31" s="1"/>
  <c r="G241" i="31" s="1"/>
  <c r="G242" i="31" s="1"/>
  <c r="G243" i="31" s="1"/>
  <c r="G244" i="31" s="1"/>
  <c r="G245" i="31" s="1"/>
  <c r="G246" i="31" s="1"/>
  <c r="G238" i="31"/>
  <c r="W238" i="31"/>
  <c r="W239" i="31"/>
  <c r="W240" i="31" s="1"/>
  <c r="W241" i="31" s="1"/>
  <c r="W242" i="31" s="1"/>
  <c r="W243" i="31" s="1"/>
  <c r="W244" i="31" s="1"/>
  <c r="W245" i="31" s="1"/>
  <c r="W246" i="31" s="1"/>
  <c r="I238" i="31"/>
  <c r="I239" i="31"/>
  <c r="I240" i="31" s="1"/>
  <c r="I241" i="31" s="1"/>
  <c r="I242" i="31" s="1"/>
  <c r="I243" i="31" s="1"/>
  <c r="I244" i="31" s="1"/>
  <c r="I245" i="31" s="1"/>
  <c r="I246" i="31" s="1"/>
  <c r="C238" i="31"/>
  <c r="C239" i="31"/>
  <c r="C240" i="31" s="1"/>
  <c r="C241" i="31" s="1"/>
  <c r="C242" i="31" s="1"/>
  <c r="C243" i="31" s="1"/>
  <c r="C244" i="31" s="1"/>
  <c r="C245" i="31" s="1"/>
  <c r="C246" i="31" s="1"/>
  <c r="A239" i="31"/>
  <c r="A240" i="31" s="1"/>
  <c r="A241" i="31" s="1"/>
  <c r="A242" i="31" s="1"/>
  <c r="A243" i="31" s="1"/>
  <c r="A244" i="31" s="1"/>
  <c r="A245" i="31" s="1"/>
  <c r="A246" i="31" s="1"/>
  <c r="A238" i="31"/>
  <c r="F238" i="31"/>
  <c r="F239" i="31"/>
  <c r="F240" i="31" s="1"/>
  <c r="F241" i="31" s="1"/>
  <c r="F242" i="31" s="1"/>
  <c r="F243" i="31" s="1"/>
  <c r="F244" i="31" s="1"/>
  <c r="F245" i="31" s="1"/>
  <c r="F246" i="31" s="1"/>
  <c r="H239" i="31"/>
  <c r="H240" i="31" s="1"/>
  <c r="H241" i="31" s="1"/>
  <c r="H242" i="31" s="1"/>
  <c r="H243" i="31" s="1"/>
  <c r="H244" i="31" s="1"/>
  <c r="H245" i="31" s="1"/>
  <c r="H246" i="31" s="1"/>
  <c r="H238" i="31"/>
  <c r="B239" i="31"/>
  <c r="B240" i="31" s="1"/>
  <c r="B241" i="31" s="1"/>
  <c r="B242" i="31" s="1"/>
  <c r="B243" i="31" s="1"/>
  <c r="B244" i="31" s="1"/>
  <c r="B245" i="31" s="1"/>
  <c r="B246" i="31" s="1"/>
  <c r="B238" i="31"/>
  <c r="Z239" i="31"/>
  <c r="Z240" i="31" s="1"/>
  <c r="Z241" i="31" s="1"/>
  <c r="Z242" i="31" s="1"/>
  <c r="Z243" i="31" s="1"/>
  <c r="Z244" i="31" s="1"/>
  <c r="Z245" i="31" s="1"/>
  <c r="Z246" i="31" s="1"/>
  <c r="Z238" i="31"/>
  <c r="Z239" i="30"/>
  <c r="Z240" i="30" s="1"/>
  <c r="Z241" i="30" s="1"/>
  <c r="Z242" i="30" s="1"/>
  <c r="Z243" i="30" s="1"/>
  <c r="Z244" i="30" s="1"/>
  <c r="Z245" i="30" s="1"/>
  <c r="Z246" i="30" s="1"/>
  <c r="Z238" i="30"/>
  <c r="I238" i="30"/>
  <c r="I239" i="30"/>
  <c r="I240" i="30" s="1"/>
  <c r="I241" i="30" s="1"/>
  <c r="I242" i="30" s="1"/>
  <c r="I243" i="30" s="1"/>
  <c r="I244" i="30" s="1"/>
  <c r="I245" i="30" s="1"/>
  <c r="I246" i="30" s="1"/>
  <c r="U238" i="30"/>
  <c r="U239" i="30"/>
  <c r="U240" i="30" s="1"/>
  <c r="U241" i="30" s="1"/>
  <c r="U242" i="30" s="1"/>
  <c r="U243" i="30" s="1"/>
  <c r="U244" i="30" s="1"/>
  <c r="U245" i="30" s="1"/>
  <c r="U246" i="30" s="1"/>
  <c r="A239" i="30"/>
  <c r="A240" i="30" s="1"/>
  <c r="A241" i="30" s="1"/>
  <c r="A242" i="30" s="1"/>
  <c r="A243" i="30" s="1"/>
  <c r="A244" i="30" s="1"/>
  <c r="A245" i="30" s="1"/>
  <c r="A246" i="30" s="1"/>
  <c r="A238" i="30"/>
  <c r="F239" i="30"/>
  <c r="F240" i="30" s="1"/>
  <c r="F241" i="30" s="1"/>
  <c r="F242" i="30" s="1"/>
  <c r="F243" i="30" s="1"/>
  <c r="F244" i="30" s="1"/>
  <c r="F245" i="30" s="1"/>
  <c r="F246" i="30" s="1"/>
  <c r="F238" i="30"/>
  <c r="M238" i="30"/>
  <c r="M239" i="30"/>
  <c r="M240" i="30" s="1"/>
  <c r="M241" i="30" s="1"/>
  <c r="M242" i="30" s="1"/>
  <c r="M243" i="30" s="1"/>
  <c r="M244" i="30" s="1"/>
  <c r="M245" i="30" s="1"/>
  <c r="M246" i="30" s="1"/>
  <c r="D238" i="30"/>
  <c r="D239" i="30"/>
  <c r="D240" i="30" s="1"/>
  <c r="D241" i="30" s="1"/>
  <c r="D242" i="30" s="1"/>
  <c r="D243" i="30" s="1"/>
  <c r="D244" i="30" s="1"/>
  <c r="D245" i="30" s="1"/>
  <c r="D246" i="30" s="1"/>
  <c r="C238" i="30"/>
  <c r="C239" i="30"/>
  <c r="C240" i="30" s="1"/>
  <c r="C241" i="30" s="1"/>
  <c r="C242" i="30" s="1"/>
  <c r="C243" i="30" s="1"/>
  <c r="C244" i="30" s="1"/>
  <c r="C245" i="30" s="1"/>
  <c r="C246" i="30" s="1"/>
  <c r="V239" i="30"/>
  <c r="V240" i="30" s="1"/>
  <c r="V241" i="30" s="1"/>
  <c r="V242" i="30" s="1"/>
  <c r="V243" i="30" s="1"/>
  <c r="V244" i="30" s="1"/>
  <c r="V245" i="30" s="1"/>
  <c r="V246" i="30" s="1"/>
  <c r="V238" i="30"/>
  <c r="G239" i="30"/>
  <c r="G240" i="30" s="1"/>
  <c r="G241" i="30" s="1"/>
  <c r="G242" i="30" s="1"/>
  <c r="G243" i="30" s="1"/>
  <c r="G244" i="30" s="1"/>
  <c r="G245" i="30" s="1"/>
  <c r="G246" i="30" s="1"/>
  <c r="G238" i="30"/>
  <c r="B239" i="30"/>
  <c r="B240" i="30" s="1"/>
  <c r="B241" i="30" s="1"/>
  <c r="B242" i="30" s="1"/>
  <c r="B243" i="30" s="1"/>
  <c r="B244" i="30" s="1"/>
  <c r="B245" i="30" s="1"/>
  <c r="B246" i="30" s="1"/>
  <c r="B238" i="30"/>
  <c r="W239" i="30"/>
  <c r="W240" i="30" s="1"/>
  <c r="W241" i="30" s="1"/>
  <c r="W242" i="30" s="1"/>
  <c r="W243" i="30" s="1"/>
  <c r="W244" i="30" s="1"/>
  <c r="W245" i="30" s="1"/>
  <c r="W246" i="30" s="1"/>
  <c r="W238" i="30"/>
  <c r="H239" i="30"/>
  <c r="H240" i="30" s="1"/>
  <c r="H241" i="30" s="1"/>
  <c r="H242" i="30" s="1"/>
  <c r="H243" i="30" s="1"/>
  <c r="H244" i="30" s="1"/>
  <c r="H245" i="30" s="1"/>
  <c r="H246" i="30" s="1"/>
  <c r="H238" i="30"/>
  <c r="U238" i="29"/>
  <c r="U239" i="29"/>
  <c r="U240" i="29" s="1"/>
  <c r="U241" i="29" s="1"/>
  <c r="U242" i="29" s="1"/>
  <c r="U243" i="29" s="1"/>
  <c r="U244" i="29" s="1"/>
  <c r="U245" i="29" s="1"/>
  <c r="U246" i="29" s="1"/>
  <c r="D238" i="29"/>
  <c r="D239" i="29"/>
  <c r="D240" i="29" s="1"/>
  <c r="D241" i="29" s="1"/>
  <c r="D242" i="29" s="1"/>
  <c r="D243" i="29" s="1"/>
  <c r="D244" i="29" s="1"/>
  <c r="D245" i="29" s="1"/>
  <c r="D246" i="29" s="1"/>
  <c r="I239" i="29"/>
  <c r="I240" i="29" s="1"/>
  <c r="I241" i="29" s="1"/>
  <c r="I242" i="29" s="1"/>
  <c r="I243" i="29" s="1"/>
  <c r="I244" i="29" s="1"/>
  <c r="I245" i="29" s="1"/>
  <c r="I246" i="29" s="1"/>
  <c r="I238" i="29"/>
  <c r="V239" i="29"/>
  <c r="V240" i="29" s="1"/>
  <c r="V241" i="29" s="1"/>
  <c r="V242" i="29" s="1"/>
  <c r="V243" i="29" s="1"/>
  <c r="V244" i="29" s="1"/>
  <c r="V245" i="29" s="1"/>
  <c r="V246" i="29" s="1"/>
  <c r="V238" i="29"/>
  <c r="F239" i="29"/>
  <c r="F240" i="29" s="1"/>
  <c r="F241" i="29" s="1"/>
  <c r="F242" i="29" s="1"/>
  <c r="F243" i="29" s="1"/>
  <c r="F244" i="29" s="1"/>
  <c r="F245" i="29" s="1"/>
  <c r="F246" i="29" s="1"/>
  <c r="F238" i="29"/>
  <c r="C238" i="29"/>
  <c r="C239" i="29"/>
  <c r="C240" i="29" s="1"/>
  <c r="C241" i="29" s="1"/>
  <c r="C242" i="29" s="1"/>
  <c r="C243" i="29" s="1"/>
  <c r="C244" i="29" s="1"/>
  <c r="C245" i="29" s="1"/>
  <c r="C246" i="29" s="1"/>
  <c r="Z239" i="29"/>
  <c r="Z240" i="29" s="1"/>
  <c r="Z241" i="29" s="1"/>
  <c r="Z242" i="29" s="1"/>
  <c r="Z243" i="29" s="1"/>
  <c r="Z244" i="29" s="1"/>
  <c r="Z245" i="29" s="1"/>
  <c r="Z246" i="29" s="1"/>
  <c r="Z238" i="29"/>
  <c r="M239" i="29"/>
  <c r="M240" i="29" s="1"/>
  <c r="M241" i="29" s="1"/>
  <c r="M242" i="29" s="1"/>
  <c r="M243" i="29" s="1"/>
  <c r="M244" i="29" s="1"/>
  <c r="M245" i="29" s="1"/>
  <c r="M246" i="29" s="1"/>
  <c r="M238" i="29"/>
  <c r="B238" i="29"/>
  <c r="B239" i="29"/>
  <c r="B240" i="29" s="1"/>
  <c r="B241" i="29" s="1"/>
  <c r="B242" i="29" s="1"/>
  <c r="B243" i="29" s="1"/>
  <c r="B244" i="29" s="1"/>
  <c r="B245" i="29" s="1"/>
  <c r="B246" i="29" s="1"/>
  <c r="H238" i="29"/>
  <c r="H239" i="29"/>
  <c r="H240" i="29" s="1"/>
  <c r="H241" i="29" s="1"/>
  <c r="H242" i="29" s="1"/>
  <c r="H243" i="29" s="1"/>
  <c r="H244" i="29" s="1"/>
  <c r="H245" i="29" s="1"/>
  <c r="H246" i="29" s="1"/>
  <c r="G239" i="29"/>
  <c r="G240" i="29" s="1"/>
  <c r="G241" i="29" s="1"/>
  <c r="G242" i="29" s="1"/>
  <c r="G243" i="29" s="1"/>
  <c r="G244" i="29" s="1"/>
  <c r="G245" i="29" s="1"/>
  <c r="G246" i="29" s="1"/>
  <c r="G238" i="29"/>
  <c r="A238" i="29"/>
  <c r="A239" i="29"/>
  <c r="A240" i="29" s="1"/>
  <c r="A241" i="29" s="1"/>
  <c r="A242" i="29" s="1"/>
  <c r="A243" i="29" s="1"/>
  <c r="A244" i="29" s="1"/>
  <c r="A245" i="29" s="1"/>
  <c r="A246" i="29" s="1"/>
  <c r="W238" i="29"/>
  <c r="W239" i="29"/>
  <c r="W240" i="29" s="1"/>
  <c r="W241" i="29" s="1"/>
  <c r="W242" i="29" s="1"/>
  <c r="W243" i="29" s="1"/>
  <c r="W244" i="29" s="1"/>
  <c r="W245" i="29" s="1"/>
  <c r="W246" i="29" s="1"/>
  <c r="W238" i="28"/>
  <c r="W239" i="28"/>
  <c r="W240" i="28" s="1"/>
  <c r="W241" i="28" s="1"/>
  <c r="W242" i="28" s="1"/>
  <c r="W243" i="28" s="1"/>
  <c r="W244" i="28" s="1"/>
  <c r="W245" i="28" s="1"/>
  <c r="W246" i="28" s="1"/>
  <c r="U238" i="28"/>
  <c r="U239" i="28"/>
  <c r="U240" i="28" s="1"/>
  <c r="U241" i="28" s="1"/>
  <c r="U242" i="28" s="1"/>
  <c r="U243" i="28" s="1"/>
  <c r="U244" i="28" s="1"/>
  <c r="U245" i="28" s="1"/>
  <c r="U246" i="28" s="1"/>
  <c r="I239" i="28"/>
  <c r="I240" i="28" s="1"/>
  <c r="I241" i="28" s="1"/>
  <c r="I242" i="28" s="1"/>
  <c r="I243" i="28" s="1"/>
  <c r="I244" i="28" s="1"/>
  <c r="I245" i="28" s="1"/>
  <c r="I246" i="28" s="1"/>
  <c r="I238" i="28"/>
  <c r="F239" i="28"/>
  <c r="F240" i="28" s="1"/>
  <c r="F241" i="28" s="1"/>
  <c r="F242" i="28" s="1"/>
  <c r="F243" i="28" s="1"/>
  <c r="F244" i="28" s="1"/>
  <c r="F245" i="28" s="1"/>
  <c r="F246" i="28" s="1"/>
  <c r="F238" i="28"/>
  <c r="H238" i="28"/>
  <c r="H239" i="28"/>
  <c r="H240" i="28" s="1"/>
  <c r="H241" i="28" s="1"/>
  <c r="H242" i="28" s="1"/>
  <c r="H243" i="28" s="1"/>
  <c r="H244" i="28" s="1"/>
  <c r="H245" i="28" s="1"/>
  <c r="H246" i="28" s="1"/>
  <c r="Z239" i="28"/>
  <c r="Z240" i="28" s="1"/>
  <c r="Z241" i="28" s="1"/>
  <c r="Z242" i="28" s="1"/>
  <c r="Z243" i="28" s="1"/>
  <c r="Z244" i="28" s="1"/>
  <c r="Z245" i="28" s="1"/>
  <c r="Z246" i="28" s="1"/>
  <c r="Z238" i="28"/>
  <c r="G239" i="28"/>
  <c r="G240" i="28" s="1"/>
  <c r="G241" i="28" s="1"/>
  <c r="G242" i="28" s="1"/>
  <c r="G243" i="28" s="1"/>
  <c r="G244" i="28" s="1"/>
  <c r="G245" i="28" s="1"/>
  <c r="G246" i="28" s="1"/>
  <c r="G238" i="28"/>
  <c r="V238" i="28"/>
  <c r="V239" i="28"/>
  <c r="V240" i="28" s="1"/>
  <c r="V241" i="28" s="1"/>
  <c r="V242" i="28" s="1"/>
  <c r="V243" i="28" s="1"/>
  <c r="V244" i="28" s="1"/>
  <c r="V245" i="28" s="1"/>
  <c r="V246" i="28" s="1"/>
  <c r="B238" i="28"/>
  <c r="B239" i="28"/>
  <c r="B240" i="28" s="1"/>
  <c r="B241" i="28" s="1"/>
  <c r="B242" i="28" s="1"/>
  <c r="B243" i="28" s="1"/>
  <c r="B244" i="28" s="1"/>
  <c r="B245" i="28" s="1"/>
  <c r="B246" i="28" s="1"/>
  <c r="C238" i="28"/>
  <c r="C239" i="28"/>
  <c r="C240" i="28" s="1"/>
  <c r="C241" i="28" s="1"/>
  <c r="C242" i="28" s="1"/>
  <c r="C243" i="28" s="1"/>
  <c r="C244" i="28" s="1"/>
  <c r="C245" i="28" s="1"/>
  <c r="C246" i="28" s="1"/>
  <c r="D238" i="28"/>
  <c r="D239" i="28"/>
  <c r="D240" i="28" s="1"/>
  <c r="D241" i="28" s="1"/>
  <c r="D242" i="28" s="1"/>
  <c r="D243" i="28" s="1"/>
  <c r="D244" i="28" s="1"/>
  <c r="D245" i="28" s="1"/>
  <c r="D246" i="28" s="1"/>
  <c r="M239" i="28"/>
  <c r="M240" i="28" s="1"/>
  <c r="M241" i="28" s="1"/>
  <c r="M242" i="28" s="1"/>
  <c r="M243" i="28" s="1"/>
  <c r="M244" i="28" s="1"/>
  <c r="M245" i="28" s="1"/>
  <c r="M246" i="28" s="1"/>
  <c r="M238" i="28"/>
  <c r="A239" i="28"/>
  <c r="A240" i="28" s="1"/>
  <c r="A241" i="28" s="1"/>
  <c r="A242" i="28" s="1"/>
  <c r="A243" i="28" s="1"/>
  <c r="A244" i="28" s="1"/>
  <c r="A245" i="28" s="1"/>
  <c r="A246" i="28" s="1"/>
  <c r="A238" i="28"/>
  <c r="G239" i="27"/>
  <c r="G240" i="27" s="1"/>
  <c r="G241" i="27" s="1"/>
  <c r="G242" i="27" s="1"/>
  <c r="G243" i="27" s="1"/>
  <c r="G244" i="27" s="1"/>
  <c r="G245" i="27" s="1"/>
  <c r="G246" i="27" s="1"/>
  <c r="G238" i="27"/>
  <c r="B238" i="27"/>
  <c r="B239" i="27"/>
  <c r="B240" i="27" s="1"/>
  <c r="B241" i="27" s="1"/>
  <c r="B242" i="27" s="1"/>
  <c r="B243" i="27" s="1"/>
  <c r="B244" i="27" s="1"/>
  <c r="B245" i="27" s="1"/>
  <c r="B246" i="27" s="1"/>
  <c r="C238" i="27"/>
  <c r="C239" i="27"/>
  <c r="C240" i="27" s="1"/>
  <c r="C241" i="27" s="1"/>
  <c r="C242" i="27" s="1"/>
  <c r="C243" i="27" s="1"/>
  <c r="C244" i="27" s="1"/>
  <c r="C245" i="27" s="1"/>
  <c r="C246" i="27" s="1"/>
  <c r="M238" i="27"/>
  <c r="M239" i="27"/>
  <c r="M240" i="27" s="1"/>
  <c r="M241" i="27" s="1"/>
  <c r="M242" i="27" s="1"/>
  <c r="M243" i="27" s="1"/>
  <c r="M244" i="27" s="1"/>
  <c r="M245" i="27" s="1"/>
  <c r="M246" i="27" s="1"/>
  <c r="H239" i="27"/>
  <c r="H240" i="27" s="1"/>
  <c r="H241" i="27" s="1"/>
  <c r="H242" i="27" s="1"/>
  <c r="H243" i="27" s="1"/>
  <c r="H244" i="27" s="1"/>
  <c r="H245" i="27" s="1"/>
  <c r="H246" i="27" s="1"/>
  <c r="H238" i="27"/>
  <c r="V238" i="27"/>
  <c r="V239" i="27"/>
  <c r="V240" i="27" s="1"/>
  <c r="V241" i="27" s="1"/>
  <c r="V242" i="27" s="1"/>
  <c r="V243" i="27" s="1"/>
  <c r="V244" i="27" s="1"/>
  <c r="V245" i="27" s="1"/>
  <c r="V246" i="27" s="1"/>
  <c r="A238" i="27"/>
  <c r="A239" i="27"/>
  <c r="A240" i="27" s="1"/>
  <c r="A241" i="27" s="1"/>
  <c r="A242" i="27" s="1"/>
  <c r="A243" i="27" s="1"/>
  <c r="A244" i="27" s="1"/>
  <c r="A245" i="27" s="1"/>
  <c r="A246" i="27" s="1"/>
  <c r="D238" i="27"/>
  <c r="D239" i="27"/>
  <c r="D240" i="27" s="1"/>
  <c r="D241" i="27" s="1"/>
  <c r="D242" i="27" s="1"/>
  <c r="D243" i="27" s="1"/>
  <c r="D244" i="27" s="1"/>
  <c r="D245" i="27" s="1"/>
  <c r="D246" i="27" s="1"/>
  <c r="W238" i="27"/>
  <c r="W239" i="27"/>
  <c r="W240" i="27" s="1"/>
  <c r="W241" i="27" s="1"/>
  <c r="W242" i="27" s="1"/>
  <c r="W243" i="27" s="1"/>
  <c r="W244" i="27" s="1"/>
  <c r="W245" i="27" s="1"/>
  <c r="W246" i="27" s="1"/>
  <c r="F238" i="27"/>
  <c r="F239" i="27"/>
  <c r="F240" i="27" s="1"/>
  <c r="F241" i="27" s="1"/>
  <c r="F242" i="27" s="1"/>
  <c r="F243" i="27" s="1"/>
  <c r="F244" i="27" s="1"/>
  <c r="F245" i="27" s="1"/>
  <c r="F246" i="27" s="1"/>
  <c r="Z238" i="27"/>
  <c r="Z239" i="27"/>
  <c r="Z240" i="27" s="1"/>
  <c r="Z241" i="27" s="1"/>
  <c r="Z242" i="27" s="1"/>
  <c r="Z243" i="27" s="1"/>
  <c r="Z244" i="27" s="1"/>
  <c r="Z245" i="27" s="1"/>
  <c r="Z246" i="27" s="1"/>
  <c r="I239" i="27"/>
  <c r="I240" i="27" s="1"/>
  <c r="I241" i="27" s="1"/>
  <c r="I242" i="27" s="1"/>
  <c r="I243" i="27" s="1"/>
  <c r="I244" i="27" s="1"/>
  <c r="I245" i="27" s="1"/>
  <c r="I246" i="27" s="1"/>
  <c r="I238" i="27"/>
  <c r="U239" i="27"/>
  <c r="U240" i="27" s="1"/>
  <c r="U241" i="27" s="1"/>
  <c r="U242" i="27" s="1"/>
  <c r="U243" i="27" s="1"/>
  <c r="U244" i="27" s="1"/>
  <c r="U245" i="27" s="1"/>
  <c r="U246" i="27" s="1"/>
  <c r="U238" i="27"/>
  <c r="Z238" i="26"/>
  <c r="Z239" i="26"/>
  <c r="Z240" i="26" s="1"/>
  <c r="Z241" i="26" s="1"/>
  <c r="Z242" i="26" s="1"/>
  <c r="Z243" i="26" s="1"/>
  <c r="Z244" i="26" s="1"/>
  <c r="Z245" i="26" s="1"/>
  <c r="Z246" i="26" s="1"/>
  <c r="U238" i="26"/>
  <c r="U239" i="26"/>
  <c r="U240" i="26" s="1"/>
  <c r="U241" i="26" s="1"/>
  <c r="U242" i="26" s="1"/>
  <c r="U243" i="26" s="1"/>
  <c r="U244" i="26" s="1"/>
  <c r="U245" i="26" s="1"/>
  <c r="U246" i="26" s="1"/>
  <c r="H239" i="26"/>
  <c r="H240" i="26" s="1"/>
  <c r="H241" i="26" s="1"/>
  <c r="H242" i="26" s="1"/>
  <c r="H243" i="26" s="1"/>
  <c r="H244" i="26" s="1"/>
  <c r="H245" i="26" s="1"/>
  <c r="H246" i="26" s="1"/>
  <c r="H238" i="26"/>
  <c r="C238" i="26"/>
  <c r="C239" i="26"/>
  <c r="C240" i="26" s="1"/>
  <c r="C241" i="26" s="1"/>
  <c r="C242" i="26" s="1"/>
  <c r="C243" i="26" s="1"/>
  <c r="C244" i="26" s="1"/>
  <c r="C245" i="26" s="1"/>
  <c r="C246" i="26" s="1"/>
  <c r="W239" i="26"/>
  <c r="W240" i="26" s="1"/>
  <c r="W241" i="26" s="1"/>
  <c r="W242" i="26" s="1"/>
  <c r="W243" i="26" s="1"/>
  <c r="W244" i="26" s="1"/>
  <c r="W245" i="26" s="1"/>
  <c r="W246" i="26" s="1"/>
  <c r="W238" i="26"/>
  <c r="V239" i="26"/>
  <c r="V240" i="26" s="1"/>
  <c r="V241" i="26" s="1"/>
  <c r="V242" i="26" s="1"/>
  <c r="V243" i="26" s="1"/>
  <c r="V244" i="26" s="1"/>
  <c r="V245" i="26" s="1"/>
  <c r="V246" i="26" s="1"/>
  <c r="V238" i="26"/>
  <c r="B239" i="26"/>
  <c r="B240" i="26" s="1"/>
  <c r="B241" i="26" s="1"/>
  <c r="B242" i="26" s="1"/>
  <c r="B243" i="26" s="1"/>
  <c r="B244" i="26" s="1"/>
  <c r="B245" i="26" s="1"/>
  <c r="B246" i="26" s="1"/>
  <c r="B238" i="26"/>
  <c r="A239" i="26"/>
  <c r="A240" i="26" s="1"/>
  <c r="A241" i="26" s="1"/>
  <c r="A242" i="26" s="1"/>
  <c r="A243" i="26" s="1"/>
  <c r="A244" i="26" s="1"/>
  <c r="A245" i="26" s="1"/>
  <c r="A246" i="26" s="1"/>
  <c r="A238" i="26"/>
  <c r="M238" i="26"/>
  <c r="M239" i="26"/>
  <c r="M240" i="26" s="1"/>
  <c r="M241" i="26" s="1"/>
  <c r="M242" i="26" s="1"/>
  <c r="M243" i="26" s="1"/>
  <c r="M244" i="26" s="1"/>
  <c r="M245" i="26" s="1"/>
  <c r="M246" i="26" s="1"/>
  <c r="G239" i="26"/>
  <c r="G240" i="26" s="1"/>
  <c r="G241" i="26" s="1"/>
  <c r="G242" i="26" s="1"/>
  <c r="G243" i="26" s="1"/>
  <c r="G244" i="26" s="1"/>
  <c r="G245" i="26" s="1"/>
  <c r="G246" i="26" s="1"/>
  <c r="G238" i="26"/>
  <c r="D238" i="26"/>
  <c r="D239" i="26"/>
  <c r="D240" i="26" s="1"/>
  <c r="D241" i="26" s="1"/>
  <c r="D242" i="26" s="1"/>
  <c r="D243" i="26" s="1"/>
  <c r="D244" i="26" s="1"/>
  <c r="D245" i="26" s="1"/>
  <c r="D246" i="26" s="1"/>
  <c r="F239" i="26"/>
  <c r="F240" i="26" s="1"/>
  <c r="F241" i="26" s="1"/>
  <c r="F242" i="26" s="1"/>
  <c r="F243" i="26" s="1"/>
  <c r="F244" i="26" s="1"/>
  <c r="F245" i="26" s="1"/>
  <c r="F246" i="26" s="1"/>
  <c r="F238" i="26"/>
  <c r="I238" i="26"/>
  <c r="I239" i="26"/>
  <c r="I240" i="26" s="1"/>
  <c r="I241" i="26" s="1"/>
  <c r="I242" i="26" s="1"/>
  <c r="I243" i="26" s="1"/>
  <c r="I244" i="26" s="1"/>
  <c r="I245" i="26" s="1"/>
  <c r="I246" i="26" s="1"/>
  <c r="J106" i="2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J126" i="2" s="1"/>
  <c r="J127" i="2" s="1"/>
  <c r="J128" i="2" s="1"/>
  <c r="J129" i="2" s="1"/>
  <c r="J130" i="2" s="1"/>
  <c r="J131" i="2" s="1"/>
  <c r="J132" i="2" s="1"/>
  <c r="J133" i="2" s="1"/>
  <c r="J134" i="2" s="1"/>
  <c r="J135" i="2" s="1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9" i="2" s="1"/>
  <c r="J170" i="2" s="1"/>
  <c r="J171" i="2" s="1"/>
  <c r="J172" i="2" s="1"/>
  <c r="J175" i="2" s="1"/>
  <c r="J176" i="2" s="1"/>
  <c r="J177" i="2" s="1"/>
  <c r="J178" i="2" s="1"/>
  <c r="J179" i="2" s="1"/>
  <c r="J180" i="2" s="1"/>
  <c r="J181" i="2" s="1"/>
  <c r="J182" i="2" s="1"/>
  <c r="J183" i="2" s="1"/>
  <c r="J184" i="2" s="1"/>
  <c r="J185" i="2" s="1"/>
  <c r="J186" i="2" s="1"/>
  <c r="J187" i="2" s="1"/>
  <c r="J188" i="2" s="1"/>
  <c r="J189" i="2" s="1"/>
  <c r="J190" i="2" s="1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225" i="2" s="1"/>
  <c r="J226" i="2" s="1"/>
  <c r="J227" i="2" s="1"/>
  <c r="J228" i="2" s="1"/>
  <c r="J229" i="2" s="1"/>
  <c r="J230" i="2" s="1"/>
  <c r="J231" i="2" s="1"/>
  <c r="J232" i="2" s="1"/>
  <c r="J233" i="2" s="1"/>
  <c r="J234" i="2" s="1"/>
  <c r="J235" i="2" s="1"/>
  <c r="J236" i="2" s="1"/>
  <c r="J237" i="2" s="1"/>
  <c r="J239" i="2" s="1"/>
  <c r="J240" i="2" s="1"/>
  <c r="J241" i="2" s="1"/>
  <c r="J242" i="2" s="1"/>
  <c r="J243" i="2" s="1"/>
  <c r="J244" i="2" s="1"/>
  <c r="J245" i="2" s="1"/>
  <c r="J246" i="2" s="1"/>
  <c r="J105" i="2"/>
  <c r="H106" i="2"/>
  <c r="H107" i="2" s="1"/>
  <c r="H108" i="2" s="1"/>
  <c r="H109" i="2" s="1"/>
  <c r="H110" i="2" s="1"/>
  <c r="H111" i="2" s="1"/>
  <c r="H112" i="2" s="1"/>
  <c r="H113" i="2" s="1"/>
  <c r="H114" i="2" s="1"/>
  <c r="H115" i="2" s="1"/>
  <c r="H116" i="2" s="1"/>
  <c r="H117" i="2" s="1"/>
  <c r="H118" i="2" s="1"/>
  <c r="H119" i="2" s="1"/>
  <c r="H120" i="2" s="1"/>
  <c r="H121" i="2" s="1"/>
  <c r="H122" i="2" s="1"/>
  <c r="H123" i="2" s="1"/>
  <c r="H124" i="2" s="1"/>
  <c r="H125" i="2" s="1"/>
  <c r="H126" i="2" s="1"/>
  <c r="H127" i="2" s="1"/>
  <c r="H128" i="2" s="1"/>
  <c r="H129" i="2" s="1"/>
  <c r="H130" i="2" s="1"/>
  <c r="H131" i="2" s="1"/>
  <c r="H132" i="2" s="1"/>
  <c r="H133" i="2" s="1"/>
  <c r="H134" i="2" s="1"/>
  <c r="H135" i="2" s="1"/>
  <c r="H136" i="2" s="1"/>
  <c r="H137" i="2" s="1"/>
  <c r="H138" i="2" s="1"/>
  <c r="H139" i="2" s="1"/>
  <c r="H140" i="2" s="1"/>
  <c r="H141" i="2" s="1"/>
  <c r="H142" i="2" s="1"/>
  <c r="H143" i="2" s="1"/>
  <c r="H144" i="2" s="1"/>
  <c r="H145" i="2" s="1"/>
  <c r="H146" i="2" s="1"/>
  <c r="H147" i="2" s="1"/>
  <c r="H148" i="2" s="1"/>
  <c r="H149" i="2" s="1"/>
  <c r="H150" i="2" s="1"/>
  <c r="H151" i="2" s="1"/>
  <c r="H152" i="2" s="1"/>
  <c r="H153" i="2" s="1"/>
  <c r="H154" i="2" s="1"/>
  <c r="H155" i="2" s="1"/>
  <c r="H156" i="2" s="1"/>
  <c r="H157" i="2" s="1"/>
  <c r="H158" i="2" s="1"/>
  <c r="H159" i="2" s="1"/>
  <c r="H160" i="2" s="1"/>
  <c r="H161" i="2" s="1"/>
  <c r="H162" i="2" s="1"/>
  <c r="H163" i="2" s="1"/>
  <c r="H164" i="2" s="1"/>
  <c r="H165" i="2" s="1"/>
  <c r="H166" i="2" s="1"/>
  <c r="H167" i="2" s="1"/>
  <c r="H169" i="2" s="1"/>
  <c r="H170" i="2" s="1"/>
  <c r="H171" i="2" s="1"/>
  <c r="H172" i="2" s="1"/>
  <c r="H175" i="2" s="1"/>
  <c r="H176" i="2" s="1"/>
  <c r="H177" i="2" s="1"/>
  <c r="H178" i="2" s="1"/>
  <c r="H179" i="2" s="1"/>
  <c r="H180" i="2" s="1"/>
  <c r="H181" i="2" s="1"/>
  <c r="H182" i="2" s="1"/>
  <c r="H183" i="2" s="1"/>
  <c r="H184" i="2" s="1"/>
  <c r="H185" i="2" s="1"/>
  <c r="H186" i="2" s="1"/>
  <c r="H187" i="2" s="1"/>
  <c r="H188" i="2" s="1"/>
  <c r="H189" i="2" s="1"/>
  <c r="H190" i="2" s="1"/>
  <c r="H191" i="2" s="1"/>
  <c r="H192" i="2" s="1"/>
  <c r="H193" i="2" s="1"/>
  <c r="H194" i="2" s="1"/>
  <c r="H195" i="2" s="1"/>
  <c r="H196" i="2" s="1"/>
  <c r="H197" i="2" s="1"/>
  <c r="H198" i="2" s="1"/>
  <c r="H199" i="2" s="1"/>
  <c r="H200" i="2" s="1"/>
  <c r="H201" i="2" s="1"/>
  <c r="H202" i="2" s="1"/>
  <c r="H203" i="2" s="1"/>
  <c r="H204" i="2" s="1"/>
  <c r="H205" i="2" s="1"/>
  <c r="H206" i="2" s="1"/>
  <c r="H207" i="2" s="1"/>
  <c r="H208" i="2" s="1"/>
  <c r="H209" i="2" s="1"/>
  <c r="H210" i="2" s="1"/>
  <c r="H211" i="2" s="1"/>
  <c r="H212" i="2" s="1"/>
  <c r="H213" i="2" s="1"/>
  <c r="H214" i="2" s="1"/>
  <c r="H215" i="2" s="1"/>
  <c r="H216" i="2" s="1"/>
  <c r="H217" i="2" s="1"/>
  <c r="H218" i="2" s="1"/>
  <c r="H219" i="2" s="1"/>
  <c r="H220" i="2" s="1"/>
  <c r="H221" i="2" s="1"/>
  <c r="H222" i="2" s="1"/>
  <c r="H223" i="2" s="1"/>
  <c r="H224" i="2" s="1"/>
  <c r="H225" i="2" s="1"/>
  <c r="H226" i="2" s="1"/>
  <c r="H227" i="2" s="1"/>
  <c r="H228" i="2" s="1"/>
  <c r="H229" i="2" s="1"/>
  <c r="H230" i="2" s="1"/>
  <c r="H231" i="2" s="1"/>
  <c r="H232" i="2" s="1"/>
  <c r="H233" i="2" s="1"/>
  <c r="H234" i="2" s="1"/>
  <c r="H235" i="2" s="1"/>
  <c r="H236" i="2" s="1"/>
  <c r="H237" i="2" s="1"/>
  <c r="H239" i="2" s="1"/>
  <c r="H240" i="2" s="1"/>
  <c r="H241" i="2" s="1"/>
  <c r="H242" i="2" s="1"/>
  <c r="H243" i="2" s="1"/>
  <c r="H244" i="2" s="1"/>
  <c r="H245" i="2" s="1"/>
  <c r="H246" i="2" s="1"/>
  <c r="H105" i="2"/>
  <c r="AF15" i="2"/>
  <c r="AF16" i="2" s="1"/>
  <c r="AF17" i="2" s="1"/>
  <c r="AF18" i="2" s="1"/>
  <c r="AF19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F34" i="2" s="1"/>
  <c r="AF35" i="2" s="1"/>
  <c r="AF36" i="2" s="1"/>
  <c r="AF37" i="2" s="1"/>
  <c r="AF38" i="2" s="1"/>
  <c r="AF39" i="2" s="1"/>
  <c r="AF40" i="2" s="1"/>
  <c r="AF41" i="2" s="1"/>
  <c r="AF42" i="2" s="1"/>
  <c r="AF43" i="2" s="1"/>
  <c r="AF44" i="2" s="1"/>
  <c r="AF45" i="2" s="1"/>
  <c r="AF46" i="2" s="1"/>
  <c r="AF47" i="2" s="1"/>
  <c r="AF48" i="2" s="1"/>
  <c r="AF49" i="2" s="1"/>
  <c r="AF50" i="2" s="1"/>
  <c r="AF51" i="2" s="1"/>
  <c r="AF52" i="2" s="1"/>
  <c r="AF53" i="2" s="1"/>
  <c r="AF54" i="2" s="1"/>
  <c r="AF55" i="2" s="1"/>
  <c r="AF56" i="2" s="1"/>
  <c r="AF57" i="2" s="1"/>
  <c r="AF58" i="2" s="1"/>
  <c r="AF59" i="2" s="1"/>
  <c r="AF60" i="2" s="1"/>
  <c r="AF61" i="2" s="1"/>
  <c r="AF62" i="2" s="1"/>
  <c r="AF63" i="2" s="1"/>
  <c r="AF64" i="2" s="1"/>
  <c r="AF65" i="2" s="1"/>
  <c r="AF66" i="2" s="1"/>
  <c r="AF67" i="2" s="1"/>
  <c r="AF68" i="2" s="1"/>
  <c r="AF69" i="2" s="1"/>
  <c r="AF70" i="2" s="1"/>
  <c r="AF71" i="2" s="1"/>
  <c r="AF72" i="2" s="1"/>
  <c r="AF73" i="2" s="1"/>
  <c r="AF74" i="2" s="1"/>
  <c r="AF75" i="2" s="1"/>
  <c r="AF76" i="2" s="1"/>
  <c r="AF77" i="2" s="1"/>
  <c r="AF78" i="2" s="1"/>
  <c r="AF79" i="2" s="1"/>
  <c r="AF80" i="2" s="1"/>
  <c r="AF81" i="2" s="1"/>
  <c r="AF82" i="2" s="1"/>
  <c r="AF83" i="2" s="1"/>
  <c r="AF84" i="2" s="1"/>
  <c r="AF85" i="2" s="1"/>
  <c r="AF86" i="2" s="1"/>
  <c r="AF87" i="2" s="1"/>
  <c r="AF88" i="2" s="1"/>
  <c r="AF89" i="2" s="1"/>
  <c r="AF90" i="2" s="1"/>
  <c r="AF91" i="2" s="1"/>
  <c r="AF92" i="2" s="1"/>
  <c r="AF93" i="2" s="1"/>
  <c r="AF94" i="2" s="1"/>
  <c r="AF95" i="2" s="1"/>
  <c r="AF96" i="2" s="1"/>
  <c r="AF97" i="2" s="1"/>
  <c r="AF98" i="2" s="1"/>
  <c r="AF99" i="2" s="1"/>
  <c r="AF100" i="2" s="1"/>
  <c r="AF101" i="2" s="1"/>
  <c r="AF102" i="2" s="1"/>
  <c r="AF103" i="2" s="1"/>
  <c r="AF104" i="2" s="1"/>
  <c r="W17" i="2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5" i="2"/>
  <c r="W16" i="2" s="1"/>
  <c r="T18" i="2"/>
  <c r="T19" i="2" s="1"/>
  <c r="T20" i="2" s="1"/>
  <c r="T21" i="2" s="1"/>
  <c r="T22" i="2" s="1"/>
  <c r="T23" i="2" s="1"/>
  <c r="T24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2" i="2" s="1"/>
  <c r="T53" i="2" s="1"/>
  <c r="T54" i="2" s="1"/>
  <c r="T55" i="2" s="1"/>
  <c r="T56" i="2" s="1"/>
  <c r="T57" i="2" s="1"/>
  <c r="T58" i="2" s="1"/>
  <c r="T59" i="2" s="1"/>
  <c r="T60" i="2" s="1"/>
  <c r="T61" i="2" s="1"/>
  <c r="T62" i="2" s="1"/>
  <c r="T63" i="2" s="1"/>
  <c r="T64" i="2" s="1"/>
  <c r="T66" i="2" s="1"/>
  <c r="T67" i="2" s="1"/>
  <c r="T68" i="2" s="1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T83" i="2" s="1"/>
  <c r="T84" i="2" s="1"/>
  <c r="T85" i="2" s="1"/>
  <c r="T86" i="2" s="1"/>
  <c r="T87" i="2" s="1"/>
  <c r="T89" i="2" s="1"/>
  <c r="T90" i="2" s="1"/>
  <c r="T91" i="2" s="1"/>
  <c r="T93" i="2" s="1"/>
  <c r="T94" i="2" s="1"/>
  <c r="T96" i="2" s="1"/>
  <c r="T97" i="2" s="1"/>
  <c r="T98" i="2" s="1"/>
  <c r="T99" i="2" s="1"/>
  <c r="T100" i="2" s="1"/>
  <c r="T101" i="2" s="1"/>
  <c r="T102" i="2" s="1"/>
  <c r="T103" i="2" s="1"/>
  <c r="T104" i="2" s="1"/>
  <c r="T106" i="2" s="1"/>
  <c r="T107" i="2" s="1"/>
  <c r="T108" i="2" s="1"/>
  <c r="T109" i="2" s="1"/>
  <c r="T110" i="2" s="1"/>
  <c r="T112" i="2" s="1"/>
  <c r="T113" i="2" s="1"/>
  <c r="T114" i="2" s="1"/>
  <c r="T115" i="2" s="1"/>
  <c r="T116" i="2" s="1"/>
  <c r="T117" i="2" s="1"/>
  <c r="T118" i="2" s="1"/>
  <c r="T120" i="2" s="1"/>
  <c r="T121" i="2" s="1"/>
  <c r="T122" i="2" s="1"/>
  <c r="T123" i="2" s="1"/>
  <c r="T124" i="2" s="1"/>
  <c r="T125" i="2" s="1"/>
  <c r="T126" i="2" s="1"/>
  <c r="T129" i="2" s="1"/>
  <c r="T130" i="2" s="1"/>
  <c r="T131" i="2" s="1"/>
  <c r="T132" i="2" s="1"/>
  <c r="T133" i="2" s="1"/>
  <c r="T135" i="2" s="1"/>
  <c r="T136" i="2" s="1"/>
  <c r="T137" i="2" s="1"/>
  <c r="T138" i="2" s="1"/>
  <c r="T139" i="2" s="1"/>
  <c r="T140" i="2" s="1"/>
  <c r="T141" i="2" s="1"/>
  <c r="T142" i="2" s="1"/>
  <c r="T143" i="2" s="1"/>
  <c r="T144" i="2" s="1"/>
  <c r="T146" i="2" s="1"/>
  <c r="T147" i="2" s="1"/>
  <c r="T148" i="2" s="1"/>
  <c r="T149" i="2" s="1"/>
  <c r="T150" i="2" s="1"/>
  <c r="T151" i="2" s="1"/>
  <c r="T152" i="2" s="1"/>
  <c r="T154" i="2" s="1"/>
  <c r="T155" i="2" s="1"/>
  <c r="T156" i="2" s="1"/>
  <c r="T157" i="2" s="1"/>
  <c r="T158" i="2" s="1"/>
  <c r="T159" i="2" s="1"/>
  <c r="T161" i="2" s="1"/>
  <c r="T162" i="2" s="1"/>
  <c r="T163" i="2" s="1"/>
  <c r="T164" i="2" s="1"/>
  <c r="T165" i="2" s="1"/>
  <c r="T166" i="2" s="1"/>
  <c r="T167" i="2" s="1"/>
  <c r="T15" i="2"/>
  <c r="T16" i="2" s="1"/>
  <c r="AD15" i="2"/>
  <c r="AD16" i="2" s="1"/>
  <c r="AD17" i="2" s="1"/>
  <c r="AD18" i="2" s="1"/>
  <c r="AD19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D34" i="2" s="1"/>
  <c r="AD35" i="2" s="1"/>
  <c r="AD36" i="2" s="1"/>
  <c r="AD37" i="2" s="1"/>
  <c r="AD38" i="2" s="1"/>
  <c r="AD39" i="2" s="1"/>
  <c r="AD40" i="2" s="1"/>
  <c r="AD41" i="2" s="1"/>
  <c r="AD42" i="2" s="1"/>
  <c r="AD43" i="2" s="1"/>
  <c r="AD44" i="2" s="1"/>
  <c r="AD45" i="2" s="1"/>
  <c r="AD46" i="2" s="1"/>
  <c r="AD47" i="2" s="1"/>
  <c r="AD48" i="2" s="1"/>
  <c r="AD49" i="2" s="1"/>
  <c r="AD50" i="2" s="1"/>
  <c r="AD51" i="2" s="1"/>
  <c r="AD52" i="2" s="1"/>
  <c r="AD53" i="2" s="1"/>
  <c r="AD54" i="2" s="1"/>
  <c r="AD55" i="2" s="1"/>
  <c r="AD56" i="2" s="1"/>
  <c r="AD57" i="2" s="1"/>
  <c r="AD58" i="2" s="1"/>
  <c r="AD59" i="2" s="1"/>
  <c r="AD60" i="2" s="1"/>
  <c r="AD61" i="2" s="1"/>
  <c r="AD62" i="2" s="1"/>
  <c r="AD63" i="2" s="1"/>
  <c r="AD64" i="2" s="1"/>
  <c r="AD65" i="2" s="1"/>
  <c r="AD66" i="2" s="1"/>
  <c r="AD67" i="2" s="1"/>
  <c r="AD68" i="2" s="1"/>
  <c r="AD69" i="2" s="1"/>
  <c r="AD70" i="2" s="1"/>
  <c r="AD71" i="2" s="1"/>
  <c r="AD72" i="2" s="1"/>
  <c r="AD73" i="2" s="1"/>
  <c r="AD74" i="2" s="1"/>
  <c r="AD75" i="2" s="1"/>
  <c r="AD76" i="2" s="1"/>
  <c r="AD77" i="2" s="1"/>
  <c r="AD78" i="2" s="1"/>
  <c r="AD79" i="2" s="1"/>
  <c r="AD80" i="2" s="1"/>
  <c r="AD81" i="2" s="1"/>
  <c r="AD82" i="2" s="1"/>
  <c r="AD83" i="2" s="1"/>
  <c r="AD84" i="2" s="1"/>
  <c r="AD85" i="2" s="1"/>
  <c r="AD86" i="2" s="1"/>
  <c r="AD87" i="2" s="1"/>
  <c r="AD88" i="2" s="1"/>
  <c r="AD89" i="2" s="1"/>
  <c r="AD90" i="2" s="1"/>
  <c r="AD91" i="2" s="1"/>
  <c r="AD92" i="2" s="1"/>
  <c r="AD93" i="2" s="1"/>
  <c r="AD94" i="2" s="1"/>
  <c r="AD95" i="2" s="1"/>
  <c r="AD96" i="2" s="1"/>
  <c r="AD97" i="2" s="1"/>
  <c r="AD98" i="2" s="1"/>
  <c r="AD99" i="2" s="1"/>
  <c r="AD100" i="2" s="1"/>
  <c r="AD101" i="2" s="1"/>
  <c r="AD102" i="2" s="1"/>
  <c r="AD103" i="2" s="1"/>
  <c r="AD104" i="2" s="1"/>
  <c r="V17" i="2"/>
  <c r="V18" i="2" s="1"/>
  <c r="V19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V59" i="2" s="1"/>
  <c r="V60" i="2" s="1"/>
  <c r="V61" i="2" s="1"/>
  <c r="V62" i="2" s="1"/>
  <c r="V63" i="2" s="1"/>
  <c r="V64" i="2" s="1"/>
  <c r="V65" i="2" s="1"/>
  <c r="V66" i="2" s="1"/>
  <c r="V67" i="2" s="1"/>
  <c r="V68" i="2" s="1"/>
  <c r="V69" i="2" s="1"/>
  <c r="V70" i="2" s="1"/>
  <c r="V71" i="2" s="1"/>
  <c r="V72" i="2" s="1"/>
  <c r="V73" i="2" s="1"/>
  <c r="V74" i="2" s="1"/>
  <c r="V75" i="2" s="1"/>
  <c r="V76" i="2" s="1"/>
  <c r="V77" i="2" s="1"/>
  <c r="V78" i="2" s="1"/>
  <c r="V79" i="2" s="1"/>
  <c r="V80" i="2" s="1"/>
  <c r="V81" i="2" s="1"/>
  <c r="V82" i="2" s="1"/>
  <c r="V83" i="2" s="1"/>
  <c r="V84" i="2" s="1"/>
  <c r="V85" i="2" s="1"/>
  <c r="V86" i="2" s="1"/>
  <c r="V87" i="2" s="1"/>
  <c r="V88" i="2" s="1"/>
  <c r="V89" i="2" s="1"/>
  <c r="V90" i="2" s="1"/>
  <c r="V91" i="2" s="1"/>
  <c r="V92" i="2" s="1"/>
  <c r="V93" i="2" s="1"/>
  <c r="V94" i="2" s="1"/>
  <c r="V95" i="2" s="1"/>
  <c r="V96" i="2" s="1"/>
  <c r="V97" i="2" s="1"/>
  <c r="V98" i="2" s="1"/>
  <c r="V99" i="2" s="1"/>
  <c r="V100" i="2" s="1"/>
  <c r="V101" i="2" s="1"/>
  <c r="V102" i="2" s="1"/>
  <c r="V103" i="2" s="1"/>
  <c r="V104" i="2" s="1"/>
  <c r="V15" i="2"/>
  <c r="V16" i="2" s="1"/>
  <c r="AE19" i="2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5" i="2"/>
  <c r="AE16" i="2" s="1"/>
  <c r="AE17" i="2" s="1"/>
  <c r="AE18" i="2" s="1"/>
  <c r="AC15" i="2"/>
  <c r="AC16" i="2" s="1"/>
  <c r="AC17" i="2" s="1"/>
  <c r="AC18" i="2" s="1"/>
  <c r="AC19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I15" i="2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F17" i="2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5" i="2"/>
  <c r="F16" i="2" s="1"/>
  <c r="AB15" i="2"/>
  <c r="AB16" i="2" s="1"/>
  <c r="AB17" i="2" s="1"/>
  <c r="AB18" i="2" s="1"/>
  <c r="AB19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B34" i="2" s="1"/>
  <c r="AB35" i="2" s="1"/>
  <c r="AB36" i="2" s="1"/>
  <c r="AB37" i="2" s="1"/>
  <c r="AB38" i="2" s="1"/>
  <c r="AB39" i="2" s="1"/>
  <c r="AB40" i="2" s="1"/>
  <c r="AB41" i="2" s="1"/>
  <c r="AB42" i="2" s="1"/>
  <c r="AB43" i="2" s="1"/>
  <c r="AB44" i="2" s="1"/>
  <c r="AB45" i="2" s="1"/>
  <c r="AB46" i="2" s="1"/>
  <c r="AB47" i="2" s="1"/>
  <c r="AB48" i="2" s="1"/>
  <c r="AB49" i="2" s="1"/>
  <c r="AB50" i="2" s="1"/>
  <c r="AB51" i="2" s="1"/>
  <c r="AB52" i="2" s="1"/>
  <c r="AB53" i="2" s="1"/>
  <c r="AB54" i="2" s="1"/>
  <c r="AB55" i="2" s="1"/>
  <c r="AB56" i="2" s="1"/>
  <c r="AB57" i="2" s="1"/>
  <c r="AB58" i="2" s="1"/>
  <c r="AB59" i="2" s="1"/>
  <c r="AB60" i="2" s="1"/>
  <c r="AB61" i="2" s="1"/>
  <c r="AB62" i="2" s="1"/>
  <c r="AB63" i="2" s="1"/>
  <c r="AB64" i="2" s="1"/>
  <c r="AB65" i="2" s="1"/>
  <c r="AB66" i="2" s="1"/>
  <c r="AB67" i="2" s="1"/>
  <c r="AB68" i="2" s="1"/>
  <c r="AB69" i="2" s="1"/>
  <c r="AB70" i="2" s="1"/>
  <c r="AB71" i="2" s="1"/>
  <c r="AB72" i="2" s="1"/>
  <c r="AB73" i="2" s="1"/>
  <c r="AB74" i="2" s="1"/>
  <c r="AB75" i="2" s="1"/>
  <c r="AB76" i="2" s="1"/>
  <c r="AB77" i="2" s="1"/>
  <c r="AB78" i="2" s="1"/>
  <c r="AB79" i="2" s="1"/>
  <c r="AB80" i="2" s="1"/>
  <c r="AB81" i="2" s="1"/>
  <c r="AB82" i="2" s="1"/>
  <c r="AB83" i="2" s="1"/>
  <c r="AB84" i="2" s="1"/>
  <c r="AB85" i="2" s="1"/>
  <c r="AB86" i="2" s="1"/>
  <c r="AB87" i="2" s="1"/>
  <c r="AB88" i="2" s="1"/>
  <c r="AB89" i="2" s="1"/>
  <c r="AB90" i="2" s="1"/>
  <c r="AB91" i="2" s="1"/>
  <c r="AB92" i="2" s="1"/>
  <c r="AB93" i="2" s="1"/>
  <c r="AB94" i="2" s="1"/>
  <c r="AB95" i="2" s="1"/>
  <c r="AB96" i="2" s="1"/>
  <c r="AB97" i="2" s="1"/>
  <c r="AB98" i="2" s="1"/>
  <c r="AB99" i="2" s="1"/>
  <c r="AB100" i="2" s="1"/>
  <c r="AB101" i="2" s="1"/>
  <c r="AB102" i="2" s="1"/>
  <c r="AB103" i="2" s="1"/>
  <c r="AB104" i="2" s="1"/>
  <c r="R18" i="2"/>
  <c r="R19" i="2" s="1"/>
  <c r="R20" i="2" s="1"/>
  <c r="R21" i="2" s="1"/>
  <c r="R22" i="2" s="1"/>
  <c r="R23" i="2" s="1"/>
  <c r="R24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2" i="2" s="1"/>
  <c r="R53" i="2" s="1"/>
  <c r="R54" i="2" s="1"/>
  <c r="R55" i="2" s="1"/>
  <c r="R56" i="2" s="1"/>
  <c r="R57" i="2" s="1"/>
  <c r="R58" i="2" s="1"/>
  <c r="R59" i="2" s="1"/>
  <c r="R60" i="2" s="1"/>
  <c r="R61" i="2" s="1"/>
  <c r="R62" i="2" s="1"/>
  <c r="R63" i="2" s="1"/>
  <c r="R64" i="2" s="1"/>
  <c r="R66" i="2" s="1"/>
  <c r="R67" i="2" s="1"/>
  <c r="R68" i="2" s="1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R83" i="2" s="1"/>
  <c r="R84" i="2" s="1"/>
  <c r="R85" i="2" s="1"/>
  <c r="R86" i="2" s="1"/>
  <c r="R87" i="2" s="1"/>
  <c r="R89" i="2" s="1"/>
  <c r="R90" i="2" s="1"/>
  <c r="R91" i="2" s="1"/>
  <c r="R93" i="2" s="1"/>
  <c r="R94" i="2" s="1"/>
  <c r="R96" i="2" s="1"/>
  <c r="R97" i="2" s="1"/>
  <c r="R98" i="2" s="1"/>
  <c r="R99" i="2" s="1"/>
  <c r="R100" i="2" s="1"/>
  <c r="R101" i="2" s="1"/>
  <c r="R102" i="2" s="1"/>
  <c r="R103" i="2" s="1"/>
  <c r="R104" i="2" s="1"/>
  <c r="R106" i="2" s="1"/>
  <c r="R107" i="2" s="1"/>
  <c r="R108" i="2" s="1"/>
  <c r="R109" i="2" s="1"/>
  <c r="R110" i="2" s="1"/>
  <c r="R112" i="2" s="1"/>
  <c r="R113" i="2" s="1"/>
  <c r="R114" i="2" s="1"/>
  <c r="R115" i="2" s="1"/>
  <c r="R116" i="2" s="1"/>
  <c r="R117" i="2" s="1"/>
  <c r="R118" i="2" s="1"/>
  <c r="R120" i="2" s="1"/>
  <c r="R121" i="2" s="1"/>
  <c r="R122" i="2" s="1"/>
  <c r="R123" i="2" s="1"/>
  <c r="R124" i="2" s="1"/>
  <c r="R125" i="2" s="1"/>
  <c r="R126" i="2" s="1"/>
  <c r="R129" i="2" s="1"/>
  <c r="R130" i="2" s="1"/>
  <c r="R131" i="2" s="1"/>
  <c r="R132" i="2" s="1"/>
  <c r="R133" i="2" s="1"/>
  <c r="R135" i="2" s="1"/>
  <c r="R136" i="2" s="1"/>
  <c r="R137" i="2" s="1"/>
  <c r="R138" i="2" s="1"/>
  <c r="R139" i="2" s="1"/>
  <c r="R140" i="2" s="1"/>
  <c r="R141" i="2" s="1"/>
  <c r="R142" i="2" s="1"/>
  <c r="R143" i="2" s="1"/>
  <c r="R144" i="2" s="1"/>
  <c r="R146" i="2" s="1"/>
  <c r="R147" i="2" s="1"/>
  <c r="R148" i="2" s="1"/>
  <c r="R149" i="2" s="1"/>
  <c r="R150" i="2" s="1"/>
  <c r="R151" i="2" s="1"/>
  <c r="R152" i="2" s="1"/>
  <c r="R154" i="2" s="1"/>
  <c r="R155" i="2" s="1"/>
  <c r="R156" i="2" s="1"/>
  <c r="R157" i="2" s="1"/>
  <c r="R158" i="2" s="1"/>
  <c r="R159" i="2" s="1"/>
  <c r="R161" i="2" s="1"/>
  <c r="R162" i="2" s="1"/>
  <c r="R163" i="2" s="1"/>
  <c r="R164" i="2" s="1"/>
  <c r="R165" i="2" s="1"/>
  <c r="R166" i="2" s="1"/>
  <c r="R167" i="2" s="1"/>
  <c r="R15" i="2"/>
  <c r="R16" i="2" s="1"/>
  <c r="S18" i="2"/>
  <c r="S19" i="2" s="1"/>
  <c r="S20" i="2" s="1"/>
  <c r="S21" i="2" s="1"/>
  <c r="S22" i="2" s="1"/>
  <c r="S23" i="2" s="1"/>
  <c r="S24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9" i="2" s="1"/>
  <c r="S90" i="2" s="1"/>
  <c r="S91" i="2" s="1"/>
  <c r="S93" i="2" s="1"/>
  <c r="S94" i="2" s="1"/>
  <c r="S96" i="2" s="1"/>
  <c r="S97" i="2" s="1"/>
  <c r="S98" i="2" s="1"/>
  <c r="S99" i="2" s="1"/>
  <c r="S100" i="2" s="1"/>
  <c r="S101" i="2" s="1"/>
  <c r="S102" i="2" s="1"/>
  <c r="S103" i="2" s="1"/>
  <c r="S104" i="2" s="1"/>
  <c r="S106" i="2" s="1"/>
  <c r="S107" i="2" s="1"/>
  <c r="S108" i="2" s="1"/>
  <c r="S109" i="2" s="1"/>
  <c r="S110" i="2" s="1"/>
  <c r="S112" i="2" s="1"/>
  <c r="S113" i="2" s="1"/>
  <c r="S114" i="2" s="1"/>
  <c r="S115" i="2" s="1"/>
  <c r="S116" i="2" s="1"/>
  <c r="S117" i="2" s="1"/>
  <c r="S118" i="2" s="1"/>
  <c r="S120" i="2" s="1"/>
  <c r="S121" i="2" s="1"/>
  <c r="S122" i="2" s="1"/>
  <c r="S123" i="2" s="1"/>
  <c r="S124" i="2" s="1"/>
  <c r="S125" i="2" s="1"/>
  <c r="S126" i="2" s="1"/>
  <c r="S129" i="2" s="1"/>
  <c r="S130" i="2" s="1"/>
  <c r="S131" i="2" s="1"/>
  <c r="S132" i="2" s="1"/>
  <c r="S133" i="2" s="1"/>
  <c r="S135" i="2" s="1"/>
  <c r="S136" i="2" s="1"/>
  <c r="S137" i="2" s="1"/>
  <c r="S138" i="2" s="1"/>
  <c r="S139" i="2" s="1"/>
  <c r="S140" i="2" s="1"/>
  <c r="S141" i="2" s="1"/>
  <c r="S142" i="2" s="1"/>
  <c r="S143" i="2" s="1"/>
  <c r="S144" i="2" s="1"/>
  <c r="S146" i="2" s="1"/>
  <c r="S147" i="2" s="1"/>
  <c r="S148" i="2" s="1"/>
  <c r="S149" i="2" s="1"/>
  <c r="S150" i="2" s="1"/>
  <c r="S151" i="2" s="1"/>
  <c r="S152" i="2" s="1"/>
  <c r="S154" i="2" s="1"/>
  <c r="S155" i="2" s="1"/>
  <c r="S156" i="2" s="1"/>
  <c r="S157" i="2" s="1"/>
  <c r="S158" i="2" s="1"/>
  <c r="S159" i="2" s="1"/>
  <c r="S161" i="2" s="1"/>
  <c r="S162" i="2" s="1"/>
  <c r="S163" i="2" s="1"/>
  <c r="S164" i="2" s="1"/>
  <c r="S165" i="2" s="1"/>
  <c r="S166" i="2" s="1"/>
  <c r="S167" i="2" s="1"/>
  <c r="S15" i="2"/>
  <c r="S16" i="2" s="1"/>
  <c r="M17" i="2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5" i="2"/>
  <c r="M16" i="2" s="1"/>
  <c r="L14" i="2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L59" i="2" s="1"/>
  <c r="L60" i="2" s="1"/>
  <c r="L61" i="2" s="1"/>
  <c r="L62" i="2" s="1"/>
  <c r="L63" i="2" s="1"/>
  <c r="L64" i="2" s="1"/>
  <c r="L65" i="2" s="1"/>
  <c r="L66" i="2" s="1"/>
  <c r="L67" i="2" s="1"/>
  <c r="L68" i="2" s="1"/>
  <c r="L69" i="2" s="1"/>
  <c r="L70" i="2" s="1"/>
  <c r="L71" i="2" s="1"/>
  <c r="L72" i="2" s="1"/>
  <c r="L73" i="2" s="1"/>
  <c r="L74" i="2" s="1"/>
  <c r="L75" i="2" s="1"/>
  <c r="L76" i="2" s="1"/>
  <c r="L77" i="2" s="1"/>
  <c r="L78" i="2" s="1"/>
  <c r="L79" i="2" s="1"/>
  <c r="L80" i="2" s="1"/>
  <c r="L81" i="2" s="1"/>
  <c r="L82" i="2" s="1"/>
  <c r="L83" i="2" s="1"/>
  <c r="L84" i="2" s="1"/>
  <c r="L85" i="2" s="1"/>
  <c r="L86" i="2" s="1"/>
  <c r="L87" i="2" s="1"/>
  <c r="L88" i="2" s="1"/>
  <c r="L89" i="2" s="1"/>
  <c r="L90" i="2" s="1"/>
  <c r="L91" i="2" s="1"/>
  <c r="L92" i="2" s="1"/>
  <c r="L93" i="2" s="1"/>
  <c r="L94" i="2" s="1"/>
  <c r="L95" i="2" s="1"/>
  <c r="L96" i="2" s="1"/>
  <c r="L97" i="2" s="1"/>
  <c r="L98" i="2" s="1"/>
  <c r="L99" i="2" s="1"/>
  <c r="L100" i="2" s="1"/>
  <c r="L101" i="2" s="1"/>
  <c r="L102" i="2" s="1"/>
  <c r="L103" i="2" s="1"/>
  <c r="L104" i="2" s="1"/>
  <c r="AA18" i="2"/>
  <c r="AA19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5" i="2"/>
  <c r="AA16" i="2" s="1"/>
  <c r="AA17" i="2" s="1"/>
  <c r="I17" i="2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5" i="2"/>
  <c r="I16" i="2" s="1"/>
  <c r="U17" i="2"/>
  <c r="U18" i="2" s="1"/>
  <c r="U19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5" i="2"/>
  <c r="U16" i="2" s="1"/>
  <c r="Z17" i="2"/>
  <c r="Z18" i="2" s="1"/>
  <c r="Z19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Z104" i="2" s="1"/>
  <c r="Z15" i="2"/>
  <c r="Z16" i="2" s="1"/>
  <c r="X19" i="2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X59" i="2" s="1"/>
  <c r="X60" i="2" s="1"/>
  <c r="X61" i="2" s="1"/>
  <c r="X62" i="2" s="1"/>
  <c r="X63" i="2" s="1"/>
  <c r="X64" i="2" s="1"/>
  <c r="X65" i="2" s="1"/>
  <c r="X66" i="2" s="1"/>
  <c r="X67" i="2" s="1"/>
  <c r="X68" i="2" s="1"/>
  <c r="X69" i="2" s="1"/>
  <c r="X70" i="2" s="1"/>
  <c r="X71" i="2" s="1"/>
  <c r="X72" i="2" s="1"/>
  <c r="X73" i="2" s="1"/>
  <c r="X74" i="2" s="1"/>
  <c r="X75" i="2" s="1"/>
  <c r="X76" i="2" s="1"/>
  <c r="X77" i="2" s="1"/>
  <c r="X78" i="2" s="1"/>
  <c r="X79" i="2" s="1"/>
  <c r="X80" i="2" s="1"/>
  <c r="X81" i="2" s="1"/>
  <c r="X82" i="2" s="1"/>
  <c r="X83" i="2" s="1"/>
  <c r="X84" i="2" s="1"/>
  <c r="X85" i="2" s="1"/>
  <c r="X86" i="2" s="1"/>
  <c r="X87" i="2" s="1"/>
  <c r="X88" i="2" s="1"/>
  <c r="X89" i="2" s="1"/>
  <c r="X90" i="2" s="1"/>
  <c r="X91" i="2" s="1"/>
  <c r="X92" i="2" s="1"/>
  <c r="X93" i="2" s="1"/>
  <c r="X94" i="2" s="1"/>
  <c r="X95" i="2" s="1"/>
  <c r="X96" i="2" s="1"/>
  <c r="X97" i="2" s="1"/>
  <c r="X98" i="2" s="1"/>
  <c r="X99" i="2" s="1"/>
  <c r="X100" i="2" s="1"/>
  <c r="X101" i="2" s="1"/>
  <c r="X102" i="2" s="1"/>
  <c r="X103" i="2" s="1"/>
  <c r="X104" i="2" s="1"/>
  <c r="X15" i="2"/>
  <c r="X16" i="2" s="1"/>
  <c r="X17" i="2" s="1"/>
  <c r="X18" i="2" s="1"/>
  <c r="G17" i="2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5" i="2"/>
  <c r="G16" i="2" s="1"/>
  <c r="AG15" i="2"/>
  <c r="AG16" i="2" s="1"/>
  <c r="AG17" i="2" s="1"/>
  <c r="AG18" i="2" s="1"/>
  <c r="AG19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Y15" i="2"/>
  <c r="Y16" i="2" s="1"/>
  <c r="Y17" i="2" s="1"/>
  <c r="Y18" i="2" s="1"/>
  <c r="Y19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C17" i="2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6" i="2"/>
  <c r="B17" i="2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6" i="2"/>
  <c r="D17" i="2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99" i="2" s="1"/>
  <c r="D100" i="2" s="1"/>
  <c r="D101" i="2" s="1"/>
  <c r="D102" i="2" s="1"/>
  <c r="D103" i="2" s="1"/>
  <c r="D104" i="2" s="1"/>
  <c r="D16" i="2"/>
  <c r="A17" i="2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6" i="2"/>
  <c r="T169" i="2" l="1"/>
  <c r="T170" i="2" s="1"/>
  <c r="T171" i="2" s="1"/>
  <c r="T172" i="2" s="1"/>
  <c r="T168" i="2"/>
  <c r="S169" i="2"/>
  <c r="S170" i="2" s="1"/>
  <c r="S171" i="2" s="1"/>
  <c r="S172" i="2" s="1"/>
  <c r="S168" i="2"/>
  <c r="R169" i="2"/>
  <c r="R170" i="2" s="1"/>
  <c r="R171" i="2" s="1"/>
  <c r="R172" i="2" s="1"/>
  <c r="R168" i="2"/>
  <c r="AG106" i="2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G125" i="2" s="1"/>
  <c r="AG126" i="2" s="1"/>
  <c r="AG127" i="2" s="1"/>
  <c r="AG128" i="2" s="1"/>
  <c r="AG129" i="2" s="1"/>
  <c r="AG130" i="2" s="1"/>
  <c r="AG131" i="2" s="1"/>
  <c r="AG132" i="2" s="1"/>
  <c r="AG133" i="2" s="1"/>
  <c r="AG134" i="2" s="1"/>
  <c r="AG135" i="2" s="1"/>
  <c r="AG136" i="2" s="1"/>
  <c r="AG137" i="2" s="1"/>
  <c r="AG138" i="2" s="1"/>
  <c r="AG139" i="2" s="1"/>
  <c r="AG140" i="2" s="1"/>
  <c r="AG141" i="2" s="1"/>
  <c r="AG142" i="2" s="1"/>
  <c r="AG143" i="2" s="1"/>
  <c r="AG144" i="2" s="1"/>
  <c r="AG145" i="2" s="1"/>
  <c r="AG146" i="2" s="1"/>
  <c r="AG147" i="2" s="1"/>
  <c r="AG148" i="2" s="1"/>
  <c r="AG149" i="2" s="1"/>
  <c r="AG150" i="2" s="1"/>
  <c r="AG151" i="2" s="1"/>
  <c r="AG152" i="2" s="1"/>
  <c r="AG153" i="2" s="1"/>
  <c r="AG154" i="2" s="1"/>
  <c r="AG155" i="2" s="1"/>
  <c r="AG156" i="2" s="1"/>
  <c r="AG157" i="2" s="1"/>
  <c r="AG158" i="2" s="1"/>
  <c r="AG159" i="2" s="1"/>
  <c r="AG160" i="2" s="1"/>
  <c r="AG161" i="2" s="1"/>
  <c r="AG162" i="2" s="1"/>
  <c r="AG163" i="2" s="1"/>
  <c r="AG164" i="2" s="1"/>
  <c r="AG165" i="2" s="1"/>
  <c r="AG166" i="2" s="1"/>
  <c r="AG167" i="2" s="1"/>
  <c r="AG105" i="2"/>
  <c r="AD106" i="2"/>
  <c r="AD107" i="2" s="1"/>
  <c r="AD108" i="2" s="1"/>
  <c r="AD109" i="2" s="1"/>
  <c r="AD110" i="2" s="1"/>
  <c r="AD111" i="2" s="1"/>
  <c r="AD112" i="2" s="1"/>
  <c r="AD113" i="2" s="1"/>
  <c r="AD114" i="2" s="1"/>
  <c r="AD115" i="2" s="1"/>
  <c r="AD116" i="2" s="1"/>
  <c r="AD117" i="2" s="1"/>
  <c r="AD118" i="2" s="1"/>
  <c r="AD119" i="2" s="1"/>
  <c r="AD120" i="2" s="1"/>
  <c r="AD121" i="2" s="1"/>
  <c r="AD122" i="2" s="1"/>
  <c r="AD123" i="2" s="1"/>
  <c r="AD124" i="2" s="1"/>
  <c r="AD125" i="2" s="1"/>
  <c r="AD126" i="2" s="1"/>
  <c r="AD127" i="2" s="1"/>
  <c r="AD128" i="2" s="1"/>
  <c r="AD129" i="2" s="1"/>
  <c r="AD130" i="2" s="1"/>
  <c r="AD131" i="2" s="1"/>
  <c r="AD132" i="2" s="1"/>
  <c r="AD133" i="2" s="1"/>
  <c r="AD134" i="2" s="1"/>
  <c r="AD135" i="2" s="1"/>
  <c r="AD136" i="2" s="1"/>
  <c r="AD137" i="2" s="1"/>
  <c r="AD138" i="2" s="1"/>
  <c r="AD139" i="2" s="1"/>
  <c r="AD140" i="2" s="1"/>
  <c r="AD141" i="2" s="1"/>
  <c r="AD142" i="2" s="1"/>
  <c r="AD143" i="2" s="1"/>
  <c r="AD144" i="2" s="1"/>
  <c r="AD145" i="2" s="1"/>
  <c r="AD146" i="2" s="1"/>
  <c r="AD147" i="2" s="1"/>
  <c r="AD148" i="2" s="1"/>
  <c r="AD149" i="2" s="1"/>
  <c r="AD150" i="2" s="1"/>
  <c r="AD151" i="2" s="1"/>
  <c r="AD152" i="2" s="1"/>
  <c r="AD153" i="2" s="1"/>
  <c r="AD154" i="2" s="1"/>
  <c r="AD155" i="2" s="1"/>
  <c r="AD156" i="2" s="1"/>
  <c r="AD157" i="2" s="1"/>
  <c r="AD158" i="2" s="1"/>
  <c r="AD159" i="2" s="1"/>
  <c r="AD160" i="2" s="1"/>
  <c r="AD161" i="2" s="1"/>
  <c r="AD162" i="2" s="1"/>
  <c r="AD163" i="2" s="1"/>
  <c r="AD164" i="2" s="1"/>
  <c r="AD165" i="2" s="1"/>
  <c r="AD166" i="2" s="1"/>
  <c r="AD167" i="2" s="1"/>
  <c r="AD105" i="2"/>
  <c r="AI106" i="2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AI125" i="2" s="1"/>
  <c r="AI126" i="2" s="1"/>
  <c r="AI127" i="2" s="1"/>
  <c r="AI128" i="2" s="1"/>
  <c r="AI129" i="2" s="1"/>
  <c r="AI130" i="2" s="1"/>
  <c r="AI131" i="2" s="1"/>
  <c r="AI132" i="2" s="1"/>
  <c r="AI133" i="2" s="1"/>
  <c r="AI134" i="2" s="1"/>
  <c r="AI135" i="2" s="1"/>
  <c r="AI136" i="2" s="1"/>
  <c r="AI137" i="2" s="1"/>
  <c r="AI138" i="2" s="1"/>
  <c r="AI139" i="2" s="1"/>
  <c r="AI140" i="2" s="1"/>
  <c r="AI141" i="2" s="1"/>
  <c r="AI142" i="2" s="1"/>
  <c r="AI143" i="2" s="1"/>
  <c r="AI144" i="2" s="1"/>
  <c r="AI145" i="2" s="1"/>
  <c r="AI146" i="2" s="1"/>
  <c r="AI147" i="2" s="1"/>
  <c r="AI148" i="2" s="1"/>
  <c r="AI149" i="2" s="1"/>
  <c r="AI150" i="2" s="1"/>
  <c r="AI151" i="2" s="1"/>
  <c r="AI152" i="2" s="1"/>
  <c r="AI153" i="2" s="1"/>
  <c r="AI154" i="2" s="1"/>
  <c r="AI155" i="2" s="1"/>
  <c r="AI156" i="2" s="1"/>
  <c r="AI157" i="2" s="1"/>
  <c r="AI158" i="2" s="1"/>
  <c r="AI159" i="2" s="1"/>
  <c r="AI160" i="2" s="1"/>
  <c r="AI161" i="2" s="1"/>
  <c r="AI162" i="2" s="1"/>
  <c r="AI163" i="2" s="1"/>
  <c r="AI164" i="2" s="1"/>
  <c r="AI165" i="2" s="1"/>
  <c r="AI166" i="2" s="1"/>
  <c r="AI167" i="2" s="1"/>
  <c r="AI169" i="2" s="1"/>
  <c r="AI170" i="2" s="1"/>
  <c r="AI171" i="2" s="1"/>
  <c r="AI172" i="2" s="1"/>
  <c r="AI175" i="2" s="1"/>
  <c r="AI176" i="2" s="1"/>
  <c r="AI177" i="2" s="1"/>
  <c r="AI178" i="2" s="1"/>
  <c r="AI179" i="2" s="1"/>
  <c r="AI180" i="2" s="1"/>
  <c r="AI181" i="2" s="1"/>
  <c r="AI182" i="2" s="1"/>
  <c r="AI183" i="2" s="1"/>
  <c r="AI184" i="2" s="1"/>
  <c r="AI185" i="2" s="1"/>
  <c r="AI186" i="2" s="1"/>
  <c r="AI187" i="2" s="1"/>
  <c r="AI188" i="2" s="1"/>
  <c r="AI189" i="2" s="1"/>
  <c r="AI190" i="2" s="1"/>
  <c r="AI191" i="2" s="1"/>
  <c r="AI192" i="2" s="1"/>
  <c r="AI193" i="2" s="1"/>
  <c r="AI194" i="2" s="1"/>
  <c r="AI195" i="2" s="1"/>
  <c r="AI196" i="2" s="1"/>
  <c r="AI197" i="2" s="1"/>
  <c r="AI198" i="2" s="1"/>
  <c r="AI199" i="2" s="1"/>
  <c r="AI200" i="2" s="1"/>
  <c r="AI201" i="2" s="1"/>
  <c r="AI202" i="2" s="1"/>
  <c r="AI203" i="2" s="1"/>
  <c r="AI204" i="2" s="1"/>
  <c r="AI205" i="2" s="1"/>
  <c r="AI206" i="2" s="1"/>
  <c r="AI207" i="2" s="1"/>
  <c r="AI208" i="2" s="1"/>
  <c r="AI209" i="2" s="1"/>
  <c r="AI210" i="2" s="1"/>
  <c r="AI211" i="2" s="1"/>
  <c r="AI212" i="2" s="1"/>
  <c r="AI213" i="2" s="1"/>
  <c r="AI214" i="2" s="1"/>
  <c r="AI215" i="2" s="1"/>
  <c r="AI216" i="2" s="1"/>
  <c r="AI217" i="2" s="1"/>
  <c r="AI218" i="2" s="1"/>
  <c r="AI219" i="2" s="1"/>
  <c r="AI220" i="2" s="1"/>
  <c r="AI221" i="2" s="1"/>
  <c r="AI222" i="2" s="1"/>
  <c r="AI223" i="2" s="1"/>
  <c r="AI224" i="2" s="1"/>
  <c r="AI225" i="2" s="1"/>
  <c r="AI226" i="2" s="1"/>
  <c r="AI227" i="2" s="1"/>
  <c r="AI228" i="2" s="1"/>
  <c r="AI229" i="2" s="1"/>
  <c r="AI230" i="2" s="1"/>
  <c r="AI231" i="2" s="1"/>
  <c r="AI232" i="2" s="1"/>
  <c r="AI233" i="2" s="1"/>
  <c r="AI234" i="2" s="1"/>
  <c r="AI235" i="2" s="1"/>
  <c r="AI236" i="2" s="1"/>
  <c r="AI237" i="2" s="1"/>
  <c r="AI239" i="2" s="1"/>
  <c r="AI240" i="2" s="1"/>
  <c r="AI241" i="2" s="1"/>
  <c r="AI242" i="2" s="1"/>
  <c r="AI243" i="2" s="1"/>
  <c r="AI244" i="2" s="1"/>
  <c r="AI245" i="2" s="1"/>
  <c r="AI246" i="2" s="1"/>
  <c r="AI105" i="2"/>
  <c r="AC106" i="2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C125" i="2" s="1"/>
  <c r="AC126" i="2" s="1"/>
  <c r="AC127" i="2" s="1"/>
  <c r="AC128" i="2" s="1"/>
  <c r="AC129" i="2" s="1"/>
  <c r="AC130" i="2" s="1"/>
  <c r="AC131" i="2" s="1"/>
  <c r="AC132" i="2" s="1"/>
  <c r="AC133" i="2" s="1"/>
  <c r="AC134" i="2" s="1"/>
  <c r="AC135" i="2" s="1"/>
  <c r="AC136" i="2" s="1"/>
  <c r="AC137" i="2" s="1"/>
  <c r="AC138" i="2" s="1"/>
  <c r="AC139" i="2" s="1"/>
  <c r="AC140" i="2" s="1"/>
  <c r="AC141" i="2" s="1"/>
  <c r="AC142" i="2" s="1"/>
  <c r="AC143" i="2" s="1"/>
  <c r="AC144" i="2" s="1"/>
  <c r="AC145" i="2" s="1"/>
  <c r="AC146" i="2" s="1"/>
  <c r="AC147" i="2" s="1"/>
  <c r="AC148" i="2" s="1"/>
  <c r="AC149" i="2" s="1"/>
  <c r="AC150" i="2" s="1"/>
  <c r="AC151" i="2" s="1"/>
  <c r="AC152" i="2" s="1"/>
  <c r="AC153" i="2" s="1"/>
  <c r="AC154" i="2" s="1"/>
  <c r="AC155" i="2" s="1"/>
  <c r="AC156" i="2" s="1"/>
  <c r="AC157" i="2" s="1"/>
  <c r="AC158" i="2" s="1"/>
  <c r="AC159" i="2" s="1"/>
  <c r="AC160" i="2" s="1"/>
  <c r="AC161" i="2" s="1"/>
  <c r="AC162" i="2" s="1"/>
  <c r="AC163" i="2" s="1"/>
  <c r="AC164" i="2" s="1"/>
  <c r="AC165" i="2" s="1"/>
  <c r="AC166" i="2" s="1"/>
  <c r="AC167" i="2" s="1"/>
  <c r="AC105" i="2"/>
  <c r="C106" i="2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9" i="2" s="1"/>
  <c r="C170" i="2" s="1"/>
  <c r="C171" i="2" s="1"/>
  <c r="C172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9" i="2" s="1"/>
  <c r="C240" i="2" s="1"/>
  <c r="C241" i="2" s="1"/>
  <c r="C242" i="2" s="1"/>
  <c r="C243" i="2" s="1"/>
  <c r="C244" i="2" s="1"/>
  <c r="C245" i="2" s="1"/>
  <c r="C246" i="2" s="1"/>
  <c r="C105" i="2"/>
  <c r="A106" i="2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9" i="2" s="1"/>
  <c r="A170" i="2" s="1"/>
  <c r="A171" i="2" s="1"/>
  <c r="A172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9" i="2" s="1"/>
  <c r="A240" i="2" s="1"/>
  <c r="A241" i="2" s="1"/>
  <c r="A242" i="2" s="1"/>
  <c r="A243" i="2" s="1"/>
  <c r="A244" i="2" s="1"/>
  <c r="A245" i="2" s="1"/>
  <c r="A246" i="2" s="1"/>
  <c r="A105" i="2"/>
  <c r="AB106" i="2"/>
  <c r="AB107" i="2" s="1"/>
  <c r="AB108" i="2" s="1"/>
  <c r="AB109" i="2" s="1"/>
  <c r="AB110" i="2" s="1"/>
  <c r="AB111" i="2" s="1"/>
  <c r="AB112" i="2" s="1"/>
  <c r="AB113" i="2" s="1"/>
  <c r="AB114" i="2" s="1"/>
  <c r="AB115" i="2" s="1"/>
  <c r="AB116" i="2" s="1"/>
  <c r="AB117" i="2" s="1"/>
  <c r="AB118" i="2" s="1"/>
  <c r="AB119" i="2" s="1"/>
  <c r="AB120" i="2" s="1"/>
  <c r="AB121" i="2" s="1"/>
  <c r="AB122" i="2" s="1"/>
  <c r="AB123" i="2" s="1"/>
  <c r="AB124" i="2" s="1"/>
  <c r="AB125" i="2" s="1"/>
  <c r="AB126" i="2" s="1"/>
  <c r="AB127" i="2" s="1"/>
  <c r="AB128" i="2" s="1"/>
  <c r="AB129" i="2" s="1"/>
  <c r="AB130" i="2" s="1"/>
  <c r="AB131" i="2" s="1"/>
  <c r="AB132" i="2" s="1"/>
  <c r="AB133" i="2" s="1"/>
  <c r="AB134" i="2" s="1"/>
  <c r="AB135" i="2" s="1"/>
  <c r="AB136" i="2" s="1"/>
  <c r="AB137" i="2" s="1"/>
  <c r="AB138" i="2" s="1"/>
  <c r="AB139" i="2" s="1"/>
  <c r="AB140" i="2" s="1"/>
  <c r="AB141" i="2" s="1"/>
  <c r="AB142" i="2" s="1"/>
  <c r="AB143" i="2" s="1"/>
  <c r="AB144" i="2" s="1"/>
  <c r="AB145" i="2" s="1"/>
  <c r="AB146" i="2" s="1"/>
  <c r="AB147" i="2" s="1"/>
  <c r="AB148" i="2" s="1"/>
  <c r="AB149" i="2" s="1"/>
  <c r="AB150" i="2" s="1"/>
  <c r="AB151" i="2" s="1"/>
  <c r="AB152" i="2" s="1"/>
  <c r="AB153" i="2" s="1"/>
  <c r="AB154" i="2" s="1"/>
  <c r="AB155" i="2" s="1"/>
  <c r="AB156" i="2" s="1"/>
  <c r="AB157" i="2" s="1"/>
  <c r="AB158" i="2" s="1"/>
  <c r="AB159" i="2" s="1"/>
  <c r="AB160" i="2" s="1"/>
  <c r="AB161" i="2" s="1"/>
  <c r="AB162" i="2" s="1"/>
  <c r="AB163" i="2" s="1"/>
  <c r="AB164" i="2" s="1"/>
  <c r="AB165" i="2" s="1"/>
  <c r="AB166" i="2" s="1"/>
  <c r="AB167" i="2" s="1"/>
  <c r="AB105" i="2"/>
  <c r="AE106" i="2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E125" i="2" s="1"/>
  <c r="AE126" i="2" s="1"/>
  <c r="AE127" i="2" s="1"/>
  <c r="AE128" i="2" s="1"/>
  <c r="AE129" i="2" s="1"/>
  <c r="AE130" i="2" s="1"/>
  <c r="AE131" i="2" s="1"/>
  <c r="AE132" i="2" s="1"/>
  <c r="AE133" i="2" s="1"/>
  <c r="AE134" i="2" s="1"/>
  <c r="AE135" i="2" s="1"/>
  <c r="AE136" i="2" s="1"/>
  <c r="AE137" i="2" s="1"/>
  <c r="AE138" i="2" s="1"/>
  <c r="AE139" i="2" s="1"/>
  <c r="AE140" i="2" s="1"/>
  <c r="AE141" i="2" s="1"/>
  <c r="AE142" i="2" s="1"/>
  <c r="AE143" i="2" s="1"/>
  <c r="AE144" i="2" s="1"/>
  <c r="AE145" i="2" s="1"/>
  <c r="AE146" i="2" s="1"/>
  <c r="AE147" i="2" s="1"/>
  <c r="AE148" i="2" s="1"/>
  <c r="AE149" i="2" s="1"/>
  <c r="AE150" i="2" s="1"/>
  <c r="AE151" i="2" s="1"/>
  <c r="AE152" i="2" s="1"/>
  <c r="AE153" i="2" s="1"/>
  <c r="AE154" i="2" s="1"/>
  <c r="AE155" i="2" s="1"/>
  <c r="AE156" i="2" s="1"/>
  <c r="AE157" i="2" s="1"/>
  <c r="AE158" i="2" s="1"/>
  <c r="AE159" i="2" s="1"/>
  <c r="AE160" i="2" s="1"/>
  <c r="AE161" i="2" s="1"/>
  <c r="AE162" i="2" s="1"/>
  <c r="AE163" i="2" s="1"/>
  <c r="AE164" i="2" s="1"/>
  <c r="AE165" i="2" s="1"/>
  <c r="AE166" i="2" s="1"/>
  <c r="AE167" i="2" s="1"/>
  <c r="AE105" i="2"/>
  <c r="W106" i="2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9" i="2" s="1"/>
  <c r="W170" i="2" s="1"/>
  <c r="W171" i="2" s="1"/>
  <c r="W172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W204" i="2" s="1"/>
  <c r="W205" i="2" s="1"/>
  <c r="W206" i="2" s="1"/>
  <c r="W207" i="2" s="1"/>
  <c r="W208" i="2" s="1"/>
  <c r="W209" i="2" s="1"/>
  <c r="W210" i="2" s="1"/>
  <c r="W211" i="2" s="1"/>
  <c r="W212" i="2" s="1"/>
  <c r="W213" i="2" s="1"/>
  <c r="W214" i="2" s="1"/>
  <c r="W215" i="2" s="1"/>
  <c r="W216" i="2" s="1"/>
  <c r="W217" i="2" s="1"/>
  <c r="W218" i="2" s="1"/>
  <c r="W219" i="2" s="1"/>
  <c r="W220" i="2" s="1"/>
  <c r="W221" i="2" s="1"/>
  <c r="W222" i="2" s="1"/>
  <c r="W223" i="2" s="1"/>
  <c r="W224" i="2" s="1"/>
  <c r="W225" i="2" s="1"/>
  <c r="W226" i="2" s="1"/>
  <c r="W227" i="2" s="1"/>
  <c r="W228" i="2" s="1"/>
  <c r="W229" i="2" s="1"/>
  <c r="W230" i="2" s="1"/>
  <c r="W231" i="2" s="1"/>
  <c r="W232" i="2" s="1"/>
  <c r="W233" i="2" s="1"/>
  <c r="W234" i="2" s="1"/>
  <c r="W235" i="2" s="1"/>
  <c r="W236" i="2" s="1"/>
  <c r="W237" i="2" s="1"/>
  <c r="W239" i="2" s="1"/>
  <c r="W240" i="2" s="1"/>
  <c r="W241" i="2" s="1"/>
  <c r="W242" i="2" s="1"/>
  <c r="W243" i="2" s="1"/>
  <c r="W244" i="2" s="1"/>
  <c r="W245" i="2" s="1"/>
  <c r="W246" i="2" s="1"/>
  <c r="W105" i="2"/>
  <c r="Y106" i="2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Y125" i="2" s="1"/>
  <c r="Y126" i="2" s="1"/>
  <c r="Y127" i="2" s="1"/>
  <c r="Y128" i="2" s="1"/>
  <c r="Y129" i="2" s="1"/>
  <c r="Y130" i="2" s="1"/>
  <c r="Y131" i="2" s="1"/>
  <c r="Y132" i="2" s="1"/>
  <c r="Y133" i="2" s="1"/>
  <c r="Y134" i="2" s="1"/>
  <c r="Y135" i="2" s="1"/>
  <c r="Y136" i="2" s="1"/>
  <c r="Y137" i="2" s="1"/>
  <c r="Y138" i="2" s="1"/>
  <c r="Y139" i="2" s="1"/>
  <c r="Y140" i="2" s="1"/>
  <c r="Y141" i="2" s="1"/>
  <c r="Y142" i="2" s="1"/>
  <c r="Y143" i="2" s="1"/>
  <c r="Y144" i="2" s="1"/>
  <c r="Y145" i="2" s="1"/>
  <c r="Y146" i="2" s="1"/>
  <c r="Y147" i="2" s="1"/>
  <c r="Y148" i="2" s="1"/>
  <c r="Y149" i="2" s="1"/>
  <c r="Y150" i="2" s="1"/>
  <c r="Y151" i="2" s="1"/>
  <c r="Y152" i="2" s="1"/>
  <c r="Y153" i="2" s="1"/>
  <c r="Y154" i="2" s="1"/>
  <c r="Y155" i="2" s="1"/>
  <c r="Y156" i="2" s="1"/>
  <c r="Y157" i="2" s="1"/>
  <c r="Y158" i="2" s="1"/>
  <c r="Y159" i="2" s="1"/>
  <c r="Y160" i="2" s="1"/>
  <c r="Y161" i="2" s="1"/>
  <c r="Y162" i="2" s="1"/>
  <c r="Y163" i="2" s="1"/>
  <c r="Y164" i="2" s="1"/>
  <c r="Y165" i="2" s="1"/>
  <c r="Y166" i="2" s="1"/>
  <c r="Y167" i="2" s="1"/>
  <c r="Y105" i="2"/>
  <c r="L106" i="2"/>
  <c r="L107" i="2" s="1"/>
  <c r="L108" i="2" s="1"/>
  <c r="L109" i="2" s="1"/>
  <c r="L110" i="2" s="1"/>
  <c r="L111" i="2" s="1"/>
  <c r="L112" i="2" s="1"/>
  <c r="L113" i="2" s="1"/>
  <c r="L114" i="2" s="1"/>
  <c r="L115" i="2" s="1"/>
  <c r="L116" i="2" s="1"/>
  <c r="L117" i="2" s="1"/>
  <c r="L118" i="2" s="1"/>
  <c r="L119" i="2" s="1"/>
  <c r="L120" i="2" s="1"/>
  <c r="L121" i="2" s="1"/>
  <c r="L122" i="2" s="1"/>
  <c r="L123" i="2" s="1"/>
  <c r="L124" i="2" s="1"/>
  <c r="L125" i="2" s="1"/>
  <c r="L126" i="2" s="1"/>
  <c r="L127" i="2" s="1"/>
  <c r="L128" i="2" s="1"/>
  <c r="L129" i="2" s="1"/>
  <c r="L130" i="2" s="1"/>
  <c r="L131" i="2" s="1"/>
  <c r="L132" i="2" s="1"/>
  <c r="L133" i="2" s="1"/>
  <c r="L134" i="2" s="1"/>
  <c r="L135" i="2" s="1"/>
  <c r="L136" i="2" s="1"/>
  <c r="L137" i="2" s="1"/>
  <c r="L138" i="2" s="1"/>
  <c r="L139" i="2" s="1"/>
  <c r="L140" i="2" s="1"/>
  <c r="L141" i="2" s="1"/>
  <c r="L142" i="2" s="1"/>
  <c r="L143" i="2" s="1"/>
  <c r="L144" i="2" s="1"/>
  <c r="L145" i="2" s="1"/>
  <c r="L146" i="2" s="1"/>
  <c r="L147" i="2" s="1"/>
  <c r="L148" i="2" s="1"/>
  <c r="L149" i="2" s="1"/>
  <c r="L150" i="2" s="1"/>
  <c r="L151" i="2" s="1"/>
  <c r="L152" i="2" s="1"/>
  <c r="L153" i="2" s="1"/>
  <c r="L154" i="2" s="1"/>
  <c r="L155" i="2" s="1"/>
  <c r="L156" i="2" s="1"/>
  <c r="L157" i="2" s="1"/>
  <c r="L158" i="2" s="1"/>
  <c r="L159" i="2" s="1"/>
  <c r="L160" i="2" s="1"/>
  <c r="L161" i="2" s="1"/>
  <c r="L162" i="2" s="1"/>
  <c r="L163" i="2" s="1"/>
  <c r="L164" i="2" s="1"/>
  <c r="L165" i="2" s="1"/>
  <c r="L166" i="2" s="1"/>
  <c r="L167" i="2" s="1"/>
  <c r="L169" i="2" s="1"/>
  <c r="L170" i="2" s="1"/>
  <c r="L171" i="2" s="1"/>
  <c r="L172" i="2" s="1"/>
  <c r="L175" i="2" s="1"/>
  <c r="L176" i="2" s="1"/>
  <c r="L177" i="2" s="1"/>
  <c r="L178" i="2" s="1"/>
  <c r="L179" i="2" s="1"/>
  <c r="L180" i="2" s="1"/>
  <c r="L181" i="2" s="1"/>
  <c r="L182" i="2" s="1"/>
  <c r="L183" i="2" s="1"/>
  <c r="L184" i="2" s="1"/>
  <c r="L185" i="2" s="1"/>
  <c r="L186" i="2" s="1"/>
  <c r="L187" i="2" s="1"/>
  <c r="L188" i="2" s="1"/>
  <c r="L189" i="2" s="1"/>
  <c r="L190" i="2" s="1"/>
  <c r="L191" i="2" s="1"/>
  <c r="L192" i="2" s="1"/>
  <c r="L193" i="2" s="1"/>
  <c r="L194" i="2" s="1"/>
  <c r="L195" i="2" s="1"/>
  <c r="L196" i="2" s="1"/>
  <c r="L197" i="2" s="1"/>
  <c r="L198" i="2" s="1"/>
  <c r="L199" i="2" s="1"/>
  <c r="L200" i="2" s="1"/>
  <c r="L201" i="2" s="1"/>
  <c r="L202" i="2" s="1"/>
  <c r="L203" i="2" s="1"/>
  <c r="L204" i="2" s="1"/>
  <c r="L205" i="2" s="1"/>
  <c r="L206" i="2" s="1"/>
  <c r="L207" i="2" s="1"/>
  <c r="L208" i="2" s="1"/>
  <c r="L209" i="2" s="1"/>
  <c r="L210" i="2" s="1"/>
  <c r="L211" i="2" s="1"/>
  <c r="L212" i="2" s="1"/>
  <c r="L213" i="2" s="1"/>
  <c r="L214" i="2" s="1"/>
  <c r="L215" i="2" s="1"/>
  <c r="L216" i="2" s="1"/>
  <c r="L217" i="2" s="1"/>
  <c r="L218" i="2" s="1"/>
  <c r="L219" i="2" s="1"/>
  <c r="L220" i="2" s="1"/>
  <c r="L221" i="2" s="1"/>
  <c r="L222" i="2" s="1"/>
  <c r="L223" i="2" s="1"/>
  <c r="L224" i="2" s="1"/>
  <c r="L225" i="2" s="1"/>
  <c r="L226" i="2" s="1"/>
  <c r="L227" i="2" s="1"/>
  <c r="L228" i="2" s="1"/>
  <c r="L229" i="2" s="1"/>
  <c r="L230" i="2" s="1"/>
  <c r="L231" i="2" s="1"/>
  <c r="L232" i="2" s="1"/>
  <c r="L233" i="2" s="1"/>
  <c r="L234" i="2" s="1"/>
  <c r="L235" i="2" s="1"/>
  <c r="L236" i="2" s="1"/>
  <c r="L237" i="2" s="1"/>
  <c r="L239" i="2" s="1"/>
  <c r="L240" i="2" s="1"/>
  <c r="L241" i="2" s="1"/>
  <c r="L242" i="2" s="1"/>
  <c r="L243" i="2" s="1"/>
  <c r="L244" i="2" s="1"/>
  <c r="L245" i="2" s="1"/>
  <c r="L246" i="2" s="1"/>
  <c r="L105" i="2"/>
  <c r="D106" i="2"/>
  <c r="D107" i="2" s="1"/>
  <c r="D108" i="2" s="1"/>
  <c r="D109" i="2" s="1"/>
  <c r="D110" i="2" s="1"/>
  <c r="D111" i="2" s="1"/>
  <c r="D112" i="2" s="1"/>
  <c r="D113" i="2" s="1"/>
  <c r="D114" i="2" s="1"/>
  <c r="D115" i="2" s="1"/>
  <c r="D116" i="2" s="1"/>
  <c r="D117" i="2" s="1"/>
  <c r="D118" i="2" s="1"/>
  <c r="D119" i="2" s="1"/>
  <c r="D120" i="2" s="1"/>
  <c r="D121" i="2" s="1"/>
  <c r="D122" i="2" s="1"/>
  <c r="D123" i="2" s="1"/>
  <c r="D124" i="2" s="1"/>
  <c r="D125" i="2" s="1"/>
  <c r="D126" i="2" s="1"/>
  <c r="D127" i="2" s="1"/>
  <c r="D128" i="2" s="1"/>
  <c r="D129" i="2" s="1"/>
  <c r="D130" i="2" s="1"/>
  <c r="D131" i="2" s="1"/>
  <c r="D132" i="2" s="1"/>
  <c r="D133" i="2" s="1"/>
  <c r="D134" i="2" s="1"/>
  <c r="D135" i="2" s="1"/>
  <c r="D136" i="2" s="1"/>
  <c r="D137" i="2" s="1"/>
  <c r="D138" i="2" s="1"/>
  <c r="D139" i="2" s="1"/>
  <c r="D140" i="2" s="1"/>
  <c r="D141" i="2" s="1"/>
  <c r="D142" i="2" s="1"/>
  <c r="D143" i="2" s="1"/>
  <c r="D144" i="2" s="1"/>
  <c r="D145" i="2" s="1"/>
  <c r="D146" i="2" s="1"/>
  <c r="D147" i="2" s="1"/>
  <c r="D148" i="2" s="1"/>
  <c r="D149" i="2" s="1"/>
  <c r="D150" i="2" s="1"/>
  <c r="D151" i="2" s="1"/>
  <c r="D152" i="2" s="1"/>
  <c r="D153" i="2" s="1"/>
  <c r="D154" i="2" s="1"/>
  <c r="D155" i="2" s="1"/>
  <c r="D156" i="2" s="1"/>
  <c r="D157" i="2" s="1"/>
  <c r="D158" i="2" s="1"/>
  <c r="D159" i="2" s="1"/>
  <c r="D160" i="2" s="1"/>
  <c r="D161" i="2" s="1"/>
  <c r="D162" i="2" s="1"/>
  <c r="D163" i="2" s="1"/>
  <c r="D164" i="2" s="1"/>
  <c r="D165" i="2" s="1"/>
  <c r="D166" i="2" s="1"/>
  <c r="D167" i="2" s="1"/>
  <c r="D169" i="2" s="1"/>
  <c r="D170" i="2" s="1"/>
  <c r="D171" i="2" s="1"/>
  <c r="D172" i="2" s="1"/>
  <c r="D175" i="2" s="1"/>
  <c r="D176" i="2" s="1"/>
  <c r="D177" i="2" s="1"/>
  <c r="D178" i="2" s="1"/>
  <c r="D179" i="2" s="1"/>
  <c r="D180" i="2" s="1"/>
  <c r="D181" i="2" s="1"/>
  <c r="D182" i="2" s="1"/>
  <c r="D183" i="2" s="1"/>
  <c r="D184" i="2" s="1"/>
  <c r="D185" i="2" s="1"/>
  <c r="D186" i="2" s="1"/>
  <c r="D187" i="2" s="1"/>
  <c r="D188" i="2" s="1"/>
  <c r="D189" i="2" s="1"/>
  <c r="D190" i="2" s="1"/>
  <c r="D191" i="2" s="1"/>
  <c r="D192" i="2" s="1"/>
  <c r="D193" i="2" s="1"/>
  <c r="D194" i="2" s="1"/>
  <c r="D195" i="2" s="1"/>
  <c r="D196" i="2" s="1"/>
  <c r="D197" i="2" s="1"/>
  <c r="D198" i="2" s="1"/>
  <c r="D199" i="2" s="1"/>
  <c r="D200" i="2" s="1"/>
  <c r="D201" i="2" s="1"/>
  <c r="D202" i="2" s="1"/>
  <c r="D203" i="2" s="1"/>
  <c r="D204" i="2" s="1"/>
  <c r="D205" i="2" s="1"/>
  <c r="D206" i="2" s="1"/>
  <c r="D207" i="2" s="1"/>
  <c r="D208" i="2" s="1"/>
  <c r="D209" i="2" s="1"/>
  <c r="D210" i="2" s="1"/>
  <c r="D211" i="2" s="1"/>
  <c r="D212" i="2" s="1"/>
  <c r="D213" i="2" s="1"/>
  <c r="D214" i="2" s="1"/>
  <c r="D215" i="2" s="1"/>
  <c r="D216" i="2" s="1"/>
  <c r="D217" i="2" s="1"/>
  <c r="D218" i="2" s="1"/>
  <c r="D219" i="2" s="1"/>
  <c r="D220" i="2" s="1"/>
  <c r="D221" i="2" s="1"/>
  <c r="D222" i="2" s="1"/>
  <c r="D223" i="2" s="1"/>
  <c r="D224" i="2" s="1"/>
  <c r="D225" i="2" s="1"/>
  <c r="D226" i="2" s="1"/>
  <c r="D227" i="2" s="1"/>
  <c r="D228" i="2" s="1"/>
  <c r="D229" i="2" s="1"/>
  <c r="D230" i="2" s="1"/>
  <c r="D231" i="2" s="1"/>
  <c r="D232" i="2" s="1"/>
  <c r="D233" i="2" s="1"/>
  <c r="D234" i="2" s="1"/>
  <c r="D235" i="2" s="1"/>
  <c r="D236" i="2" s="1"/>
  <c r="D237" i="2" s="1"/>
  <c r="D239" i="2" s="1"/>
  <c r="D240" i="2" s="1"/>
  <c r="D241" i="2" s="1"/>
  <c r="D242" i="2" s="1"/>
  <c r="D243" i="2" s="1"/>
  <c r="D244" i="2" s="1"/>
  <c r="D245" i="2" s="1"/>
  <c r="D246" i="2" s="1"/>
  <c r="D105" i="2"/>
  <c r="M106" i="2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M125" i="2" s="1"/>
  <c r="M126" i="2" s="1"/>
  <c r="M127" i="2" s="1"/>
  <c r="M128" i="2" s="1"/>
  <c r="M129" i="2" s="1"/>
  <c r="M130" i="2" s="1"/>
  <c r="M131" i="2" s="1"/>
  <c r="M132" i="2" s="1"/>
  <c r="M133" i="2" s="1"/>
  <c r="M134" i="2" s="1"/>
  <c r="M135" i="2" s="1"/>
  <c r="M136" i="2" s="1"/>
  <c r="M137" i="2" s="1"/>
  <c r="M138" i="2" s="1"/>
  <c r="M139" i="2" s="1"/>
  <c r="M140" i="2" s="1"/>
  <c r="M141" i="2" s="1"/>
  <c r="M142" i="2" s="1"/>
  <c r="M143" i="2" s="1"/>
  <c r="M144" i="2" s="1"/>
  <c r="M145" i="2" s="1"/>
  <c r="M146" i="2" s="1"/>
  <c r="M147" i="2" s="1"/>
  <c r="M148" i="2" s="1"/>
  <c r="M149" i="2" s="1"/>
  <c r="M150" i="2" s="1"/>
  <c r="M151" i="2" s="1"/>
  <c r="M152" i="2" s="1"/>
  <c r="M153" i="2" s="1"/>
  <c r="M154" i="2" s="1"/>
  <c r="M155" i="2" s="1"/>
  <c r="M156" i="2" s="1"/>
  <c r="M157" i="2" s="1"/>
  <c r="M158" i="2" s="1"/>
  <c r="M159" i="2" s="1"/>
  <c r="M160" i="2" s="1"/>
  <c r="M161" i="2" s="1"/>
  <c r="M162" i="2" s="1"/>
  <c r="M163" i="2" s="1"/>
  <c r="M164" i="2" s="1"/>
  <c r="M165" i="2" s="1"/>
  <c r="M166" i="2" s="1"/>
  <c r="M167" i="2" s="1"/>
  <c r="M169" i="2" s="1"/>
  <c r="M170" i="2" s="1"/>
  <c r="M171" i="2" s="1"/>
  <c r="M172" i="2" s="1"/>
  <c r="M175" i="2" s="1"/>
  <c r="M176" i="2" s="1"/>
  <c r="M177" i="2" s="1"/>
  <c r="M178" i="2" s="1"/>
  <c r="M179" i="2" s="1"/>
  <c r="M180" i="2" s="1"/>
  <c r="M181" i="2" s="1"/>
  <c r="M182" i="2" s="1"/>
  <c r="M183" i="2" s="1"/>
  <c r="M184" i="2" s="1"/>
  <c r="M185" i="2" s="1"/>
  <c r="M186" i="2" s="1"/>
  <c r="M187" i="2" s="1"/>
  <c r="M188" i="2" s="1"/>
  <c r="M189" i="2" s="1"/>
  <c r="M190" i="2" s="1"/>
  <c r="M191" i="2" s="1"/>
  <c r="M192" i="2" s="1"/>
  <c r="M193" i="2" s="1"/>
  <c r="M194" i="2" s="1"/>
  <c r="M195" i="2" s="1"/>
  <c r="M196" i="2" s="1"/>
  <c r="M197" i="2" s="1"/>
  <c r="M198" i="2" s="1"/>
  <c r="M199" i="2" s="1"/>
  <c r="M200" i="2" s="1"/>
  <c r="M201" i="2" s="1"/>
  <c r="M202" i="2" s="1"/>
  <c r="M203" i="2" s="1"/>
  <c r="M204" i="2" s="1"/>
  <c r="M205" i="2" s="1"/>
  <c r="M206" i="2" s="1"/>
  <c r="M207" i="2" s="1"/>
  <c r="M208" i="2" s="1"/>
  <c r="M209" i="2" s="1"/>
  <c r="M210" i="2" s="1"/>
  <c r="M211" i="2" s="1"/>
  <c r="M212" i="2" s="1"/>
  <c r="M213" i="2" s="1"/>
  <c r="M214" i="2" s="1"/>
  <c r="M215" i="2" s="1"/>
  <c r="M216" i="2" s="1"/>
  <c r="M217" i="2" s="1"/>
  <c r="M218" i="2" s="1"/>
  <c r="M219" i="2" s="1"/>
  <c r="M220" i="2" s="1"/>
  <c r="M221" i="2" s="1"/>
  <c r="M222" i="2" s="1"/>
  <c r="M223" i="2" s="1"/>
  <c r="M224" i="2" s="1"/>
  <c r="M225" i="2" s="1"/>
  <c r="M226" i="2" s="1"/>
  <c r="M227" i="2" s="1"/>
  <c r="M228" i="2" s="1"/>
  <c r="M229" i="2" s="1"/>
  <c r="M230" i="2" s="1"/>
  <c r="M231" i="2" s="1"/>
  <c r="M232" i="2" s="1"/>
  <c r="M233" i="2" s="1"/>
  <c r="M234" i="2" s="1"/>
  <c r="M235" i="2" s="1"/>
  <c r="M236" i="2" s="1"/>
  <c r="M237" i="2" s="1"/>
  <c r="M239" i="2" s="1"/>
  <c r="M240" i="2" s="1"/>
  <c r="M241" i="2" s="1"/>
  <c r="M242" i="2" s="1"/>
  <c r="M243" i="2" s="1"/>
  <c r="M244" i="2" s="1"/>
  <c r="M245" i="2" s="1"/>
  <c r="M246" i="2" s="1"/>
  <c r="M105" i="2"/>
  <c r="F106" i="2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9" i="2" s="1"/>
  <c r="F170" i="2" s="1"/>
  <c r="F171" i="2" s="1"/>
  <c r="F172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9" i="2" s="1"/>
  <c r="F240" i="2" s="1"/>
  <c r="F241" i="2" s="1"/>
  <c r="F242" i="2" s="1"/>
  <c r="F243" i="2" s="1"/>
  <c r="F244" i="2" s="1"/>
  <c r="F245" i="2" s="1"/>
  <c r="F246" i="2" s="1"/>
  <c r="F105" i="2"/>
  <c r="V106" i="2"/>
  <c r="V107" i="2" s="1"/>
  <c r="V108" i="2" s="1"/>
  <c r="V109" i="2" s="1"/>
  <c r="V110" i="2" s="1"/>
  <c r="V111" i="2" s="1"/>
  <c r="V112" i="2" s="1"/>
  <c r="V113" i="2" s="1"/>
  <c r="V114" i="2" s="1"/>
  <c r="V115" i="2" s="1"/>
  <c r="V116" i="2" s="1"/>
  <c r="V117" i="2" s="1"/>
  <c r="V118" i="2" s="1"/>
  <c r="V119" i="2" s="1"/>
  <c r="V120" i="2" s="1"/>
  <c r="V121" i="2" s="1"/>
  <c r="V122" i="2" s="1"/>
  <c r="V123" i="2" s="1"/>
  <c r="V124" i="2" s="1"/>
  <c r="V125" i="2" s="1"/>
  <c r="V126" i="2" s="1"/>
  <c r="V127" i="2" s="1"/>
  <c r="V128" i="2" s="1"/>
  <c r="V129" i="2" s="1"/>
  <c r="V130" i="2" s="1"/>
  <c r="V131" i="2" s="1"/>
  <c r="V132" i="2" s="1"/>
  <c r="V133" i="2" s="1"/>
  <c r="V134" i="2" s="1"/>
  <c r="V135" i="2" s="1"/>
  <c r="V136" i="2" s="1"/>
  <c r="V137" i="2" s="1"/>
  <c r="V138" i="2" s="1"/>
  <c r="V139" i="2" s="1"/>
  <c r="V140" i="2" s="1"/>
  <c r="V141" i="2" s="1"/>
  <c r="V142" i="2" s="1"/>
  <c r="V143" i="2" s="1"/>
  <c r="V144" i="2" s="1"/>
  <c r="V145" i="2" s="1"/>
  <c r="V146" i="2" s="1"/>
  <c r="V147" i="2" s="1"/>
  <c r="V148" i="2" s="1"/>
  <c r="V149" i="2" s="1"/>
  <c r="V150" i="2" s="1"/>
  <c r="V151" i="2" s="1"/>
  <c r="V152" i="2" s="1"/>
  <c r="V153" i="2" s="1"/>
  <c r="V154" i="2" s="1"/>
  <c r="V155" i="2" s="1"/>
  <c r="V156" i="2" s="1"/>
  <c r="V157" i="2" s="1"/>
  <c r="V158" i="2" s="1"/>
  <c r="V159" i="2" s="1"/>
  <c r="V160" i="2" s="1"/>
  <c r="V161" i="2" s="1"/>
  <c r="V162" i="2" s="1"/>
  <c r="V163" i="2" s="1"/>
  <c r="V164" i="2" s="1"/>
  <c r="V165" i="2" s="1"/>
  <c r="V166" i="2" s="1"/>
  <c r="V167" i="2" s="1"/>
  <c r="V105" i="2"/>
  <c r="X106" i="2"/>
  <c r="X107" i="2" s="1"/>
  <c r="X108" i="2" s="1"/>
  <c r="X109" i="2" s="1"/>
  <c r="X110" i="2" s="1"/>
  <c r="X111" i="2" s="1"/>
  <c r="X112" i="2" s="1"/>
  <c r="X113" i="2" s="1"/>
  <c r="X114" i="2" s="1"/>
  <c r="X115" i="2" s="1"/>
  <c r="X116" i="2" s="1"/>
  <c r="X117" i="2" s="1"/>
  <c r="X118" i="2" s="1"/>
  <c r="X119" i="2" s="1"/>
  <c r="X120" i="2" s="1"/>
  <c r="X121" i="2" s="1"/>
  <c r="X122" i="2" s="1"/>
  <c r="X123" i="2" s="1"/>
  <c r="X124" i="2" s="1"/>
  <c r="X125" i="2" s="1"/>
  <c r="X126" i="2" s="1"/>
  <c r="X127" i="2" s="1"/>
  <c r="X128" i="2" s="1"/>
  <c r="X129" i="2" s="1"/>
  <c r="X130" i="2" s="1"/>
  <c r="X131" i="2" s="1"/>
  <c r="X132" i="2" s="1"/>
  <c r="X133" i="2" s="1"/>
  <c r="X134" i="2" s="1"/>
  <c r="X135" i="2" s="1"/>
  <c r="X136" i="2" s="1"/>
  <c r="X137" i="2" s="1"/>
  <c r="X138" i="2" s="1"/>
  <c r="X139" i="2" s="1"/>
  <c r="X140" i="2" s="1"/>
  <c r="X141" i="2" s="1"/>
  <c r="X142" i="2" s="1"/>
  <c r="X143" i="2" s="1"/>
  <c r="X144" i="2" s="1"/>
  <c r="X145" i="2" s="1"/>
  <c r="X146" i="2" s="1"/>
  <c r="X147" i="2" s="1"/>
  <c r="X148" i="2" s="1"/>
  <c r="X149" i="2" s="1"/>
  <c r="X150" i="2" s="1"/>
  <c r="X151" i="2" s="1"/>
  <c r="X152" i="2" s="1"/>
  <c r="X153" i="2" s="1"/>
  <c r="X154" i="2" s="1"/>
  <c r="X155" i="2" s="1"/>
  <c r="X156" i="2" s="1"/>
  <c r="X157" i="2" s="1"/>
  <c r="X158" i="2" s="1"/>
  <c r="X159" i="2" s="1"/>
  <c r="X160" i="2" s="1"/>
  <c r="X161" i="2" s="1"/>
  <c r="X162" i="2" s="1"/>
  <c r="X163" i="2" s="1"/>
  <c r="X164" i="2" s="1"/>
  <c r="X165" i="2" s="1"/>
  <c r="X166" i="2" s="1"/>
  <c r="X167" i="2" s="1"/>
  <c r="X105" i="2"/>
  <c r="AF106" i="2"/>
  <c r="AF107" i="2" s="1"/>
  <c r="AF108" i="2" s="1"/>
  <c r="AF109" i="2" s="1"/>
  <c r="AF110" i="2" s="1"/>
  <c r="AF111" i="2" s="1"/>
  <c r="AF112" i="2" s="1"/>
  <c r="AF113" i="2" s="1"/>
  <c r="AF114" i="2" s="1"/>
  <c r="AF115" i="2" s="1"/>
  <c r="AF116" i="2" s="1"/>
  <c r="AF117" i="2" s="1"/>
  <c r="AF118" i="2" s="1"/>
  <c r="AF119" i="2" s="1"/>
  <c r="AF120" i="2" s="1"/>
  <c r="AF121" i="2" s="1"/>
  <c r="AF122" i="2" s="1"/>
  <c r="AF123" i="2" s="1"/>
  <c r="AF124" i="2" s="1"/>
  <c r="AF125" i="2" s="1"/>
  <c r="AF126" i="2" s="1"/>
  <c r="AF127" i="2" s="1"/>
  <c r="AF128" i="2" s="1"/>
  <c r="AF129" i="2" s="1"/>
  <c r="AF130" i="2" s="1"/>
  <c r="AF131" i="2" s="1"/>
  <c r="AF132" i="2" s="1"/>
  <c r="AF133" i="2" s="1"/>
  <c r="AF134" i="2" s="1"/>
  <c r="AF135" i="2" s="1"/>
  <c r="AF136" i="2" s="1"/>
  <c r="AF137" i="2" s="1"/>
  <c r="AF138" i="2" s="1"/>
  <c r="AF139" i="2" s="1"/>
  <c r="AF140" i="2" s="1"/>
  <c r="AF141" i="2" s="1"/>
  <c r="AF142" i="2" s="1"/>
  <c r="AF143" i="2" s="1"/>
  <c r="AF144" i="2" s="1"/>
  <c r="AF145" i="2" s="1"/>
  <c r="AF146" i="2" s="1"/>
  <c r="AF147" i="2" s="1"/>
  <c r="AF148" i="2" s="1"/>
  <c r="AF149" i="2" s="1"/>
  <c r="AF150" i="2" s="1"/>
  <c r="AF151" i="2" s="1"/>
  <c r="AF152" i="2" s="1"/>
  <c r="AF153" i="2" s="1"/>
  <c r="AF154" i="2" s="1"/>
  <c r="AF155" i="2" s="1"/>
  <c r="AF156" i="2" s="1"/>
  <c r="AF157" i="2" s="1"/>
  <c r="AF158" i="2" s="1"/>
  <c r="AF159" i="2" s="1"/>
  <c r="AF160" i="2" s="1"/>
  <c r="AF161" i="2" s="1"/>
  <c r="AF162" i="2" s="1"/>
  <c r="AF163" i="2" s="1"/>
  <c r="AF164" i="2" s="1"/>
  <c r="AF165" i="2" s="1"/>
  <c r="AF166" i="2" s="1"/>
  <c r="AF167" i="2" s="1"/>
  <c r="AF105" i="2"/>
  <c r="U106" i="2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U125" i="2" s="1"/>
  <c r="U126" i="2" s="1"/>
  <c r="U127" i="2" s="1"/>
  <c r="U128" i="2" s="1"/>
  <c r="U129" i="2" s="1"/>
  <c r="U130" i="2" s="1"/>
  <c r="U131" i="2" s="1"/>
  <c r="U132" i="2" s="1"/>
  <c r="U133" i="2" s="1"/>
  <c r="U134" i="2" s="1"/>
  <c r="U135" i="2" s="1"/>
  <c r="U136" i="2" s="1"/>
  <c r="U137" i="2" s="1"/>
  <c r="U138" i="2" s="1"/>
  <c r="U139" i="2" s="1"/>
  <c r="U140" i="2" s="1"/>
  <c r="U141" i="2" s="1"/>
  <c r="U142" i="2" s="1"/>
  <c r="U143" i="2" s="1"/>
  <c r="U144" i="2" s="1"/>
  <c r="U145" i="2" s="1"/>
  <c r="U146" i="2" s="1"/>
  <c r="U147" i="2" s="1"/>
  <c r="U148" i="2" s="1"/>
  <c r="U149" i="2" s="1"/>
  <c r="U150" i="2" s="1"/>
  <c r="U151" i="2" s="1"/>
  <c r="U152" i="2" s="1"/>
  <c r="U153" i="2" s="1"/>
  <c r="U154" i="2" s="1"/>
  <c r="U155" i="2" s="1"/>
  <c r="U156" i="2" s="1"/>
  <c r="U157" i="2" s="1"/>
  <c r="U158" i="2" s="1"/>
  <c r="U159" i="2" s="1"/>
  <c r="U160" i="2" s="1"/>
  <c r="U161" i="2" s="1"/>
  <c r="U162" i="2" s="1"/>
  <c r="U163" i="2" s="1"/>
  <c r="U164" i="2" s="1"/>
  <c r="U165" i="2" s="1"/>
  <c r="U166" i="2" s="1"/>
  <c r="U167" i="2" s="1"/>
  <c r="U105" i="2"/>
  <c r="Z106" i="2"/>
  <c r="Z107" i="2" s="1"/>
  <c r="Z108" i="2" s="1"/>
  <c r="Z109" i="2" s="1"/>
  <c r="Z110" i="2" s="1"/>
  <c r="Z111" i="2" s="1"/>
  <c r="Z112" i="2" s="1"/>
  <c r="Z113" i="2" s="1"/>
  <c r="Z114" i="2" s="1"/>
  <c r="Z115" i="2" s="1"/>
  <c r="Z116" i="2" s="1"/>
  <c r="Z117" i="2" s="1"/>
  <c r="Z118" i="2" s="1"/>
  <c r="Z119" i="2" s="1"/>
  <c r="Z120" i="2" s="1"/>
  <c r="Z121" i="2" s="1"/>
  <c r="Z122" i="2" s="1"/>
  <c r="Z123" i="2" s="1"/>
  <c r="Z124" i="2" s="1"/>
  <c r="Z125" i="2" s="1"/>
  <c r="Z126" i="2" s="1"/>
  <c r="Z127" i="2" s="1"/>
  <c r="Z128" i="2" s="1"/>
  <c r="Z129" i="2" s="1"/>
  <c r="Z130" i="2" s="1"/>
  <c r="Z131" i="2" s="1"/>
  <c r="Z132" i="2" s="1"/>
  <c r="Z133" i="2" s="1"/>
  <c r="Z134" i="2" s="1"/>
  <c r="Z135" i="2" s="1"/>
  <c r="Z136" i="2" s="1"/>
  <c r="Z137" i="2" s="1"/>
  <c r="Z138" i="2" s="1"/>
  <c r="Z139" i="2" s="1"/>
  <c r="Z140" i="2" s="1"/>
  <c r="Z141" i="2" s="1"/>
  <c r="Z142" i="2" s="1"/>
  <c r="Z143" i="2" s="1"/>
  <c r="Z144" i="2" s="1"/>
  <c r="Z145" i="2" s="1"/>
  <c r="Z146" i="2" s="1"/>
  <c r="Z147" i="2" s="1"/>
  <c r="Z148" i="2" s="1"/>
  <c r="Z149" i="2" s="1"/>
  <c r="Z150" i="2" s="1"/>
  <c r="Z151" i="2" s="1"/>
  <c r="Z152" i="2" s="1"/>
  <c r="Z153" i="2" s="1"/>
  <c r="Z154" i="2" s="1"/>
  <c r="Z155" i="2" s="1"/>
  <c r="Z156" i="2" s="1"/>
  <c r="Z157" i="2" s="1"/>
  <c r="Z158" i="2" s="1"/>
  <c r="Z159" i="2" s="1"/>
  <c r="Z160" i="2" s="1"/>
  <c r="Z161" i="2" s="1"/>
  <c r="Z162" i="2" s="1"/>
  <c r="Z163" i="2" s="1"/>
  <c r="Z164" i="2" s="1"/>
  <c r="Z165" i="2" s="1"/>
  <c r="Z166" i="2" s="1"/>
  <c r="Z167" i="2" s="1"/>
  <c r="Z105" i="2"/>
  <c r="G106" i="2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9" i="2" s="1"/>
  <c r="G170" i="2" s="1"/>
  <c r="G171" i="2" s="1"/>
  <c r="G172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9" i="2" s="1"/>
  <c r="G240" i="2" s="1"/>
  <c r="G241" i="2" s="1"/>
  <c r="G242" i="2" s="1"/>
  <c r="G243" i="2" s="1"/>
  <c r="G244" i="2" s="1"/>
  <c r="G245" i="2" s="1"/>
  <c r="G246" i="2" s="1"/>
  <c r="G105" i="2"/>
  <c r="AA106" i="2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AA125" i="2" s="1"/>
  <c r="AA126" i="2" s="1"/>
  <c r="AA127" i="2" s="1"/>
  <c r="AA128" i="2" s="1"/>
  <c r="AA129" i="2" s="1"/>
  <c r="AA130" i="2" s="1"/>
  <c r="AA131" i="2" s="1"/>
  <c r="AA132" i="2" s="1"/>
  <c r="AA133" i="2" s="1"/>
  <c r="AA134" i="2" s="1"/>
  <c r="AA135" i="2" s="1"/>
  <c r="AA136" i="2" s="1"/>
  <c r="AA137" i="2" s="1"/>
  <c r="AA138" i="2" s="1"/>
  <c r="AA139" i="2" s="1"/>
  <c r="AA140" i="2" s="1"/>
  <c r="AA141" i="2" s="1"/>
  <c r="AA142" i="2" s="1"/>
  <c r="AA143" i="2" s="1"/>
  <c r="AA144" i="2" s="1"/>
  <c r="AA145" i="2" s="1"/>
  <c r="AA146" i="2" s="1"/>
  <c r="AA147" i="2" s="1"/>
  <c r="AA148" i="2" s="1"/>
  <c r="AA149" i="2" s="1"/>
  <c r="AA150" i="2" s="1"/>
  <c r="AA151" i="2" s="1"/>
  <c r="AA152" i="2" s="1"/>
  <c r="AA153" i="2" s="1"/>
  <c r="AA154" i="2" s="1"/>
  <c r="AA155" i="2" s="1"/>
  <c r="AA156" i="2" s="1"/>
  <c r="AA157" i="2" s="1"/>
  <c r="AA158" i="2" s="1"/>
  <c r="AA159" i="2" s="1"/>
  <c r="AA160" i="2" s="1"/>
  <c r="AA161" i="2" s="1"/>
  <c r="AA162" i="2" s="1"/>
  <c r="AA163" i="2" s="1"/>
  <c r="AA164" i="2" s="1"/>
  <c r="AA165" i="2" s="1"/>
  <c r="AA166" i="2" s="1"/>
  <c r="AA167" i="2" s="1"/>
  <c r="AA105" i="2"/>
  <c r="B106" i="2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9" i="2" s="1"/>
  <c r="B170" i="2" s="1"/>
  <c r="B171" i="2" s="1"/>
  <c r="B172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9" i="2" s="1"/>
  <c r="B240" i="2" s="1"/>
  <c r="B241" i="2" s="1"/>
  <c r="B242" i="2" s="1"/>
  <c r="B243" i="2" s="1"/>
  <c r="B244" i="2" s="1"/>
  <c r="B245" i="2" s="1"/>
  <c r="B246" i="2" s="1"/>
  <c r="B105" i="2"/>
  <c r="I106" i="2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9" i="2" s="1"/>
  <c r="I170" i="2" s="1"/>
  <c r="I171" i="2" s="1"/>
  <c r="I172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9" i="2" s="1"/>
  <c r="I240" i="2" s="1"/>
  <c r="I241" i="2" s="1"/>
  <c r="I242" i="2" s="1"/>
  <c r="I243" i="2" s="1"/>
  <c r="I244" i="2" s="1"/>
  <c r="I245" i="2" s="1"/>
  <c r="I246" i="2" s="1"/>
  <c r="I105" i="2"/>
  <c r="AG169" i="2" l="1"/>
  <c r="AG170" i="2" s="1"/>
  <c r="AG171" i="2" s="1"/>
  <c r="AG172" i="2" s="1"/>
  <c r="AG168" i="2"/>
  <c r="AF169" i="2"/>
  <c r="AF170" i="2" s="1"/>
  <c r="AF171" i="2" s="1"/>
  <c r="AF172" i="2" s="1"/>
  <c r="AF168" i="2"/>
  <c r="AE169" i="2"/>
  <c r="AE170" i="2" s="1"/>
  <c r="AE171" i="2" s="1"/>
  <c r="AE172" i="2" s="1"/>
  <c r="AE168" i="2"/>
  <c r="AD169" i="2"/>
  <c r="AD170" i="2" s="1"/>
  <c r="AD171" i="2" s="1"/>
  <c r="AD172" i="2" s="1"/>
  <c r="AD168" i="2"/>
  <c r="AC169" i="2"/>
  <c r="AC170" i="2" s="1"/>
  <c r="AC171" i="2" s="1"/>
  <c r="AC172" i="2" s="1"/>
  <c r="AC168" i="2"/>
  <c r="AB169" i="2"/>
  <c r="AB170" i="2" s="1"/>
  <c r="AB171" i="2" s="1"/>
  <c r="AB172" i="2" s="1"/>
  <c r="AB168" i="2"/>
  <c r="AA169" i="2"/>
  <c r="AA170" i="2" s="1"/>
  <c r="AA171" i="2" s="1"/>
  <c r="AA172" i="2" s="1"/>
  <c r="AA168" i="2"/>
  <c r="Z169" i="2"/>
  <c r="Z170" i="2" s="1"/>
  <c r="Z171" i="2" s="1"/>
  <c r="Z172" i="2" s="1"/>
  <c r="Z168" i="2"/>
  <c r="Y169" i="2"/>
  <c r="Y170" i="2" s="1"/>
  <c r="Y171" i="2" s="1"/>
  <c r="Y172" i="2" s="1"/>
  <c r="Y168" i="2"/>
  <c r="X169" i="2"/>
  <c r="X170" i="2" s="1"/>
  <c r="X171" i="2" s="1"/>
  <c r="X172" i="2" s="1"/>
  <c r="X168" i="2"/>
  <c r="V169" i="2"/>
  <c r="V170" i="2" s="1"/>
  <c r="V171" i="2" s="1"/>
  <c r="V172" i="2" s="1"/>
  <c r="V168" i="2"/>
  <c r="U169" i="2"/>
  <c r="U170" i="2" s="1"/>
  <c r="U171" i="2" s="1"/>
  <c r="U172" i="2" s="1"/>
  <c r="U168" i="2"/>
  <c r="T175" i="2"/>
  <c r="T176" i="2" s="1"/>
  <c r="T178" i="2" s="1"/>
  <c r="T179" i="2" s="1"/>
  <c r="T180" i="2" s="1"/>
  <c r="T181" i="2" s="1"/>
  <c r="T182" i="2" s="1"/>
  <c r="T183" i="2" s="1"/>
  <c r="T184" i="2" s="1"/>
  <c r="T185" i="2" s="1"/>
  <c r="T187" i="2" s="1"/>
  <c r="T188" i="2" s="1"/>
  <c r="T189" i="2" s="1"/>
  <c r="T190" i="2" s="1"/>
  <c r="T191" i="2" s="1"/>
  <c r="T192" i="2" s="1"/>
  <c r="T193" i="2" s="1"/>
  <c r="T194" i="2" s="1"/>
  <c r="T195" i="2" s="1"/>
  <c r="T197" i="2" s="1"/>
  <c r="T198" i="2" s="1"/>
  <c r="T199" i="2" s="1"/>
  <c r="T201" i="2" s="1"/>
  <c r="T202" i="2" s="1"/>
  <c r="T203" i="2" s="1"/>
  <c r="T204" i="2" s="1"/>
  <c r="T205" i="2" s="1"/>
  <c r="T206" i="2" s="1"/>
  <c r="T207" i="2" s="1"/>
  <c r="T208" i="2" s="1"/>
  <c r="T209" i="2" s="1"/>
  <c r="T210" i="2" s="1"/>
  <c r="T211" i="2" s="1"/>
  <c r="T212" i="2" s="1"/>
  <c r="T214" i="2" s="1"/>
  <c r="T215" i="2" s="1"/>
  <c r="T216" i="2" s="1"/>
  <c r="T217" i="2" s="1"/>
  <c r="T218" i="2" s="1"/>
  <c r="T220" i="2" s="1"/>
  <c r="T221" i="2" s="1"/>
  <c r="T222" i="2" s="1"/>
  <c r="T223" i="2" s="1"/>
  <c r="T225" i="2" s="1"/>
  <c r="T226" i="2" s="1"/>
  <c r="T227" i="2" s="1"/>
  <c r="T228" i="2" s="1"/>
  <c r="T230" i="2" s="1"/>
  <c r="T231" i="2" s="1"/>
  <c r="T232" i="2" s="1"/>
  <c r="T233" i="2" s="1"/>
  <c r="T234" i="2" s="1"/>
  <c r="T235" i="2" s="1"/>
  <c r="T236" i="2" s="1"/>
  <c r="T173" i="2"/>
  <c r="T174" i="2" s="1"/>
  <c r="S175" i="2"/>
  <c r="S176" i="2" s="1"/>
  <c r="S178" i="2" s="1"/>
  <c r="S179" i="2" s="1"/>
  <c r="S180" i="2" s="1"/>
  <c r="S181" i="2" s="1"/>
  <c r="S182" i="2" s="1"/>
  <c r="S183" i="2" s="1"/>
  <c r="S184" i="2" s="1"/>
  <c r="S185" i="2" s="1"/>
  <c r="S187" i="2" s="1"/>
  <c r="S188" i="2" s="1"/>
  <c r="S189" i="2" s="1"/>
  <c r="S190" i="2" s="1"/>
  <c r="S191" i="2" s="1"/>
  <c r="S192" i="2" s="1"/>
  <c r="S193" i="2" s="1"/>
  <c r="S194" i="2" s="1"/>
  <c r="S195" i="2" s="1"/>
  <c r="S197" i="2" s="1"/>
  <c r="S198" i="2" s="1"/>
  <c r="S199" i="2" s="1"/>
  <c r="S201" i="2" s="1"/>
  <c r="S202" i="2" s="1"/>
  <c r="S203" i="2" s="1"/>
  <c r="S204" i="2" s="1"/>
  <c r="S205" i="2" s="1"/>
  <c r="S206" i="2" s="1"/>
  <c r="S207" i="2" s="1"/>
  <c r="S208" i="2" s="1"/>
  <c r="S209" i="2" s="1"/>
  <c r="S210" i="2" s="1"/>
  <c r="S211" i="2" s="1"/>
  <c r="S212" i="2" s="1"/>
  <c r="S214" i="2" s="1"/>
  <c r="S215" i="2" s="1"/>
  <c r="S216" i="2" s="1"/>
  <c r="S217" i="2" s="1"/>
  <c r="S218" i="2" s="1"/>
  <c r="S220" i="2" s="1"/>
  <c r="S221" i="2" s="1"/>
  <c r="S222" i="2" s="1"/>
  <c r="S223" i="2" s="1"/>
  <c r="S225" i="2" s="1"/>
  <c r="S226" i="2" s="1"/>
  <c r="S227" i="2" s="1"/>
  <c r="S228" i="2" s="1"/>
  <c r="S230" i="2" s="1"/>
  <c r="S231" i="2" s="1"/>
  <c r="S232" i="2" s="1"/>
  <c r="S233" i="2" s="1"/>
  <c r="S234" i="2" s="1"/>
  <c r="S235" i="2" s="1"/>
  <c r="S236" i="2" s="1"/>
  <c r="S173" i="2"/>
  <c r="S174" i="2" s="1"/>
  <c r="R175" i="2"/>
  <c r="R176" i="2" s="1"/>
  <c r="R178" i="2" s="1"/>
  <c r="R179" i="2" s="1"/>
  <c r="R180" i="2" s="1"/>
  <c r="R181" i="2" s="1"/>
  <c r="R182" i="2" s="1"/>
  <c r="R183" i="2" s="1"/>
  <c r="R184" i="2" s="1"/>
  <c r="R185" i="2" s="1"/>
  <c r="R187" i="2" s="1"/>
  <c r="R188" i="2" s="1"/>
  <c r="R189" i="2" s="1"/>
  <c r="R190" i="2" s="1"/>
  <c r="R191" i="2" s="1"/>
  <c r="R192" i="2" s="1"/>
  <c r="R193" i="2" s="1"/>
  <c r="R194" i="2" s="1"/>
  <c r="R195" i="2" s="1"/>
  <c r="R197" i="2" s="1"/>
  <c r="R198" i="2" s="1"/>
  <c r="R199" i="2" s="1"/>
  <c r="R201" i="2" s="1"/>
  <c r="R202" i="2" s="1"/>
  <c r="R203" i="2" s="1"/>
  <c r="R204" i="2" s="1"/>
  <c r="R205" i="2" s="1"/>
  <c r="R206" i="2" s="1"/>
  <c r="R207" i="2" s="1"/>
  <c r="R208" i="2" s="1"/>
  <c r="R209" i="2" s="1"/>
  <c r="R210" i="2" s="1"/>
  <c r="R211" i="2" s="1"/>
  <c r="R212" i="2" s="1"/>
  <c r="R214" i="2" s="1"/>
  <c r="R215" i="2" s="1"/>
  <c r="R216" i="2" s="1"/>
  <c r="R217" i="2" s="1"/>
  <c r="R218" i="2" s="1"/>
  <c r="R220" i="2" s="1"/>
  <c r="R221" i="2" s="1"/>
  <c r="R222" i="2" s="1"/>
  <c r="R223" i="2" s="1"/>
  <c r="R225" i="2" s="1"/>
  <c r="R226" i="2" s="1"/>
  <c r="R227" i="2" s="1"/>
  <c r="R228" i="2" s="1"/>
  <c r="R230" i="2" s="1"/>
  <c r="R231" i="2" s="1"/>
  <c r="R232" i="2" s="1"/>
  <c r="R233" i="2" s="1"/>
  <c r="R234" i="2" s="1"/>
  <c r="R235" i="2" s="1"/>
  <c r="R236" i="2" s="1"/>
  <c r="R173" i="2"/>
  <c r="R174" i="2" s="1"/>
  <c r="AG175" i="2" l="1"/>
  <c r="AG176" i="2" s="1"/>
  <c r="AG177" i="2" s="1"/>
  <c r="AG178" i="2" s="1"/>
  <c r="AG179" i="2" s="1"/>
  <c r="AG180" i="2" s="1"/>
  <c r="AG181" i="2" s="1"/>
  <c r="AG182" i="2" s="1"/>
  <c r="AG183" i="2" s="1"/>
  <c r="AG184" i="2" s="1"/>
  <c r="AG185" i="2" s="1"/>
  <c r="AG186" i="2" s="1"/>
  <c r="AG187" i="2" s="1"/>
  <c r="AG188" i="2" s="1"/>
  <c r="AG189" i="2" s="1"/>
  <c r="AG190" i="2" s="1"/>
  <c r="AG191" i="2" s="1"/>
  <c r="AG192" i="2" s="1"/>
  <c r="AG193" i="2" s="1"/>
  <c r="AG194" i="2" s="1"/>
  <c r="AG195" i="2" s="1"/>
  <c r="AG196" i="2" s="1"/>
  <c r="AG197" i="2" s="1"/>
  <c r="AG198" i="2" s="1"/>
  <c r="AG199" i="2" s="1"/>
  <c r="AG200" i="2" s="1"/>
  <c r="AG201" i="2" s="1"/>
  <c r="AG202" i="2" s="1"/>
  <c r="AG203" i="2" s="1"/>
  <c r="AG204" i="2" s="1"/>
  <c r="AG205" i="2" s="1"/>
  <c r="AG206" i="2" s="1"/>
  <c r="AG207" i="2" s="1"/>
  <c r="AG208" i="2" s="1"/>
  <c r="AG209" i="2" s="1"/>
  <c r="AG210" i="2" s="1"/>
  <c r="AG211" i="2" s="1"/>
  <c r="AG212" i="2" s="1"/>
  <c r="AG213" i="2" s="1"/>
  <c r="AG214" i="2" s="1"/>
  <c r="AG215" i="2" s="1"/>
  <c r="AG216" i="2" s="1"/>
  <c r="AG217" i="2" s="1"/>
  <c r="AG218" i="2" s="1"/>
  <c r="AG219" i="2" s="1"/>
  <c r="AG220" i="2" s="1"/>
  <c r="AG221" i="2" s="1"/>
  <c r="AG222" i="2" s="1"/>
  <c r="AG223" i="2" s="1"/>
  <c r="AG224" i="2" s="1"/>
  <c r="AG225" i="2" s="1"/>
  <c r="AG226" i="2" s="1"/>
  <c r="AG227" i="2" s="1"/>
  <c r="AG228" i="2" s="1"/>
  <c r="AG229" i="2" s="1"/>
  <c r="AG230" i="2" s="1"/>
  <c r="AG231" i="2" s="1"/>
  <c r="AG232" i="2" s="1"/>
  <c r="AG233" i="2" s="1"/>
  <c r="AG234" i="2" s="1"/>
  <c r="AG235" i="2" s="1"/>
  <c r="AG236" i="2" s="1"/>
  <c r="AG237" i="2" s="1"/>
  <c r="AG173" i="2"/>
  <c r="AG174" i="2" s="1"/>
  <c r="AF175" i="2"/>
  <c r="AF176" i="2" s="1"/>
  <c r="AF177" i="2" s="1"/>
  <c r="AF178" i="2" s="1"/>
  <c r="AF179" i="2" s="1"/>
  <c r="AF180" i="2" s="1"/>
  <c r="AF181" i="2" s="1"/>
  <c r="AF182" i="2" s="1"/>
  <c r="AF183" i="2" s="1"/>
  <c r="AF184" i="2" s="1"/>
  <c r="AF185" i="2" s="1"/>
  <c r="AF186" i="2" s="1"/>
  <c r="AF187" i="2" s="1"/>
  <c r="AF188" i="2" s="1"/>
  <c r="AF189" i="2" s="1"/>
  <c r="AF190" i="2" s="1"/>
  <c r="AF191" i="2" s="1"/>
  <c r="AF192" i="2" s="1"/>
  <c r="AF193" i="2" s="1"/>
  <c r="AF194" i="2" s="1"/>
  <c r="AF195" i="2" s="1"/>
  <c r="AF196" i="2" s="1"/>
  <c r="AF197" i="2" s="1"/>
  <c r="AF198" i="2" s="1"/>
  <c r="AF199" i="2" s="1"/>
  <c r="AF200" i="2" s="1"/>
  <c r="AF201" i="2" s="1"/>
  <c r="AF202" i="2" s="1"/>
  <c r="AF203" i="2" s="1"/>
  <c r="AF204" i="2" s="1"/>
  <c r="AF205" i="2" s="1"/>
  <c r="AF206" i="2" s="1"/>
  <c r="AF207" i="2" s="1"/>
  <c r="AF208" i="2" s="1"/>
  <c r="AF209" i="2" s="1"/>
  <c r="AF210" i="2" s="1"/>
  <c r="AF211" i="2" s="1"/>
  <c r="AF212" i="2" s="1"/>
  <c r="AF213" i="2" s="1"/>
  <c r="AF214" i="2" s="1"/>
  <c r="AF215" i="2" s="1"/>
  <c r="AF216" i="2" s="1"/>
  <c r="AF217" i="2" s="1"/>
  <c r="AF218" i="2" s="1"/>
  <c r="AF219" i="2" s="1"/>
  <c r="AF220" i="2" s="1"/>
  <c r="AF221" i="2" s="1"/>
  <c r="AF222" i="2" s="1"/>
  <c r="AF223" i="2" s="1"/>
  <c r="AF224" i="2" s="1"/>
  <c r="AF225" i="2" s="1"/>
  <c r="AF226" i="2" s="1"/>
  <c r="AF227" i="2" s="1"/>
  <c r="AF228" i="2" s="1"/>
  <c r="AF229" i="2" s="1"/>
  <c r="AF230" i="2" s="1"/>
  <c r="AF231" i="2" s="1"/>
  <c r="AF232" i="2" s="1"/>
  <c r="AF233" i="2" s="1"/>
  <c r="AF234" i="2" s="1"/>
  <c r="AF235" i="2" s="1"/>
  <c r="AF236" i="2" s="1"/>
  <c r="AF237" i="2" s="1"/>
  <c r="AF173" i="2"/>
  <c r="AF174" i="2" s="1"/>
  <c r="AE175" i="2"/>
  <c r="AE176" i="2" s="1"/>
  <c r="AE177" i="2" s="1"/>
  <c r="AE178" i="2" s="1"/>
  <c r="AE179" i="2" s="1"/>
  <c r="AE180" i="2" s="1"/>
  <c r="AE181" i="2" s="1"/>
  <c r="AE182" i="2" s="1"/>
  <c r="AE183" i="2" s="1"/>
  <c r="AE184" i="2" s="1"/>
  <c r="AE185" i="2" s="1"/>
  <c r="AE186" i="2" s="1"/>
  <c r="AE187" i="2" s="1"/>
  <c r="AE188" i="2" s="1"/>
  <c r="AE189" i="2" s="1"/>
  <c r="AE190" i="2" s="1"/>
  <c r="AE191" i="2" s="1"/>
  <c r="AE192" i="2" s="1"/>
  <c r="AE193" i="2" s="1"/>
  <c r="AE194" i="2" s="1"/>
  <c r="AE195" i="2" s="1"/>
  <c r="AE196" i="2" s="1"/>
  <c r="AE197" i="2" s="1"/>
  <c r="AE198" i="2" s="1"/>
  <c r="AE199" i="2" s="1"/>
  <c r="AE200" i="2" s="1"/>
  <c r="AE201" i="2" s="1"/>
  <c r="AE202" i="2" s="1"/>
  <c r="AE203" i="2" s="1"/>
  <c r="AE204" i="2" s="1"/>
  <c r="AE205" i="2" s="1"/>
  <c r="AE206" i="2" s="1"/>
  <c r="AE207" i="2" s="1"/>
  <c r="AE208" i="2" s="1"/>
  <c r="AE209" i="2" s="1"/>
  <c r="AE210" i="2" s="1"/>
  <c r="AE211" i="2" s="1"/>
  <c r="AE212" i="2" s="1"/>
  <c r="AE213" i="2" s="1"/>
  <c r="AE214" i="2" s="1"/>
  <c r="AE215" i="2" s="1"/>
  <c r="AE216" i="2" s="1"/>
  <c r="AE217" i="2" s="1"/>
  <c r="AE218" i="2" s="1"/>
  <c r="AE219" i="2" s="1"/>
  <c r="AE220" i="2" s="1"/>
  <c r="AE221" i="2" s="1"/>
  <c r="AE222" i="2" s="1"/>
  <c r="AE223" i="2" s="1"/>
  <c r="AE224" i="2" s="1"/>
  <c r="AE225" i="2" s="1"/>
  <c r="AE226" i="2" s="1"/>
  <c r="AE227" i="2" s="1"/>
  <c r="AE228" i="2" s="1"/>
  <c r="AE229" i="2" s="1"/>
  <c r="AE230" i="2" s="1"/>
  <c r="AE231" i="2" s="1"/>
  <c r="AE232" i="2" s="1"/>
  <c r="AE233" i="2" s="1"/>
  <c r="AE234" i="2" s="1"/>
  <c r="AE235" i="2" s="1"/>
  <c r="AE236" i="2" s="1"/>
  <c r="AE237" i="2" s="1"/>
  <c r="AE173" i="2"/>
  <c r="AE174" i="2" s="1"/>
  <c r="AD175" i="2"/>
  <c r="AD176" i="2" s="1"/>
  <c r="AD177" i="2" s="1"/>
  <c r="AD178" i="2" s="1"/>
  <c r="AD179" i="2" s="1"/>
  <c r="AD180" i="2" s="1"/>
  <c r="AD181" i="2" s="1"/>
  <c r="AD182" i="2" s="1"/>
  <c r="AD183" i="2" s="1"/>
  <c r="AD184" i="2" s="1"/>
  <c r="AD185" i="2" s="1"/>
  <c r="AD186" i="2" s="1"/>
  <c r="AD187" i="2" s="1"/>
  <c r="AD188" i="2" s="1"/>
  <c r="AD189" i="2" s="1"/>
  <c r="AD190" i="2" s="1"/>
  <c r="AD191" i="2" s="1"/>
  <c r="AD192" i="2" s="1"/>
  <c r="AD193" i="2" s="1"/>
  <c r="AD194" i="2" s="1"/>
  <c r="AD195" i="2" s="1"/>
  <c r="AD196" i="2" s="1"/>
  <c r="AD197" i="2" s="1"/>
  <c r="AD198" i="2" s="1"/>
  <c r="AD199" i="2" s="1"/>
  <c r="AD200" i="2" s="1"/>
  <c r="AD201" i="2" s="1"/>
  <c r="AD202" i="2" s="1"/>
  <c r="AD203" i="2" s="1"/>
  <c r="AD204" i="2" s="1"/>
  <c r="AD205" i="2" s="1"/>
  <c r="AD206" i="2" s="1"/>
  <c r="AD207" i="2" s="1"/>
  <c r="AD208" i="2" s="1"/>
  <c r="AD209" i="2" s="1"/>
  <c r="AD210" i="2" s="1"/>
  <c r="AD211" i="2" s="1"/>
  <c r="AD212" i="2" s="1"/>
  <c r="AD213" i="2" s="1"/>
  <c r="AD214" i="2" s="1"/>
  <c r="AD215" i="2" s="1"/>
  <c r="AD216" i="2" s="1"/>
  <c r="AD217" i="2" s="1"/>
  <c r="AD218" i="2" s="1"/>
  <c r="AD219" i="2" s="1"/>
  <c r="AD220" i="2" s="1"/>
  <c r="AD221" i="2" s="1"/>
  <c r="AD222" i="2" s="1"/>
  <c r="AD223" i="2" s="1"/>
  <c r="AD224" i="2" s="1"/>
  <c r="AD225" i="2" s="1"/>
  <c r="AD226" i="2" s="1"/>
  <c r="AD227" i="2" s="1"/>
  <c r="AD228" i="2" s="1"/>
  <c r="AD229" i="2" s="1"/>
  <c r="AD230" i="2" s="1"/>
  <c r="AD231" i="2" s="1"/>
  <c r="AD232" i="2" s="1"/>
  <c r="AD233" i="2" s="1"/>
  <c r="AD234" i="2" s="1"/>
  <c r="AD235" i="2" s="1"/>
  <c r="AD236" i="2" s="1"/>
  <c r="AD237" i="2" s="1"/>
  <c r="AD173" i="2"/>
  <c r="AD174" i="2" s="1"/>
  <c r="AC175" i="2"/>
  <c r="AC176" i="2" s="1"/>
  <c r="AC177" i="2" s="1"/>
  <c r="AC178" i="2" s="1"/>
  <c r="AC179" i="2" s="1"/>
  <c r="AC180" i="2" s="1"/>
  <c r="AC181" i="2" s="1"/>
  <c r="AC182" i="2" s="1"/>
  <c r="AC183" i="2" s="1"/>
  <c r="AC184" i="2" s="1"/>
  <c r="AC185" i="2" s="1"/>
  <c r="AC186" i="2" s="1"/>
  <c r="AC187" i="2" s="1"/>
  <c r="AC188" i="2" s="1"/>
  <c r="AC189" i="2" s="1"/>
  <c r="AC190" i="2" s="1"/>
  <c r="AC191" i="2" s="1"/>
  <c r="AC192" i="2" s="1"/>
  <c r="AC193" i="2" s="1"/>
  <c r="AC194" i="2" s="1"/>
  <c r="AC195" i="2" s="1"/>
  <c r="AC196" i="2" s="1"/>
  <c r="AC197" i="2" s="1"/>
  <c r="AC198" i="2" s="1"/>
  <c r="AC199" i="2" s="1"/>
  <c r="AC200" i="2" s="1"/>
  <c r="AC201" i="2" s="1"/>
  <c r="AC202" i="2" s="1"/>
  <c r="AC203" i="2" s="1"/>
  <c r="AC204" i="2" s="1"/>
  <c r="AC205" i="2" s="1"/>
  <c r="AC206" i="2" s="1"/>
  <c r="AC207" i="2" s="1"/>
  <c r="AC208" i="2" s="1"/>
  <c r="AC209" i="2" s="1"/>
  <c r="AC210" i="2" s="1"/>
  <c r="AC211" i="2" s="1"/>
  <c r="AC212" i="2" s="1"/>
  <c r="AC213" i="2" s="1"/>
  <c r="AC214" i="2" s="1"/>
  <c r="AC215" i="2" s="1"/>
  <c r="AC216" i="2" s="1"/>
  <c r="AC217" i="2" s="1"/>
  <c r="AC218" i="2" s="1"/>
  <c r="AC219" i="2" s="1"/>
  <c r="AC220" i="2" s="1"/>
  <c r="AC221" i="2" s="1"/>
  <c r="AC222" i="2" s="1"/>
  <c r="AC223" i="2" s="1"/>
  <c r="AC224" i="2" s="1"/>
  <c r="AC225" i="2" s="1"/>
  <c r="AC226" i="2" s="1"/>
  <c r="AC227" i="2" s="1"/>
  <c r="AC228" i="2" s="1"/>
  <c r="AC229" i="2" s="1"/>
  <c r="AC230" i="2" s="1"/>
  <c r="AC231" i="2" s="1"/>
  <c r="AC232" i="2" s="1"/>
  <c r="AC233" i="2" s="1"/>
  <c r="AC234" i="2" s="1"/>
  <c r="AC235" i="2" s="1"/>
  <c r="AC236" i="2" s="1"/>
  <c r="AC237" i="2" s="1"/>
  <c r="AC173" i="2"/>
  <c r="AC174" i="2" s="1"/>
  <c r="AB175" i="2"/>
  <c r="AB176" i="2" s="1"/>
  <c r="AB177" i="2" s="1"/>
  <c r="AB178" i="2" s="1"/>
  <c r="AB179" i="2" s="1"/>
  <c r="AB180" i="2" s="1"/>
  <c r="AB181" i="2" s="1"/>
  <c r="AB182" i="2" s="1"/>
  <c r="AB183" i="2" s="1"/>
  <c r="AB184" i="2" s="1"/>
  <c r="AB185" i="2" s="1"/>
  <c r="AB186" i="2" s="1"/>
  <c r="AB187" i="2" s="1"/>
  <c r="AB188" i="2" s="1"/>
  <c r="AB189" i="2" s="1"/>
  <c r="AB190" i="2" s="1"/>
  <c r="AB191" i="2" s="1"/>
  <c r="AB192" i="2" s="1"/>
  <c r="AB193" i="2" s="1"/>
  <c r="AB194" i="2" s="1"/>
  <c r="AB195" i="2" s="1"/>
  <c r="AB196" i="2" s="1"/>
  <c r="AB197" i="2" s="1"/>
  <c r="AB198" i="2" s="1"/>
  <c r="AB199" i="2" s="1"/>
  <c r="AB200" i="2" s="1"/>
  <c r="AB201" i="2" s="1"/>
  <c r="AB202" i="2" s="1"/>
  <c r="AB203" i="2" s="1"/>
  <c r="AB204" i="2" s="1"/>
  <c r="AB205" i="2" s="1"/>
  <c r="AB206" i="2" s="1"/>
  <c r="AB207" i="2" s="1"/>
  <c r="AB208" i="2" s="1"/>
  <c r="AB209" i="2" s="1"/>
  <c r="AB210" i="2" s="1"/>
  <c r="AB211" i="2" s="1"/>
  <c r="AB212" i="2" s="1"/>
  <c r="AB213" i="2" s="1"/>
  <c r="AB214" i="2" s="1"/>
  <c r="AB215" i="2" s="1"/>
  <c r="AB216" i="2" s="1"/>
  <c r="AB217" i="2" s="1"/>
  <c r="AB218" i="2" s="1"/>
  <c r="AB219" i="2" s="1"/>
  <c r="AB220" i="2" s="1"/>
  <c r="AB221" i="2" s="1"/>
  <c r="AB222" i="2" s="1"/>
  <c r="AB223" i="2" s="1"/>
  <c r="AB224" i="2" s="1"/>
  <c r="AB225" i="2" s="1"/>
  <c r="AB226" i="2" s="1"/>
  <c r="AB227" i="2" s="1"/>
  <c r="AB228" i="2" s="1"/>
  <c r="AB229" i="2" s="1"/>
  <c r="AB230" i="2" s="1"/>
  <c r="AB231" i="2" s="1"/>
  <c r="AB232" i="2" s="1"/>
  <c r="AB233" i="2" s="1"/>
  <c r="AB234" i="2" s="1"/>
  <c r="AB235" i="2" s="1"/>
  <c r="AB236" i="2" s="1"/>
  <c r="AB237" i="2" s="1"/>
  <c r="AB173" i="2"/>
  <c r="AB174" i="2" s="1"/>
  <c r="AA175" i="2"/>
  <c r="AA176" i="2" s="1"/>
  <c r="AA177" i="2" s="1"/>
  <c r="AA178" i="2" s="1"/>
  <c r="AA179" i="2" s="1"/>
  <c r="AA180" i="2" s="1"/>
  <c r="AA181" i="2" s="1"/>
  <c r="AA182" i="2" s="1"/>
  <c r="AA183" i="2" s="1"/>
  <c r="AA184" i="2" s="1"/>
  <c r="AA185" i="2" s="1"/>
  <c r="AA186" i="2" s="1"/>
  <c r="AA187" i="2" s="1"/>
  <c r="AA188" i="2" s="1"/>
  <c r="AA189" i="2" s="1"/>
  <c r="AA190" i="2" s="1"/>
  <c r="AA191" i="2" s="1"/>
  <c r="AA192" i="2" s="1"/>
  <c r="AA193" i="2" s="1"/>
  <c r="AA194" i="2" s="1"/>
  <c r="AA195" i="2" s="1"/>
  <c r="AA196" i="2" s="1"/>
  <c r="AA197" i="2" s="1"/>
  <c r="AA198" i="2" s="1"/>
  <c r="AA199" i="2" s="1"/>
  <c r="AA200" i="2" s="1"/>
  <c r="AA201" i="2" s="1"/>
  <c r="AA202" i="2" s="1"/>
  <c r="AA203" i="2" s="1"/>
  <c r="AA204" i="2" s="1"/>
  <c r="AA205" i="2" s="1"/>
  <c r="AA206" i="2" s="1"/>
  <c r="AA207" i="2" s="1"/>
  <c r="AA208" i="2" s="1"/>
  <c r="AA209" i="2" s="1"/>
  <c r="AA210" i="2" s="1"/>
  <c r="AA211" i="2" s="1"/>
  <c r="AA212" i="2" s="1"/>
  <c r="AA213" i="2" s="1"/>
  <c r="AA214" i="2" s="1"/>
  <c r="AA215" i="2" s="1"/>
  <c r="AA216" i="2" s="1"/>
  <c r="AA217" i="2" s="1"/>
  <c r="AA218" i="2" s="1"/>
  <c r="AA219" i="2" s="1"/>
  <c r="AA220" i="2" s="1"/>
  <c r="AA221" i="2" s="1"/>
  <c r="AA222" i="2" s="1"/>
  <c r="AA223" i="2" s="1"/>
  <c r="AA224" i="2" s="1"/>
  <c r="AA225" i="2" s="1"/>
  <c r="AA226" i="2" s="1"/>
  <c r="AA227" i="2" s="1"/>
  <c r="AA228" i="2" s="1"/>
  <c r="AA229" i="2" s="1"/>
  <c r="AA230" i="2" s="1"/>
  <c r="AA231" i="2" s="1"/>
  <c r="AA232" i="2" s="1"/>
  <c r="AA233" i="2" s="1"/>
  <c r="AA234" i="2" s="1"/>
  <c r="AA235" i="2" s="1"/>
  <c r="AA236" i="2" s="1"/>
  <c r="AA237" i="2" s="1"/>
  <c r="AA173" i="2"/>
  <c r="AA174" i="2" s="1"/>
  <c r="Z175" i="2"/>
  <c r="Z176" i="2" s="1"/>
  <c r="Z177" i="2" s="1"/>
  <c r="Z178" i="2" s="1"/>
  <c r="Z179" i="2" s="1"/>
  <c r="Z180" i="2" s="1"/>
  <c r="Z181" i="2" s="1"/>
  <c r="Z182" i="2" s="1"/>
  <c r="Z183" i="2" s="1"/>
  <c r="Z184" i="2" s="1"/>
  <c r="Z185" i="2" s="1"/>
  <c r="Z186" i="2" s="1"/>
  <c r="Z187" i="2" s="1"/>
  <c r="Z188" i="2" s="1"/>
  <c r="Z189" i="2" s="1"/>
  <c r="Z190" i="2" s="1"/>
  <c r="Z191" i="2" s="1"/>
  <c r="Z192" i="2" s="1"/>
  <c r="Z193" i="2" s="1"/>
  <c r="Z194" i="2" s="1"/>
  <c r="Z195" i="2" s="1"/>
  <c r="Z196" i="2" s="1"/>
  <c r="Z197" i="2" s="1"/>
  <c r="Z198" i="2" s="1"/>
  <c r="Z199" i="2" s="1"/>
  <c r="Z200" i="2" s="1"/>
  <c r="Z201" i="2" s="1"/>
  <c r="Z202" i="2" s="1"/>
  <c r="Z203" i="2" s="1"/>
  <c r="Z204" i="2" s="1"/>
  <c r="Z205" i="2" s="1"/>
  <c r="Z206" i="2" s="1"/>
  <c r="Z207" i="2" s="1"/>
  <c r="Z208" i="2" s="1"/>
  <c r="Z209" i="2" s="1"/>
  <c r="Z210" i="2" s="1"/>
  <c r="Z211" i="2" s="1"/>
  <c r="Z212" i="2" s="1"/>
  <c r="Z213" i="2" s="1"/>
  <c r="Z214" i="2" s="1"/>
  <c r="Z215" i="2" s="1"/>
  <c r="Z216" i="2" s="1"/>
  <c r="Z217" i="2" s="1"/>
  <c r="Z218" i="2" s="1"/>
  <c r="Z219" i="2" s="1"/>
  <c r="Z220" i="2" s="1"/>
  <c r="Z221" i="2" s="1"/>
  <c r="Z222" i="2" s="1"/>
  <c r="Z223" i="2" s="1"/>
  <c r="Z224" i="2" s="1"/>
  <c r="Z225" i="2" s="1"/>
  <c r="Z226" i="2" s="1"/>
  <c r="Z227" i="2" s="1"/>
  <c r="Z228" i="2" s="1"/>
  <c r="Z229" i="2" s="1"/>
  <c r="Z230" i="2" s="1"/>
  <c r="Z231" i="2" s="1"/>
  <c r="Z232" i="2" s="1"/>
  <c r="Z233" i="2" s="1"/>
  <c r="Z234" i="2" s="1"/>
  <c r="Z235" i="2" s="1"/>
  <c r="Z236" i="2" s="1"/>
  <c r="Z237" i="2" s="1"/>
  <c r="Z173" i="2"/>
  <c r="Z174" i="2" s="1"/>
  <c r="Y175" i="2"/>
  <c r="Y176" i="2" s="1"/>
  <c r="Y177" i="2" s="1"/>
  <c r="Y178" i="2" s="1"/>
  <c r="Y179" i="2" s="1"/>
  <c r="Y180" i="2" s="1"/>
  <c r="Y181" i="2" s="1"/>
  <c r="Y182" i="2" s="1"/>
  <c r="Y183" i="2" s="1"/>
  <c r="Y184" i="2" s="1"/>
  <c r="Y185" i="2" s="1"/>
  <c r="Y186" i="2" s="1"/>
  <c r="Y187" i="2" s="1"/>
  <c r="Y188" i="2" s="1"/>
  <c r="Y189" i="2" s="1"/>
  <c r="Y190" i="2" s="1"/>
  <c r="Y191" i="2" s="1"/>
  <c r="Y192" i="2" s="1"/>
  <c r="Y193" i="2" s="1"/>
  <c r="Y194" i="2" s="1"/>
  <c r="Y195" i="2" s="1"/>
  <c r="Y196" i="2" s="1"/>
  <c r="Y197" i="2" s="1"/>
  <c r="Y198" i="2" s="1"/>
  <c r="Y199" i="2" s="1"/>
  <c r="Y200" i="2" s="1"/>
  <c r="Y201" i="2" s="1"/>
  <c r="Y202" i="2" s="1"/>
  <c r="Y203" i="2" s="1"/>
  <c r="Y204" i="2" s="1"/>
  <c r="Y205" i="2" s="1"/>
  <c r="Y206" i="2" s="1"/>
  <c r="Y207" i="2" s="1"/>
  <c r="Y208" i="2" s="1"/>
  <c r="Y209" i="2" s="1"/>
  <c r="Y210" i="2" s="1"/>
  <c r="Y211" i="2" s="1"/>
  <c r="Y212" i="2" s="1"/>
  <c r="Y213" i="2" s="1"/>
  <c r="Y214" i="2" s="1"/>
  <c r="Y215" i="2" s="1"/>
  <c r="Y216" i="2" s="1"/>
  <c r="Y217" i="2" s="1"/>
  <c r="Y218" i="2" s="1"/>
  <c r="Y219" i="2" s="1"/>
  <c r="Y220" i="2" s="1"/>
  <c r="Y221" i="2" s="1"/>
  <c r="Y222" i="2" s="1"/>
  <c r="Y223" i="2" s="1"/>
  <c r="Y224" i="2" s="1"/>
  <c r="Y225" i="2" s="1"/>
  <c r="Y226" i="2" s="1"/>
  <c r="Y227" i="2" s="1"/>
  <c r="Y228" i="2" s="1"/>
  <c r="Y229" i="2" s="1"/>
  <c r="Y230" i="2" s="1"/>
  <c r="Y231" i="2" s="1"/>
  <c r="Y232" i="2" s="1"/>
  <c r="Y233" i="2" s="1"/>
  <c r="Y234" i="2" s="1"/>
  <c r="Y235" i="2" s="1"/>
  <c r="Y236" i="2" s="1"/>
  <c r="Y237" i="2" s="1"/>
  <c r="Y173" i="2"/>
  <c r="Y174" i="2" s="1"/>
  <c r="X175" i="2"/>
  <c r="X176" i="2" s="1"/>
  <c r="X177" i="2" s="1"/>
  <c r="X178" i="2" s="1"/>
  <c r="X179" i="2" s="1"/>
  <c r="X180" i="2" s="1"/>
  <c r="X181" i="2" s="1"/>
  <c r="X182" i="2" s="1"/>
  <c r="X183" i="2" s="1"/>
  <c r="X184" i="2" s="1"/>
  <c r="X185" i="2" s="1"/>
  <c r="X186" i="2" s="1"/>
  <c r="X187" i="2" s="1"/>
  <c r="X188" i="2" s="1"/>
  <c r="X189" i="2" s="1"/>
  <c r="X190" i="2" s="1"/>
  <c r="X191" i="2" s="1"/>
  <c r="X192" i="2" s="1"/>
  <c r="X193" i="2" s="1"/>
  <c r="X194" i="2" s="1"/>
  <c r="X195" i="2" s="1"/>
  <c r="X196" i="2" s="1"/>
  <c r="X197" i="2" s="1"/>
  <c r="X198" i="2" s="1"/>
  <c r="X199" i="2" s="1"/>
  <c r="X200" i="2" s="1"/>
  <c r="X201" i="2" s="1"/>
  <c r="X202" i="2" s="1"/>
  <c r="X203" i="2" s="1"/>
  <c r="X204" i="2" s="1"/>
  <c r="X205" i="2" s="1"/>
  <c r="X206" i="2" s="1"/>
  <c r="X207" i="2" s="1"/>
  <c r="X208" i="2" s="1"/>
  <c r="X209" i="2" s="1"/>
  <c r="X210" i="2" s="1"/>
  <c r="X211" i="2" s="1"/>
  <c r="X212" i="2" s="1"/>
  <c r="X213" i="2" s="1"/>
  <c r="X214" i="2" s="1"/>
  <c r="X215" i="2" s="1"/>
  <c r="X216" i="2" s="1"/>
  <c r="X217" i="2" s="1"/>
  <c r="X218" i="2" s="1"/>
  <c r="X219" i="2" s="1"/>
  <c r="X220" i="2" s="1"/>
  <c r="X221" i="2" s="1"/>
  <c r="X222" i="2" s="1"/>
  <c r="X223" i="2" s="1"/>
  <c r="X224" i="2" s="1"/>
  <c r="X225" i="2" s="1"/>
  <c r="X226" i="2" s="1"/>
  <c r="X227" i="2" s="1"/>
  <c r="X228" i="2" s="1"/>
  <c r="X229" i="2" s="1"/>
  <c r="X230" i="2" s="1"/>
  <c r="X231" i="2" s="1"/>
  <c r="X232" i="2" s="1"/>
  <c r="X233" i="2" s="1"/>
  <c r="X234" i="2" s="1"/>
  <c r="X235" i="2" s="1"/>
  <c r="X236" i="2" s="1"/>
  <c r="X237" i="2" s="1"/>
  <c r="X173" i="2"/>
  <c r="X174" i="2" s="1"/>
  <c r="V175" i="2"/>
  <c r="V176" i="2" s="1"/>
  <c r="V177" i="2" s="1"/>
  <c r="V178" i="2" s="1"/>
  <c r="V179" i="2" s="1"/>
  <c r="V180" i="2" s="1"/>
  <c r="V181" i="2" s="1"/>
  <c r="V182" i="2" s="1"/>
  <c r="V183" i="2" s="1"/>
  <c r="V184" i="2" s="1"/>
  <c r="V185" i="2" s="1"/>
  <c r="V186" i="2" s="1"/>
  <c r="V187" i="2" s="1"/>
  <c r="V188" i="2" s="1"/>
  <c r="V189" i="2" s="1"/>
  <c r="V190" i="2" s="1"/>
  <c r="V191" i="2" s="1"/>
  <c r="V192" i="2" s="1"/>
  <c r="V193" i="2" s="1"/>
  <c r="V194" i="2" s="1"/>
  <c r="V195" i="2" s="1"/>
  <c r="V196" i="2" s="1"/>
  <c r="V197" i="2" s="1"/>
  <c r="V198" i="2" s="1"/>
  <c r="V199" i="2" s="1"/>
  <c r="V200" i="2" s="1"/>
  <c r="V201" i="2" s="1"/>
  <c r="V202" i="2" s="1"/>
  <c r="V203" i="2" s="1"/>
  <c r="V204" i="2" s="1"/>
  <c r="V205" i="2" s="1"/>
  <c r="V206" i="2" s="1"/>
  <c r="V207" i="2" s="1"/>
  <c r="V208" i="2" s="1"/>
  <c r="V209" i="2" s="1"/>
  <c r="V210" i="2" s="1"/>
  <c r="V211" i="2" s="1"/>
  <c r="V212" i="2" s="1"/>
  <c r="V213" i="2" s="1"/>
  <c r="V214" i="2" s="1"/>
  <c r="V215" i="2" s="1"/>
  <c r="V216" i="2" s="1"/>
  <c r="V217" i="2" s="1"/>
  <c r="V218" i="2" s="1"/>
  <c r="V219" i="2" s="1"/>
  <c r="V220" i="2" s="1"/>
  <c r="V221" i="2" s="1"/>
  <c r="V222" i="2" s="1"/>
  <c r="V223" i="2" s="1"/>
  <c r="V224" i="2" s="1"/>
  <c r="V225" i="2" s="1"/>
  <c r="V226" i="2" s="1"/>
  <c r="V227" i="2" s="1"/>
  <c r="V228" i="2" s="1"/>
  <c r="V229" i="2" s="1"/>
  <c r="V230" i="2" s="1"/>
  <c r="V231" i="2" s="1"/>
  <c r="V232" i="2" s="1"/>
  <c r="V233" i="2" s="1"/>
  <c r="V234" i="2" s="1"/>
  <c r="V235" i="2" s="1"/>
  <c r="V236" i="2" s="1"/>
  <c r="V237" i="2" s="1"/>
  <c r="V173" i="2"/>
  <c r="V174" i="2" s="1"/>
  <c r="U175" i="2"/>
  <c r="U176" i="2" s="1"/>
  <c r="U177" i="2" s="1"/>
  <c r="U178" i="2" s="1"/>
  <c r="U179" i="2" s="1"/>
  <c r="U180" i="2" s="1"/>
  <c r="U181" i="2" s="1"/>
  <c r="U182" i="2" s="1"/>
  <c r="U183" i="2" s="1"/>
  <c r="U184" i="2" s="1"/>
  <c r="U185" i="2" s="1"/>
  <c r="U186" i="2" s="1"/>
  <c r="U187" i="2" s="1"/>
  <c r="U188" i="2" s="1"/>
  <c r="U189" i="2" s="1"/>
  <c r="U190" i="2" s="1"/>
  <c r="U191" i="2" s="1"/>
  <c r="U192" i="2" s="1"/>
  <c r="U193" i="2" s="1"/>
  <c r="U194" i="2" s="1"/>
  <c r="U195" i="2" s="1"/>
  <c r="U196" i="2" s="1"/>
  <c r="U197" i="2" s="1"/>
  <c r="U198" i="2" s="1"/>
  <c r="U199" i="2" s="1"/>
  <c r="U200" i="2" s="1"/>
  <c r="U201" i="2" s="1"/>
  <c r="U202" i="2" s="1"/>
  <c r="U203" i="2" s="1"/>
  <c r="U204" i="2" s="1"/>
  <c r="U205" i="2" s="1"/>
  <c r="U206" i="2" s="1"/>
  <c r="U207" i="2" s="1"/>
  <c r="U208" i="2" s="1"/>
  <c r="U209" i="2" s="1"/>
  <c r="U210" i="2" s="1"/>
  <c r="U211" i="2" s="1"/>
  <c r="U212" i="2" s="1"/>
  <c r="U213" i="2" s="1"/>
  <c r="U214" i="2" s="1"/>
  <c r="U215" i="2" s="1"/>
  <c r="U216" i="2" s="1"/>
  <c r="U217" i="2" s="1"/>
  <c r="U218" i="2" s="1"/>
  <c r="U219" i="2" s="1"/>
  <c r="U220" i="2" s="1"/>
  <c r="U221" i="2" s="1"/>
  <c r="U222" i="2" s="1"/>
  <c r="U223" i="2" s="1"/>
  <c r="U224" i="2" s="1"/>
  <c r="U225" i="2" s="1"/>
  <c r="U226" i="2" s="1"/>
  <c r="U227" i="2" s="1"/>
  <c r="U228" i="2" s="1"/>
  <c r="U229" i="2" s="1"/>
  <c r="U230" i="2" s="1"/>
  <c r="U231" i="2" s="1"/>
  <c r="U232" i="2" s="1"/>
  <c r="U233" i="2" s="1"/>
  <c r="U234" i="2" s="1"/>
  <c r="U235" i="2" s="1"/>
  <c r="U236" i="2" s="1"/>
  <c r="U237" i="2" s="1"/>
  <c r="U173" i="2"/>
  <c r="U174" i="2" s="1"/>
  <c r="T239" i="2"/>
  <c r="T240" i="2" s="1"/>
  <c r="T241" i="2" s="1"/>
  <c r="T242" i="2" s="1"/>
  <c r="T243" i="2" s="1"/>
  <c r="T244" i="2" s="1"/>
  <c r="T245" i="2" s="1"/>
  <c r="T246" i="2" s="1"/>
  <c r="S239" i="2"/>
  <c r="S240" i="2" s="1"/>
  <c r="S241" i="2" s="1"/>
  <c r="S242" i="2" s="1"/>
  <c r="S243" i="2" s="1"/>
  <c r="S244" i="2" s="1"/>
  <c r="S245" i="2" s="1"/>
  <c r="S246" i="2" s="1"/>
  <c r="R239" i="2"/>
  <c r="R240" i="2" s="1"/>
  <c r="R241" i="2" s="1"/>
  <c r="R242" i="2" s="1"/>
  <c r="R243" i="2" s="1"/>
  <c r="R244" i="2" s="1"/>
  <c r="R245" i="2" s="1"/>
  <c r="R246" i="2" s="1"/>
  <c r="AG239" i="2" l="1"/>
  <c r="AG240" i="2" s="1"/>
  <c r="AG241" i="2" s="1"/>
  <c r="AG242" i="2" s="1"/>
  <c r="AG243" i="2" s="1"/>
  <c r="AG244" i="2" s="1"/>
  <c r="AG245" i="2" s="1"/>
  <c r="AG246" i="2" s="1"/>
  <c r="AG238" i="2"/>
  <c r="AF239" i="2"/>
  <c r="AF240" i="2" s="1"/>
  <c r="AF241" i="2" s="1"/>
  <c r="AF242" i="2" s="1"/>
  <c r="AF243" i="2" s="1"/>
  <c r="AF244" i="2" s="1"/>
  <c r="AF245" i="2" s="1"/>
  <c r="AF246" i="2" s="1"/>
  <c r="AF238" i="2"/>
  <c r="AE239" i="2"/>
  <c r="AE240" i="2" s="1"/>
  <c r="AE241" i="2" s="1"/>
  <c r="AE242" i="2" s="1"/>
  <c r="AE243" i="2" s="1"/>
  <c r="AE244" i="2" s="1"/>
  <c r="AE245" i="2" s="1"/>
  <c r="AE246" i="2" s="1"/>
  <c r="AE238" i="2"/>
  <c r="AD239" i="2"/>
  <c r="AD240" i="2" s="1"/>
  <c r="AD241" i="2" s="1"/>
  <c r="AD242" i="2" s="1"/>
  <c r="AD243" i="2" s="1"/>
  <c r="AD244" i="2" s="1"/>
  <c r="AD245" i="2" s="1"/>
  <c r="AD246" i="2" s="1"/>
  <c r="AD238" i="2"/>
  <c r="AC239" i="2"/>
  <c r="AC240" i="2" s="1"/>
  <c r="AC241" i="2" s="1"/>
  <c r="AC242" i="2" s="1"/>
  <c r="AC243" i="2" s="1"/>
  <c r="AC244" i="2" s="1"/>
  <c r="AC245" i="2" s="1"/>
  <c r="AC246" i="2" s="1"/>
  <c r="AC238" i="2"/>
  <c r="AB239" i="2"/>
  <c r="AB240" i="2" s="1"/>
  <c r="AB241" i="2" s="1"/>
  <c r="AB242" i="2" s="1"/>
  <c r="AB243" i="2" s="1"/>
  <c r="AB244" i="2" s="1"/>
  <c r="AB245" i="2" s="1"/>
  <c r="AB246" i="2" s="1"/>
  <c r="AB238" i="2"/>
  <c r="AA239" i="2"/>
  <c r="AA240" i="2" s="1"/>
  <c r="AA241" i="2" s="1"/>
  <c r="AA242" i="2" s="1"/>
  <c r="AA243" i="2" s="1"/>
  <c r="AA244" i="2" s="1"/>
  <c r="AA245" i="2" s="1"/>
  <c r="AA246" i="2" s="1"/>
  <c r="AA238" i="2"/>
  <c r="Z239" i="2"/>
  <c r="Z240" i="2" s="1"/>
  <c r="Z241" i="2" s="1"/>
  <c r="Z242" i="2" s="1"/>
  <c r="Z243" i="2" s="1"/>
  <c r="Z244" i="2" s="1"/>
  <c r="Z245" i="2" s="1"/>
  <c r="Z246" i="2" s="1"/>
  <c r="Z238" i="2"/>
  <c r="Y239" i="2"/>
  <c r="Y240" i="2" s="1"/>
  <c r="Y241" i="2" s="1"/>
  <c r="Y242" i="2" s="1"/>
  <c r="Y243" i="2" s="1"/>
  <c r="Y244" i="2" s="1"/>
  <c r="Y245" i="2" s="1"/>
  <c r="Y246" i="2" s="1"/>
  <c r="Y238" i="2"/>
  <c r="X239" i="2"/>
  <c r="X240" i="2" s="1"/>
  <c r="X241" i="2" s="1"/>
  <c r="X242" i="2" s="1"/>
  <c r="X243" i="2" s="1"/>
  <c r="X244" i="2" s="1"/>
  <c r="X245" i="2" s="1"/>
  <c r="X246" i="2" s="1"/>
  <c r="X238" i="2"/>
  <c r="V239" i="2"/>
  <c r="V240" i="2" s="1"/>
  <c r="V241" i="2" s="1"/>
  <c r="V242" i="2" s="1"/>
  <c r="V243" i="2" s="1"/>
  <c r="V244" i="2" s="1"/>
  <c r="V245" i="2" s="1"/>
  <c r="V246" i="2" s="1"/>
  <c r="V238" i="2"/>
  <c r="U239" i="2"/>
  <c r="U240" i="2" s="1"/>
  <c r="U241" i="2" s="1"/>
  <c r="U242" i="2" s="1"/>
  <c r="U243" i="2" s="1"/>
  <c r="U244" i="2" s="1"/>
  <c r="U245" i="2" s="1"/>
  <c r="U246" i="2" s="1"/>
  <c r="U238" i="2"/>
</calcChain>
</file>

<file path=xl/sharedStrings.xml><?xml version="1.0" encoding="utf-8"?>
<sst xmlns="http://schemas.openxmlformats.org/spreadsheetml/2006/main" count="8663" uniqueCount="293">
  <si>
    <t>Fecha Inicio</t>
  </si>
  <si>
    <t>Fecha Corte</t>
  </si>
  <si>
    <t>Hora Corte</t>
  </si>
  <si>
    <t>No. Boletin</t>
  </si>
  <si>
    <t>Source</t>
  </si>
  <si>
    <t>Casos confirmados</t>
  </si>
  <si>
    <t>Casos con sospecha</t>
  </si>
  <si>
    <t>Casos descartados</t>
  </si>
  <si>
    <t>Total muestras tomadas</t>
  </si>
  <si>
    <t>Región</t>
  </si>
  <si>
    <t>Provincia</t>
  </si>
  <si>
    <t>Canton</t>
  </si>
  <si>
    <t>Confimado Provincia</t>
  </si>
  <si>
    <t>Confirmados Región</t>
  </si>
  <si>
    <t>Fallecidos Provincia</t>
  </si>
  <si>
    <t>Estables en aislamiento domiciliario</t>
  </si>
  <si>
    <t>Hospitalizados estables</t>
  </si>
  <si>
    <t>Hospitalizados con pronóstico reservado</t>
  </si>
  <si>
    <t>Casos Masculino</t>
  </si>
  <si>
    <t>Casos Femeninos</t>
  </si>
  <si>
    <t>De 20 a 49 años</t>
  </si>
  <si>
    <t>De 50 a 64 años</t>
  </si>
  <si>
    <t>más de 65</t>
  </si>
  <si>
    <t>De 15 a 19 años</t>
  </si>
  <si>
    <t>De 10 a 14 años</t>
  </si>
  <si>
    <t>De 5 a 9 años</t>
  </si>
  <si>
    <t>De 1 a 4 años</t>
  </si>
  <si>
    <t>De 0 a 11 meses</t>
  </si>
  <si>
    <t>Observación</t>
  </si>
  <si>
    <t>Costa</t>
  </si>
  <si>
    <t>Arenillas</t>
  </si>
  <si>
    <t>Huaquillas</t>
  </si>
  <si>
    <t>Machala</t>
  </si>
  <si>
    <t>Pasaje</t>
  </si>
  <si>
    <t>Santa Rosa</t>
  </si>
  <si>
    <t>Atahualpa</t>
  </si>
  <si>
    <t>Zaruma</t>
  </si>
  <si>
    <t>Piñas</t>
  </si>
  <si>
    <t>Portovelo</t>
  </si>
  <si>
    <t>Esmeraldas</t>
  </si>
  <si>
    <t>Quinindé</t>
  </si>
  <si>
    <t>Rioverde</t>
  </si>
  <si>
    <t>Atacames</t>
  </si>
  <si>
    <t>Guayas</t>
  </si>
  <si>
    <t>Alfredo Baquerizo Moreno</t>
  </si>
  <si>
    <t>Balao</t>
  </si>
  <si>
    <t>Balzar</t>
  </si>
  <si>
    <t>Colimes</t>
  </si>
  <si>
    <t>Daule</t>
  </si>
  <si>
    <t>Durán</t>
  </si>
  <si>
    <t>Empalme</t>
  </si>
  <si>
    <t>Guayaquil</t>
  </si>
  <si>
    <t>Milagro</t>
  </si>
  <si>
    <t>Naranjal</t>
  </si>
  <si>
    <t>Pedro Carbo</t>
  </si>
  <si>
    <t>Salitre</t>
  </si>
  <si>
    <t>Samborondón</t>
  </si>
  <si>
    <t>Santa Lucía</t>
  </si>
  <si>
    <t>Playas</t>
  </si>
  <si>
    <t>San Jacinto De Yaguachi</t>
  </si>
  <si>
    <t>El Triunfo</t>
  </si>
  <si>
    <t>Lomas De Sargentillo</t>
  </si>
  <si>
    <t>Naranjito</t>
  </si>
  <si>
    <t>Nobol</t>
  </si>
  <si>
    <t>Gral. Antonio Elizalde</t>
  </si>
  <si>
    <t>Isidro Ayora</t>
  </si>
  <si>
    <t>Baba</t>
  </si>
  <si>
    <t>Babahoyo</t>
  </si>
  <si>
    <t>Mocache</t>
  </si>
  <si>
    <t>Montalvo</t>
  </si>
  <si>
    <t>Quevedo</t>
  </si>
  <si>
    <t>Urdaneta</t>
  </si>
  <si>
    <t>Ventanas</t>
  </si>
  <si>
    <t>Vinces</t>
  </si>
  <si>
    <t>Quinsaloma</t>
  </si>
  <si>
    <t>Manabí</t>
  </si>
  <si>
    <t>Bolívar</t>
  </si>
  <si>
    <t>Jipijapa</t>
  </si>
  <si>
    <t>Manta</t>
  </si>
  <si>
    <t>Montecristi</t>
  </si>
  <si>
    <t>Portoviejo</t>
  </si>
  <si>
    <t>Rocafuerte</t>
  </si>
  <si>
    <t>Santa Ana</t>
  </si>
  <si>
    <t>Sucre</t>
  </si>
  <si>
    <t>Jaramijó</t>
  </si>
  <si>
    <t>Pichincha</t>
  </si>
  <si>
    <t>Chone</t>
  </si>
  <si>
    <t>Salinas</t>
  </si>
  <si>
    <t>Sto. Domingo Tsáchilas</t>
  </si>
  <si>
    <t>La Concordia</t>
  </si>
  <si>
    <t>Santo Domingo</t>
  </si>
  <si>
    <t>Sierra</t>
  </si>
  <si>
    <t>Azuay</t>
  </si>
  <si>
    <t>Cuenca</t>
  </si>
  <si>
    <t>Gualaceo</t>
  </si>
  <si>
    <t>Nabón</t>
  </si>
  <si>
    <t>Paute</t>
  </si>
  <si>
    <t>Sígsig</t>
  </si>
  <si>
    <t>Sevilla De Oro</t>
  </si>
  <si>
    <t>Chillanes</t>
  </si>
  <si>
    <t>Chimbo</t>
  </si>
  <si>
    <t>Guaranda</t>
  </si>
  <si>
    <t>San Miguel</t>
  </si>
  <si>
    <t>Echeandía</t>
  </si>
  <si>
    <t>Caluma</t>
  </si>
  <si>
    <t>Cañar</t>
  </si>
  <si>
    <t>Azogues</t>
  </si>
  <si>
    <t>Déleg</t>
  </si>
  <si>
    <t>El Tambo</t>
  </si>
  <si>
    <t>Biblián</t>
  </si>
  <si>
    <t>Suscal</t>
  </si>
  <si>
    <t>Carchi</t>
  </si>
  <si>
    <t>Tulcán</t>
  </si>
  <si>
    <t>Montúfar</t>
  </si>
  <si>
    <t>Mira</t>
  </si>
  <si>
    <t>San Pedro De Huaca</t>
  </si>
  <si>
    <t>Chimborazo</t>
  </si>
  <si>
    <t>Colta</t>
  </si>
  <si>
    <t>Riobamba</t>
  </si>
  <si>
    <t>Cumandá</t>
  </si>
  <si>
    <t>Guano</t>
  </si>
  <si>
    <t>Chambo</t>
  </si>
  <si>
    <t>Guamote</t>
  </si>
  <si>
    <t>Pallatanga</t>
  </si>
  <si>
    <t>Cotopaxi</t>
  </si>
  <si>
    <t>Pujilí</t>
  </si>
  <si>
    <t>Salcedo</t>
  </si>
  <si>
    <t>Latacunga</t>
  </si>
  <si>
    <t>Sigchos</t>
  </si>
  <si>
    <t>Saquisilí</t>
  </si>
  <si>
    <t>Imbabura</t>
  </si>
  <si>
    <t>Ibarra</t>
  </si>
  <si>
    <t>Otavalo</t>
  </si>
  <si>
    <t>Antonio Ante</t>
  </si>
  <si>
    <t>Loja</t>
  </si>
  <si>
    <t>Calvas</t>
  </si>
  <si>
    <t>Macará</t>
  </si>
  <si>
    <t>Catamayo</t>
  </si>
  <si>
    <t>Chaguarpamba</t>
  </si>
  <si>
    <t>Mejía</t>
  </si>
  <si>
    <t>Pedro Vicente Maldonado</t>
  </si>
  <si>
    <t>Quito</t>
  </si>
  <si>
    <t>Rumiñahui</t>
  </si>
  <si>
    <t>Pedro Moncayo</t>
  </si>
  <si>
    <t>Cayambe</t>
  </si>
  <si>
    <t>Tungurahua</t>
  </si>
  <si>
    <t>Ambato</t>
  </si>
  <si>
    <t>San Pedro de Pelileo</t>
  </si>
  <si>
    <t>Insular</t>
  </si>
  <si>
    <t>Galápagos</t>
  </si>
  <si>
    <t>San Cristóbal</t>
  </si>
  <si>
    <t>Isabela</t>
  </si>
  <si>
    <t>Santa Cruz</t>
  </si>
  <si>
    <t>Amazónica</t>
  </si>
  <si>
    <t>Morona Santiago</t>
  </si>
  <si>
    <t>Gualaquiza</t>
  </si>
  <si>
    <t>Morona</t>
  </si>
  <si>
    <t>Sucúa</t>
  </si>
  <si>
    <t>Palora</t>
  </si>
  <si>
    <t>Taisha</t>
  </si>
  <si>
    <t>Tiwintza</t>
  </si>
  <si>
    <t>Napo</t>
  </si>
  <si>
    <t>Tena</t>
  </si>
  <si>
    <t>Orellana</t>
  </si>
  <si>
    <t>La Joya De Los Sachas</t>
  </si>
  <si>
    <t>Pastaza</t>
  </si>
  <si>
    <t>Mera</t>
  </si>
  <si>
    <t>Sucumbíos</t>
  </si>
  <si>
    <t>Cuyabeno</t>
  </si>
  <si>
    <t>Lago Agrio</t>
  </si>
  <si>
    <t>Shushufindi</t>
  </si>
  <si>
    <t>Zamora Chinchipe</t>
  </si>
  <si>
    <t>Yantzaza</t>
  </si>
  <si>
    <t>Zamora</t>
  </si>
  <si>
    <t>San Lorenzo</t>
  </si>
  <si>
    <t>Junín</t>
  </si>
  <si>
    <t>Palestina</t>
  </si>
  <si>
    <t>Palenque</t>
  </si>
  <si>
    <t>Paján</t>
  </si>
  <si>
    <t>Tosagua</t>
  </si>
  <si>
    <t>Guachapala</t>
  </si>
  <si>
    <t>Alausí</t>
  </si>
  <si>
    <t>Cotacachi</t>
  </si>
  <si>
    <t>Pablo Sexto</t>
  </si>
  <si>
    <t>Loreto</t>
  </si>
  <si>
    <t>Valencia</t>
  </si>
  <si>
    <t>Flavio Alfaro</t>
  </si>
  <si>
    <t>Quero</t>
  </si>
  <si>
    <t>San Vicente</t>
  </si>
  <si>
    <t>Muisne</t>
  </si>
  <si>
    <t>Eloy Alfaro</t>
  </si>
  <si>
    <t>Cevallos</t>
  </si>
  <si>
    <t>Tisaleo</t>
  </si>
  <si>
    <t>Penipe</t>
  </si>
  <si>
    <t>Pangua</t>
  </si>
  <si>
    <t>Zapotillo</t>
  </si>
  <si>
    <t>Puebloviejo</t>
  </si>
  <si>
    <t>Santa Clara</t>
  </si>
  <si>
    <t>El guabo</t>
  </si>
  <si>
    <t>Las lajas</t>
  </si>
  <si>
    <t>Simon Bolivar</t>
  </si>
  <si>
    <t>Crnel Marcelino Maridueña</t>
  </si>
  <si>
    <t>Buena fe</t>
  </si>
  <si>
    <t>24 de mayo</t>
  </si>
  <si>
    <t>El carmen</t>
  </si>
  <si>
    <t>Santa elena</t>
  </si>
  <si>
    <t>La libertad</t>
  </si>
  <si>
    <t>Santa isabel</t>
  </si>
  <si>
    <t>Las naves</t>
  </si>
  <si>
    <t>La troncal</t>
  </si>
  <si>
    <t>La maná</t>
  </si>
  <si>
    <t>Paltas</t>
  </si>
  <si>
    <t>Puerto Quito</t>
  </si>
  <si>
    <t>Nangaritza</t>
  </si>
  <si>
    <t>Archidona</t>
  </si>
  <si>
    <t>Camilo Ponce Enríquez</t>
  </si>
  <si>
    <t>Girón</t>
  </si>
  <si>
    <t>Pimampiro</t>
  </si>
  <si>
    <t>Baños de Agua Santa</t>
  </si>
  <si>
    <t>Centinela del Cóndor</t>
  </si>
  <si>
    <t>Huamboya</t>
  </si>
  <si>
    <t>Carlos Julio Arosemena Tola</t>
  </si>
  <si>
    <t>Olmedo</t>
  </si>
  <si>
    <t>Pedernales</t>
  </si>
  <si>
    <t>Espíndola</t>
  </si>
  <si>
    <t>San Miguel De Los Bancos</t>
  </si>
  <si>
    <t>Quijos</t>
  </si>
  <si>
    <t>Arajuno</t>
  </si>
  <si>
    <t>Paquisha</t>
  </si>
  <si>
    <t>Santiago de Píllaro</t>
  </si>
  <si>
    <t>Célica</t>
  </si>
  <si>
    <t>Saraguro</t>
  </si>
  <si>
    <t>Chordeleg</t>
  </si>
  <si>
    <t>El oro</t>
  </si>
  <si>
    <t>Los rios</t>
  </si>
  <si>
    <t>Puerto lópez</t>
  </si>
  <si>
    <t>El pan</t>
  </si>
  <si>
    <t>Gonzalo Pizarro</t>
  </si>
  <si>
    <t>Yacuambi</t>
  </si>
  <si>
    <t>Putumayo</t>
  </si>
  <si>
    <t>Espejo</t>
  </si>
  <si>
    <t>Jama</t>
  </si>
  <si>
    <t>Patate</t>
  </si>
  <si>
    <t>Santiago</t>
  </si>
  <si>
    <t>Aguarico</t>
  </si>
  <si>
    <t>Sucumbios</t>
  </si>
  <si>
    <t>El Chaco</t>
  </si>
  <si>
    <t>Cascales</t>
  </si>
  <si>
    <t>Pucara</t>
  </si>
  <si>
    <t>San Miguel de Urcuqui</t>
  </si>
  <si>
    <t>Gonzanama</t>
  </si>
  <si>
    <t>Puyango</t>
  </si>
  <si>
    <t>Limón Indanza</t>
  </si>
  <si>
    <t>San Juan Bosco</t>
  </si>
  <si>
    <t>El Panqui</t>
  </si>
  <si>
    <t>Logroño</t>
  </si>
  <si>
    <t>Palanda</t>
  </si>
  <si>
    <t>Balsas</t>
  </si>
  <si>
    <t>Chunchi</t>
  </si>
  <si>
    <t>Oña</t>
  </si>
  <si>
    <t>Mocha</t>
  </si>
  <si>
    <t>Grupo</t>
  </si>
  <si>
    <t>Integrante</t>
  </si>
  <si>
    <t>Integrante Nombres</t>
  </si>
  <si>
    <t>Integrante Apellidos</t>
  </si>
  <si>
    <t>Integrante Email</t>
  </si>
  <si>
    <t>Mes</t>
  </si>
  <si>
    <t>Confirmado Cantón</t>
  </si>
  <si>
    <t>https://www.gestionderiesgos.gob.ec/wp-content/uploads/2020/11/INFOGRAFIA-NACIONALCOVID19-COE-NACIONAL-08h00-01112020.pdf</t>
  </si>
  <si>
    <t>Fallecidos Confirmados</t>
  </si>
  <si>
    <t>Fallecidos Probables</t>
  </si>
  <si>
    <t>No hay datos</t>
  </si>
  <si>
    <t>53.0%</t>
  </si>
  <si>
    <t>47.0%</t>
  </si>
  <si>
    <t>60.6%</t>
  </si>
  <si>
    <t>20.5%</t>
  </si>
  <si>
    <t>13.2%</t>
  </si>
  <si>
    <t>2.9%</t>
  </si>
  <si>
    <t>1.4%</t>
  </si>
  <si>
    <t>0.8%</t>
  </si>
  <si>
    <t>0.5%</t>
  </si>
  <si>
    <t>0.2%</t>
  </si>
  <si>
    <t>pjsaraguro@utpl.edu.ec</t>
  </si>
  <si>
    <t>Pacientes Recuperados</t>
  </si>
  <si>
    <t>Casos Alta Hospitalaria</t>
  </si>
  <si>
    <t>Marcabeli</t>
  </si>
  <si>
    <t>Chilla</t>
  </si>
  <si>
    <t>San Fernando</t>
  </si>
  <si>
    <t>Pindal</t>
  </si>
  <si>
    <t>Quilanga</t>
  </si>
  <si>
    <t>Sozoranga</t>
  </si>
  <si>
    <t>Chinchipe</t>
  </si>
  <si>
    <t>https://www.gestionderiesgos.gob.ec/wp-content/uploads/2020/11/INFOGRAFIA-NACIONALCOVID19-COE-NACIONAL-08h00-02112020.pdf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</si>
</sst>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rgb="FFF9CB9C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34">
    <xf numFmtId="0" fontId="0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14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20" fontId="4" fillId="3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0" xfId="0" applyFont="1" applyFill="1" applyAlignment="1"/>
    <xf numFmtId="0" fontId="7" fillId="3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/>
    <xf numFmtId="0" fontId="6" fillId="7" borderId="0" xfId="0" applyFont="1" applyFill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3" fontId="6" fillId="0" borderId="1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5" fillId="3" borderId="1" xfId="1" applyNumberFormat="1" applyFill="1" applyBorder="1" applyAlignment="1">
      <alignment horizontal="center"/>
    </xf>
    <xf numFmtId="0" fontId="1" fillId="2" borderId="0" xfId="0" applyNumberFormat="1" applyFont="1" applyFill="1" applyAlignment="1">
      <alignment horizontal="center"/>
    </xf>
    <xf numFmtId="0" fontId="5" fillId="0" borderId="1" xfId="1" applyNumberFormat="1" applyBorder="1" applyAlignment="1">
      <alignment horizontal="center"/>
    </xf>
    <xf numFmtId="0" fontId="0" fillId="0" borderId="0" xfId="0" applyNumberFormat="1" applyFont="1" applyAlignment="1"/>
    <xf numFmtId="164" fontId="4" fillId="0" borderId="1" xfId="2" applyNumberFormat="1" applyFont="1" applyBorder="1" applyAlignment="1">
      <alignment horizontal="center"/>
    </xf>
    <xf numFmtId="164" fontId="1" fillId="2" borderId="0" xfId="2" applyNumberFormat="1" applyFont="1" applyFill="1" applyAlignment="1">
      <alignment horizontal="center"/>
    </xf>
    <xf numFmtId="164" fontId="7" fillId="3" borderId="1" xfId="2" applyNumberFormat="1" applyFont="1" applyFill="1" applyBorder="1" applyAlignment="1">
      <alignment horizontal="center"/>
    </xf>
    <xf numFmtId="164" fontId="0" fillId="0" borderId="0" xfId="2" applyNumberFormat="1" applyFont="1" applyAlignme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stionderiesgos.gob.ec/wp-content/uploads/2020/11/INFOGRAFIA-NACIONALCOVID19-COE-NACIONAL-08h00-01112020.pdf" TargetMode="External"/><Relationship Id="rId2" Type="http://schemas.openxmlformats.org/officeDocument/2006/relationships/hyperlink" Target="mailto:pjsaraguro@utpl.edu.ec" TargetMode="External"/><Relationship Id="rId1" Type="http://schemas.openxmlformats.org/officeDocument/2006/relationships/hyperlink" Target="mailto:pjsaraguro@utpl.edu.ec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s://www.gestionderiesgos.gob.ec/wp-content/uploads/2020/11/INFOGRAFIA-NACIONALCOVID19-COE-NACIONAL-08h00-0111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Y246"/>
  <sheetViews>
    <sheetView topLeftCell="O1" zoomScale="80" zoomScaleNormal="80" workbookViewId="0">
      <pane ySplit="1" topLeftCell="A2" activePane="bottomLeft" state="frozen"/>
      <selection pane="bottomLeft" activeCell="R2" sqref="R2"/>
    </sheetView>
  </sheetViews>
  <sheetFormatPr baseColWidth="10" defaultColWidth="14.44140625" defaultRowHeight="15.75" customHeight="1" x14ac:dyDescent="0.25"/>
  <cols>
    <col min="5" max="5" width="78.44140625" customWidth="1"/>
    <col min="6" max="6" width="18.88671875" customWidth="1"/>
    <col min="7" max="7" width="23.109375" customWidth="1"/>
    <col min="8" max="8" width="23.109375" style="4" customWidth="1"/>
    <col min="9" max="9" width="22" style="17" customWidth="1"/>
    <col min="10" max="11" width="22" style="20" customWidth="1"/>
    <col min="13" max="13" width="22.33203125" customWidth="1"/>
    <col min="17" max="17" width="19.88671875" customWidth="1"/>
    <col min="18" max="18" width="17.44140625" customWidth="1"/>
    <col min="19" max="19" width="22.109375" customWidth="1"/>
    <col min="20" max="20" width="19.88671875" customWidth="1"/>
    <col min="21" max="21" width="32" customWidth="1"/>
    <col min="22" max="22" width="22.109375" customWidth="1"/>
    <col min="23" max="23" width="26.6640625" customWidth="1"/>
    <col min="24" max="24" width="24.88671875" customWidth="1"/>
    <col min="35" max="35" width="14.44140625" style="4"/>
    <col min="36" max="36" width="32.88671875" customWidth="1"/>
  </cols>
  <sheetData>
    <row r="1" spans="1:51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267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3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F3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ref="G3:M3" si="1">G2</f>
        <v>8371</v>
      </c>
      <c r="H3" s="7">
        <f>H2</f>
        <v>4313</v>
      </c>
      <c r="I3" s="16" t="str">
        <f t="shared" si="1"/>
        <v>No hay datos</v>
      </c>
      <c r="J3" s="19">
        <f>J2</f>
        <v>149048</v>
      </c>
      <c r="K3" s="24">
        <f>K2</f>
        <v>21423</v>
      </c>
      <c r="L3" s="7">
        <f t="shared" si="1"/>
        <v>327889</v>
      </c>
      <c r="M3" s="7">
        <f t="shared" si="1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3" si="2">V2</f>
        <v>531</v>
      </c>
      <c r="W3" s="7">
        <f t="shared" si="2"/>
        <v>342</v>
      </c>
      <c r="X3" s="7" t="str">
        <f t="shared" si="2"/>
        <v>53.0%</v>
      </c>
      <c r="Y3" s="7" t="str">
        <f t="shared" si="2"/>
        <v>47.0%</v>
      </c>
      <c r="Z3" s="7" t="str">
        <f t="shared" si="2"/>
        <v>60.6%</v>
      </c>
      <c r="AA3" s="7" t="str">
        <f t="shared" si="2"/>
        <v>20.5%</v>
      </c>
      <c r="AB3" s="7" t="str">
        <f t="shared" si="2"/>
        <v>13.2%</v>
      </c>
      <c r="AC3" s="7" t="str">
        <f t="shared" si="2"/>
        <v>2.9%</v>
      </c>
      <c r="AD3" s="7" t="str">
        <f t="shared" si="2"/>
        <v>1.4%</v>
      </c>
      <c r="AE3" s="7" t="str">
        <f t="shared" si="2"/>
        <v>0.8%</v>
      </c>
      <c r="AF3" s="7" t="str">
        <f t="shared" si="2"/>
        <v>0.5%</v>
      </c>
      <c r="AG3" s="7" t="str">
        <f t="shared" si="2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ref="A4:A69" si="3">A3</f>
        <v>43890</v>
      </c>
      <c r="B4" s="5">
        <f t="shared" ref="B4:B69" si="4">B3</f>
        <v>44136</v>
      </c>
      <c r="C4" s="6">
        <f t="shared" ref="C4:C69" si="5">C3</f>
        <v>0.33333333333333331</v>
      </c>
      <c r="D4" s="7">
        <f t="shared" ref="D4:D69" si="6">D3</f>
        <v>248</v>
      </c>
      <c r="E4" s="10" t="s">
        <v>268</v>
      </c>
      <c r="F4" s="7">
        <f t="shared" ref="F4:K69" si="7">F3</f>
        <v>169194</v>
      </c>
      <c r="G4" s="7">
        <f t="shared" ref="G4:H69" si="8">G3</f>
        <v>8371</v>
      </c>
      <c r="H4" s="7">
        <f t="shared" si="8"/>
        <v>4313</v>
      </c>
      <c r="I4" s="16" t="str">
        <f t="shared" ref="I4:K69" si="9">I3</f>
        <v>No hay datos</v>
      </c>
      <c r="J4" s="19">
        <f t="shared" si="9"/>
        <v>149048</v>
      </c>
      <c r="K4" s="24">
        <f t="shared" si="9"/>
        <v>21423</v>
      </c>
      <c r="L4" s="7">
        <f t="shared" ref="L4:L69" si="10">L3</f>
        <v>327889</v>
      </c>
      <c r="M4" s="7">
        <f t="shared" ref="M4:M69" si="11">M3</f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R69" si="12">R3</f>
        <v>6447</v>
      </c>
      <c r="S4" s="7">
        <f t="shared" ref="S4:S69" si="13">S3</f>
        <v>55343</v>
      </c>
      <c r="T4" s="7">
        <f t="shared" ref="T4:T69" si="14">T3</f>
        <v>466</v>
      </c>
      <c r="U4" s="7">
        <f t="shared" ref="U4:U69" si="15">U3</f>
        <v>79053</v>
      </c>
      <c r="V4" s="7">
        <f t="shared" ref="V4:V69" si="16">V3</f>
        <v>531</v>
      </c>
      <c r="W4" s="7">
        <f t="shared" ref="W4:W69" si="17">W3</f>
        <v>342</v>
      </c>
      <c r="X4" s="7" t="str">
        <f t="shared" ref="X4:X69" si="18">X3</f>
        <v>53.0%</v>
      </c>
      <c r="Y4" s="7" t="str">
        <f t="shared" ref="Y4:Y69" si="19">Y3</f>
        <v>47.0%</v>
      </c>
      <c r="Z4" s="7" t="str">
        <f t="shared" ref="Z4:Z69" si="20">Z3</f>
        <v>60.6%</v>
      </c>
      <c r="AA4" s="7" t="str">
        <f t="shared" ref="AA4:AA69" si="21">AA3</f>
        <v>20.5%</v>
      </c>
      <c r="AB4" s="7" t="str">
        <f t="shared" ref="AB4:AB69" si="22">AB3</f>
        <v>13.2%</v>
      </c>
      <c r="AC4" s="7" t="str">
        <f t="shared" ref="AC4:AC69" si="23">AC3</f>
        <v>2.9%</v>
      </c>
      <c r="AD4" s="7" t="str">
        <f t="shared" ref="AD4:AD69" si="24">AD3</f>
        <v>1.4%</v>
      </c>
      <c r="AE4" s="7" t="str">
        <f t="shared" ref="AE4:AE69" si="25">AE3</f>
        <v>0.8%</v>
      </c>
      <c r="AF4" s="7" t="str">
        <f t="shared" ref="AF4:AF69" si="26">AF3</f>
        <v>0.5%</v>
      </c>
      <c r="AG4" s="7" t="str">
        <f t="shared" ref="AG4:AG69" si="27">AG3</f>
        <v>0.2%</v>
      </c>
      <c r="AH4" s="9"/>
      <c r="AI4" s="9">
        <f t="shared" ref="AI4:AI69" si="28">AI3</f>
        <v>4</v>
      </c>
      <c r="AJ4" s="10" t="s">
        <v>282</v>
      </c>
    </row>
    <row r="5" spans="1:51" ht="13.8" x14ac:dyDescent="0.25">
      <c r="A5" s="5">
        <f t="shared" si="3"/>
        <v>43890</v>
      </c>
      <c r="B5" s="5">
        <f t="shared" si="4"/>
        <v>44136</v>
      </c>
      <c r="C5" s="6">
        <f t="shared" si="5"/>
        <v>0.33333333333333331</v>
      </c>
      <c r="D5" s="7">
        <f t="shared" si="6"/>
        <v>248</v>
      </c>
      <c r="E5" s="10" t="s">
        <v>268</v>
      </c>
      <c r="F5" s="7">
        <f t="shared" si="7"/>
        <v>169194</v>
      </c>
      <c r="G5" s="7">
        <f t="shared" si="8"/>
        <v>8371</v>
      </c>
      <c r="H5" s="7">
        <f t="shared" si="8"/>
        <v>4313</v>
      </c>
      <c r="I5" s="16" t="str">
        <f t="shared" si="9"/>
        <v>No hay datos</v>
      </c>
      <c r="J5" s="19">
        <f t="shared" si="9"/>
        <v>149048</v>
      </c>
      <c r="K5" s="24">
        <f t="shared" si="9"/>
        <v>21423</v>
      </c>
      <c r="L5" s="7">
        <f t="shared" si="10"/>
        <v>327889</v>
      </c>
      <c r="M5" s="7">
        <f t="shared" si="11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12"/>
        <v>6447</v>
      </c>
      <c r="S5" s="7">
        <f t="shared" si="13"/>
        <v>55343</v>
      </c>
      <c r="T5" s="7">
        <f t="shared" si="14"/>
        <v>466</v>
      </c>
      <c r="U5" s="7">
        <f t="shared" si="15"/>
        <v>79053</v>
      </c>
      <c r="V5" s="7">
        <f t="shared" si="16"/>
        <v>531</v>
      </c>
      <c r="W5" s="7">
        <f t="shared" si="17"/>
        <v>342</v>
      </c>
      <c r="X5" s="7" t="str">
        <f t="shared" si="18"/>
        <v>53.0%</v>
      </c>
      <c r="Y5" s="7" t="str">
        <f t="shared" si="19"/>
        <v>47.0%</v>
      </c>
      <c r="Z5" s="7" t="str">
        <f t="shared" si="20"/>
        <v>60.6%</v>
      </c>
      <c r="AA5" s="7" t="str">
        <f t="shared" si="21"/>
        <v>20.5%</v>
      </c>
      <c r="AB5" s="7" t="str">
        <f t="shared" si="22"/>
        <v>13.2%</v>
      </c>
      <c r="AC5" s="7" t="str">
        <f t="shared" si="23"/>
        <v>2.9%</v>
      </c>
      <c r="AD5" s="7" t="str">
        <f t="shared" si="24"/>
        <v>1.4%</v>
      </c>
      <c r="AE5" s="7" t="str">
        <f t="shared" si="25"/>
        <v>0.8%</v>
      </c>
      <c r="AF5" s="7" t="str">
        <f t="shared" si="26"/>
        <v>0.5%</v>
      </c>
      <c r="AG5" s="7" t="str">
        <f t="shared" si="27"/>
        <v>0.2%</v>
      </c>
      <c r="AH5" s="9"/>
      <c r="AI5" s="9">
        <f t="shared" si="28"/>
        <v>4</v>
      </c>
      <c r="AJ5" s="10" t="s">
        <v>282</v>
      </c>
    </row>
    <row r="6" spans="1:51" ht="13.8" x14ac:dyDescent="0.25">
      <c r="A6" s="5">
        <f t="shared" si="3"/>
        <v>43890</v>
      </c>
      <c r="B6" s="5">
        <f t="shared" si="4"/>
        <v>44136</v>
      </c>
      <c r="C6" s="6">
        <f t="shared" si="5"/>
        <v>0.33333333333333331</v>
      </c>
      <c r="D6" s="7">
        <f t="shared" si="6"/>
        <v>248</v>
      </c>
      <c r="E6" s="10" t="s">
        <v>268</v>
      </c>
      <c r="F6" s="7">
        <f t="shared" si="7"/>
        <v>169194</v>
      </c>
      <c r="G6" s="7">
        <f t="shared" si="8"/>
        <v>8371</v>
      </c>
      <c r="H6" s="7">
        <f t="shared" si="8"/>
        <v>4313</v>
      </c>
      <c r="I6" s="16" t="str">
        <f t="shared" si="9"/>
        <v>No hay datos</v>
      </c>
      <c r="J6" s="19">
        <f t="shared" si="9"/>
        <v>149048</v>
      </c>
      <c r="K6" s="24">
        <f t="shared" si="9"/>
        <v>21423</v>
      </c>
      <c r="L6" s="7">
        <f t="shared" si="10"/>
        <v>327889</v>
      </c>
      <c r="M6" s="7">
        <f t="shared" si="11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12"/>
        <v>6447</v>
      </c>
      <c r="S6" s="7">
        <f t="shared" si="13"/>
        <v>55343</v>
      </c>
      <c r="T6" s="7">
        <f t="shared" si="14"/>
        <v>466</v>
      </c>
      <c r="U6" s="7">
        <f t="shared" si="15"/>
        <v>79053</v>
      </c>
      <c r="V6" s="7">
        <f t="shared" si="16"/>
        <v>531</v>
      </c>
      <c r="W6" s="7">
        <f t="shared" si="17"/>
        <v>342</v>
      </c>
      <c r="X6" s="7" t="str">
        <f t="shared" si="18"/>
        <v>53.0%</v>
      </c>
      <c r="Y6" s="7" t="str">
        <f t="shared" si="19"/>
        <v>47.0%</v>
      </c>
      <c r="Z6" s="7" t="str">
        <f t="shared" si="20"/>
        <v>60.6%</v>
      </c>
      <c r="AA6" s="7" t="str">
        <f t="shared" si="21"/>
        <v>20.5%</v>
      </c>
      <c r="AB6" s="7" t="str">
        <f t="shared" si="22"/>
        <v>13.2%</v>
      </c>
      <c r="AC6" s="7" t="str">
        <f t="shared" si="23"/>
        <v>2.9%</v>
      </c>
      <c r="AD6" s="7" t="str">
        <f t="shared" si="24"/>
        <v>1.4%</v>
      </c>
      <c r="AE6" s="7" t="str">
        <f t="shared" si="25"/>
        <v>0.8%</v>
      </c>
      <c r="AF6" s="7" t="str">
        <f t="shared" si="26"/>
        <v>0.5%</v>
      </c>
      <c r="AG6" s="7" t="str">
        <f t="shared" si="27"/>
        <v>0.2%</v>
      </c>
      <c r="AH6" s="9"/>
      <c r="AI6" s="9">
        <f t="shared" si="28"/>
        <v>4</v>
      </c>
      <c r="AJ6" s="10" t="s">
        <v>282</v>
      </c>
    </row>
    <row r="7" spans="1:51" ht="13.8" x14ac:dyDescent="0.25">
      <c r="A7" s="5">
        <f t="shared" si="3"/>
        <v>43890</v>
      </c>
      <c r="B7" s="5">
        <f t="shared" si="4"/>
        <v>44136</v>
      </c>
      <c r="C7" s="6">
        <f t="shared" si="5"/>
        <v>0.33333333333333331</v>
      </c>
      <c r="D7" s="7">
        <f t="shared" si="6"/>
        <v>248</v>
      </c>
      <c r="E7" s="10" t="s">
        <v>268</v>
      </c>
      <c r="F7" s="7">
        <f t="shared" si="7"/>
        <v>169194</v>
      </c>
      <c r="G7" s="7">
        <f t="shared" si="8"/>
        <v>8371</v>
      </c>
      <c r="H7" s="7">
        <f t="shared" si="8"/>
        <v>4313</v>
      </c>
      <c r="I7" s="16" t="str">
        <f t="shared" si="9"/>
        <v>No hay datos</v>
      </c>
      <c r="J7" s="19">
        <f t="shared" si="9"/>
        <v>149048</v>
      </c>
      <c r="K7" s="24">
        <f t="shared" si="9"/>
        <v>21423</v>
      </c>
      <c r="L7" s="7">
        <f t="shared" si="10"/>
        <v>327889</v>
      </c>
      <c r="M7" s="7">
        <f t="shared" si="11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12"/>
        <v>6447</v>
      </c>
      <c r="S7" s="7">
        <f t="shared" si="13"/>
        <v>55343</v>
      </c>
      <c r="T7" s="7">
        <f t="shared" si="14"/>
        <v>466</v>
      </c>
      <c r="U7" s="7">
        <f t="shared" si="15"/>
        <v>79053</v>
      </c>
      <c r="V7" s="7">
        <f t="shared" si="16"/>
        <v>531</v>
      </c>
      <c r="W7" s="7">
        <f t="shared" si="17"/>
        <v>342</v>
      </c>
      <c r="X7" s="7" t="str">
        <f t="shared" si="18"/>
        <v>53.0%</v>
      </c>
      <c r="Y7" s="7" t="str">
        <f t="shared" si="19"/>
        <v>47.0%</v>
      </c>
      <c r="Z7" s="7" t="str">
        <f t="shared" si="20"/>
        <v>60.6%</v>
      </c>
      <c r="AA7" s="7" t="str">
        <f t="shared" si="21"/>
        <v>20.5%</v>
      </c>
      <c r="AB7" s="7" t="str">
        <f t="shared" si="22"/>
        <v>13.2%</v>
      </c>
      <c r="AC7" s="7" t="str">
        <f t="shared" si="23"/>
        <v>2.9%</v>
      </c>
      <c r="AD7" s="7" t="str">
        <f t="shared" si="24"/>
        <v>1.4%</v>
      </c>
      <c r="AE7" s="7" t="str">
        <f t="shared" si="25"/>
        <v>0.8%</v>
      </c>
      <c r="AF7" s="7" t="str">
        <f t="shared" si="26"/>
        <v>0.5%</v>
      </c>
      <c r="AG7" s="7" t="str">
        <f t="shared" si="27"/>
        <v>0.2%</v>
      </c>
      <c r="AH7" s="9"/>
      <c r="AI7" s="9">
        <f t="shared" si="28"/>
        <v>4</v>
      </c>
      <c r="AJ7" s="10" t="s">
        <v>282</v>
      </c>
    </row>
    <row r="8" spans="1:51" ht="13.8" x14ac:dyDescent="0.25">
      <c r="A8" s="5">
        <f t="shared" si="3"/>
        <v>43890</v>
      </c>
      <c r="B8" s="5">
        <f t="shared" si="4"/>
        <v>44136</v>
      </c>
      <c r="C8" s="6">
        <f t="shared" si="5"/>
        <v>0.33333333333333331</v>
      </c>
      <c r="D8" s="7">
        <f t="shared" si="6"/>
        <v>248</v>
      </c>
      <c r="E8" s="10" t="s">
        <v>268</v>
      </c>
      <c r="F8" s="7">
        <f t="shared" si="7"/>
        <v>169194</v>
      </c>
      <c r="G8" s="7">
        <f t="shared" si="8"/>
        <v>8371</v>
      </c>
      <c r="H8" s="7">
        <f t="shared" si="8"/>
        <v>4313</v>
      </c>
      <c r="I8" s="16" t="str">
        <f t="shared" si="9"/>
        <v>No hay datos</v>
      </c>
      <c r="J8" s="19">
        <f t="shared" si="9"/>
        <v>149048</v>
      </c>
      <c r="K8" s="24">
        <f t="shared" si="9"/>
        <v>21423</v>
      </c>
      <c r="L8" s="7">
        <f t="shared" si="10"/>
        <v>327889</v>
      </c>
      <c r="M8" s="7">
        <f t="shared" si="11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12"/>
        <v>6447</v>
      </c>
      <c r="S8" s="7">
        <f t="shared" si="13"/>
        <v>55343</v>
      </c>
      <c r="T8" s="7">
        <f t="shared" si="14"/>
        <v>466</v>
      </c>
      <c r="U8" s="7">
        <f t="shared" si="15"/>
        <v>79053</v>
      </c>
      <c r="V8" s="7">
        <f t="shared" si="16"/>
        <v>531</v>
      </c>
      <c r="W8" s="7">
        <f t="shared" si="17"/>
        <v>342</v>
      </c>
      <c r="X8" s="7" t="str">
        <f t="shared" si="18"/>
        <v>53.0%</v>
      </c>
      <c r="Y8" s="7" t="str">
        <f t="shared" si="19"/>
        <v>47.0%</v>
      </c>
      <c r="Z8" s="7" t="str">
        <f t="shared" si="20"/>
        <v>60.6%</v>
      </c>
      <c r="AA8" s="7" t="str">
        <f t="shared" si="21"/>
        <v>20.5%</v>
      </c>
      <c r="AB8" s="7" t="str">
        <f t="shared" si="22"/>
        <v>13.2%</v>
      </c>
      <c r="AC8" s="7" t="str">
        <f t="shared" si="23"/>
        <v>2.9%</v>
      </c>
      <c r="AD8" s="7" t="str">
        <f t="shared" si="24"/>
        <v>1.4%</v>
      </c>
      <c r="AE8" s="7" t="str">
        <f t="shared" si="25"/>
        <v>0.8%</v>
      </c>
      <c r="AF8" s="7" t="str">
        <f t="shared" si="26"/>
        <v>0.5%</v>
      </c>
      <c r="AG8" s="7" t="str">
        <f t="shared" si="27"/>
        <v>0.2%</v>
      </c>
      <c r="AH8" s="9"/>
      <c r="AI8" s="9">
        <f t="shared" si="28"/>
        <v>4</v>
      </c>
      <c r="AJ8" s="10" t="s">
        <v>282</v>
      </c>
    </row>
    <row r="9" spans="1:51" ht="13.8" x14ac:dyDescent="0.25">
      <c r="A9" s="5">
        <f t="shared" si="3"/>
        <v>43890</v>
      </c>
      <c r="B9" s="5">
        <f t="shared" si="4"/>
        <v>44136</v>
      </c>
      <c r="C9" s="6">
        <f t="shared" si="5"/>
        <v>0.33333333333333331</v>
      </c>
      <c r="D9" s="7">
        <f t="shared" si="6"/>
        <v>248</v>
      </c>
      <c r="E9" s="10" t="s">
        <v>268</v>
      </c>
      <c r="F9" s="7">
        <f t="shared" si="7"/>
        <v>169194</v>
      </c>
      <c r="G9" s="7">
        <f t="shared" si="8"/>
        <v>8371</v>
      </c>
      <c r="H9" s="7">
        <f t="shared" si="8"/>
        <v>4313</v>
      </c>
      <c r="I9" s="16" t="str">
        <f t="shared" si="9"/>
        <v>No hay datos</v>
      </c>
      <c r="J9" s="19">
        <f t="shared" si="9"/>
        <v>149048</v>
      </c>
      <c r="K9" s="24">
        <f t="shared" si="9"/>
        <v>21423</v>
      </c>
      <c r="L9" s="7">
        <f t="shared" si="10"/>
        <v>327889</v>
      </c>
      <c r="M9" s="7">
        <f t="shared" si="11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12"/>
        <v>6447</v>
      </c>
      <c r="S9" s="7">
        <f t="shared" si="13"/>
        <v>55343</v>
      </c>
      <c r="T9" s="7">
        <f t="shared" si="14"/>
        <v>466</v>
      </c>
      <c r="U9" s="7">
        <f t="shared" si="15"/>
        <v>79053</v>
      </c>
      <c r="V9" s="7">
        <f t="shared" si="16"/>
        <v>531</v>
      </c>
      <c r="W9" s="7">
        <f t="shared" si="17"/>
        <v>342</v>
      </c>
      <c r="X9" s="7" t="str">
        <f t="shared" si="18"/>
        <v>53.0%</v>
      </c>
      <c r="Y9" s="7" t="str">
        <f t="shared" si="19"/>
        <v>47.0%</v>
      </c>
      <c r="Z9" s="7" t="str">
        <f t="shared" si="20"/>
        <v>60.6%</v>
      </c>
      <c r="AA9" s="7" t="str">
        <f t="shared" si="21"/>
        <v>20.5%</v>
      </c>
      <c r="AB9" s="7" t="str">
        <f t="shared" si="22"/>
        <v>13.2%</v>
      </c>
      <c r="AC9" s="7" t="str">
        <f t="shared" si="23"/>
        <v>2.9%</v>
      </c>
      <c r="AD9" s="7" t="str">
        <f t="shared" si="24"/>
        <v>1.4%</v>
      </c>
      <c r="AE9" s="7" t="str">
        <f t="shared" si="25"/>
        <v>0.8%</v>
      </c>
      <c r="AF9" s="7" t="str">
        <f t="shared" si="26"/>
        <v>0.5%</v>
      </c>
      <c r="AG9" s="7" t="str">
        <f t="shared" si="27"/>
        <v>0.2%</v>
      </c>
      <c r="AH9" s="9"/>
      <c r="AI9" s="9">
        <f t="shared" si="28"/>
        <v>4</v>
      </c>
      <c r="AJ9" s="10" t="s">
        <v>282</v>
      </c>
    </row>
    <row r="10" spans="1:51" ht="13.8" x14ac:dyDescent="0.25">
      <c r="A10" s="5">
        <f t="shared" si="3"/>
        <v>43890</v>
      </c>
      <c r="B10" s="5">
        <f t="shared" si="4"/>
        <v>44136</v>
      </c>
      <c r="C10" s="6">
        <f t="shared" si="5"/>
        <v>0.33333333333333331</v>
      </c>
      <c r="D10" s="7">
        <f t="shared" si="6"/>
        <v>248</v>
      </c>
      <c r="E10" s="10" t="s">
        <v>268</v>
      </c>
      <c r="F10" s="7">
        <f t="shared" si="7"/>
        <v>169194</v>
      </c>
      <c r="G10" s="7">
        <f t="shared" si="8"/>
        <v>8371</v>
      </c>
      <c r="H10" s="7">
        <f t="shared" si="8"/>
        <v>4313</v>
      </c>
      <c r="I10" s="16" t="str">
        <f t="shared" si="9"/>
        <v>No hay datos</v>
      </c>
      <c r="J10" s="19">
        <f t="shared" si="9"/>
        <v>149048</v>
      </c>
      <c r="K10" s="24">
        <f t="shared" si="9"/>
        <v>21423</v>
      </c>
      <c r="L10" s="7">
        <f t="shared" si="10"/>
        <v>327889</v>
      </c>
      <c r="M10" s="7">
        <f t="shared" si="11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12"/>
        <v>6447</v>
      </c>
      <c r="S10" s="7">
        <f t="shared" si="13"/>
        <v>55343</v>
      </c>
      <c r="T10" s="7">
        <f t="shared" si="14"/>
        <v>466</v>
      </c>
      <c r="U10" s="7">
        <f t="shared" si="15"/>
        <v>79053</v>
      </c>
      <c r="V10" s="7">
        <f t="shared" si="16"/>
        <v>531</v>
      </c>
      <c r="W10" s="7">
        <f t="shared" si="17"/>
        <v>342</v>
      </c>
      <c r="X10" s="7" t="str">
        <f t="shared" si="18"/>
        <v>53.0%</v>
      </c>
      <c r="Y10" s="7" t="str">
        <f t="shared" si="19"/>
        <v>47.0%</v>
      </c>
      <c r="Z10" s="7" t="str">
        <f t="shared" si="20"/>
        <v>60.6%</v>
      </c>
      <c r="AA10" s="7" t="str">
        <f t="shared" si="21"/>
        <v>20.5%</v>
      </c>
      <c r="AB10" s="7" t="str">
        <f t="shared" si="22"/>
        <v>13.2%</v>
      </c>
      <c r="AC10" s="7" t="str">
        <f t="shared" si="23"/>
        <v>2.9%</v>
      </c>
      <c r="AD10" s="7" t="str">
        <f t="shared" si="24"/>
        <v>1.4%</v>
      </c>
      <c r="AE10" s="7" t="str">
        <f t="shared" si="25"/>
        <v>0.8%</v>
      </c>
      <c r="AF10" s="7" t="str">
        <f t="shared" si="26"/>
        <v>0.5%</v>
      </c>
      <c r="AG10" s="7" t="str">
        <f t="shared" si="27"/>
        <v>0.2%</v>
      </c>
      <c r="AH10" s="9"/>
      <c r="AI10" s="9">
        <f t="shared" si="28"/>
        <v>4</v>
      </c>
      <c r="AJ10" s="10" t="s">
        <v>282</v>
      </c>
    </row>
    <row r="11" spans="1:51" ht="13.8" x14ac:dyDescent="0.25">
      <c r="A11" s="5">
        <f t="shared" si="3"/>
        <v>43890</v>
      </c>
      <c r="B11" s="5">
        <f t="shared" si="4"/>
        <v>44136</v>
      </c>
      <c r="C11" s="6">
        <f t="shared" si="5"/>
        <v>0.33333333333333331</v>
      </c>
      <c r="D11" s="7">
        <f t="shared" si="6"/>
        <v>248</v>
      </c>
      <c r="E11" s="10" t="s">
        <v>268</v>
      </c>
      <c r="F11" s="7">
        <f t="shared" si="7"/>
        <v>169194</v>
      </c>
      <c r="G11" s="7">
        <f t="shared" si="8"/>
        <v>8371</v>
      </c>
      <c r="H11" s="7">
        <f t="shared" si="8"/>
        <v>4313</v>
      </c>
      <c r="I11" s="16" t="str">
        <f t="shared" si="9"/>
        <v>No hay datos</v>
      </c>
      <c r="J11" s="19">
        <f t="shared" si="9"/>
        <v>149048</v>
      </c>
      <c r="K11" s="24">
        <f t="shared" si="9"/>
        <v>21423</v>
      </c>
      <c r="L11" s="7">
        <f t="shared" si="10"/>
        <v>327889</v>
      </c>
      <c r="M11" s="7">
        <f t="shared" si="11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12"/>
        <v>6447</v>
      </c>
      <c r="S11" s="7">
        <f t="shared" si="13"/>
        <v>55343</v>
      </c>
      <c r="T11" s="7">
        <f t="shared" si="14"/>
        <v>466</v>
      </c>
      <c r="U11" s="7">
        <f t="shared" si="15"/>
        <v>79053</v>
      </c>
      <c r="V11" s="7">
        <f t="shared" si="16"/>
        <v>531</v>
      </c>
      <c r="W11" s="7">
        <f t="shared" si="17"/>
        <v>342</v>
      </c>
      <c r="X11" s="7" t="str">
        <f t="shared" si="18"/>
        <v>53.0%</v>
      </c>
      <c r="Y11" s="7" t="str">
        <f t="shared" si="19"/>
        <v>47.0%</v>
      </c>
      <c r="Z11" s="7" t="str">
        <f t="shared" si="20"/>
        <v>60.6%</v>
      </c>
      <c r="AA11" s="7" t="str">
        <f t="shared" si="21"/>
        <v>20.5%</v>
      </c>
      <c r="AB11" s="7" t="str">
        <f t="shared" si="22"/>
        <v>13.2%</v>
      </c>
      <c r="AC11" s="7" t="str">
        <f t="shared" si="23"/>
        <v>2.9%</v>
      </c>
      <c r="AD11" s="7" t="str">
        <f t="shared" si="24"/>
        <v>1.4%</v>
      </c>
      <c r="AE11" s="7" t="str">
        <f t="shared" si="25"/>
        <v>0.8%</v>
      </c>
      <c r="AF11" s="7" t="str">
        <f t="shared" si="26"/>
        <v>0.5%</v>
      </c>
      <c r="AG11" s="7" t="str">
        <f t="shared" si="27"/>
        <v>0.2%</v>
      </c>
      <c r="AH11" s="9"/>
      <c r="AI11" s="9">
        <f t="shared" si="28"/>
        <v>4</v>
      </c>
      <c r="AJ11" s="10" t="s">
        <v>282</v>
      </c>
    </row>
    <row r="12" spans="1:51" ht="13.8" x14ac:dyDescent="0.25">
      <c r="A12" s="5">
        <f t="shared" si="3"/>
        <v>43890</v>
      </c>
      <c r="B12" s="5">
        <f t="shared" si="4"/>
        <v>44136</v>
      </c>
      <c r="C12" s="6">
        <f t="shared" si="5"/>
        <v>0.33333333333333331</v>
      </c>
      <c r="D12" s="7">
        <f t="shared" si="6"/>
        <v>248</v>
      </c>
      <c r="E12" s="10" t="s">
        <v>268</v>
      </c>
      <c r="F12" s="7">
        <f t="shared" si="7"/>
        <v>169194</v>
      </c>
      <c r="G12" s="7">
        <f t="shared" si="8"/>
        <v>8371</v>
      </c>
      <c r="H12" s="7">
        <f t="shared" si="8"/>
        <v>4313</v>
      </c>
      <c r="I12" s="16" t="str">
        <f t="shared" si="9"/>
        <v>No hay datos</v>
      </c>
      <c r="J12" s="19">
        <f t="shared" si="9"/>
        <v>149048</v>
      </c>
      <c r="K12" s="24">
        <f t="shared" si="9"/>
        <v>21423</v>
      </c>
      <c r="L12" s="7">
        <f t="shared" si="10"/>
        <v>327889</v>
      </c>
      <c r="M12" s="7">
        <f t="shared" si="11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12"/>
        <v>6447</v>
      </c>
      <c r="S12" s="7">
        <f t="shared" si="13"/>
        <v>55343</v>
      </c>
      <c r="T12" s="7">
        <f t="shared" si="14"/>
        <v>466</v>
      </c>
      <c r="U12" s="7">
        <f t="shared" si="15"/>
        <v>79053</v>
      </c>
      <c r="V12" s="7">
        <f t="shared" si="16"/>
        <v>531</v>
      </c>
      <c r="W12" s="7">
        <f t="shared" si="17"/>
        <v>342</v>
      </c>
      <c r="X12" s="7" t="str">
        <f t="shared" si="18"/>
        <v>53.0%</v>
      </c>
      <c r="Y12" s="7" t="str">
        <f t="shared" si="19"/>
        <v>47.0%</v>
      </c>
      <c r="Z12" s="7" t="str">
        <f t="shared" si="20"/>
        <v>60.6%</v>
      </c>
      <c r="AA12" s="7" t="str">
        <f t="shared" si="21"/>
        <v>20.5%</v>
      </c>
      <c r="AB12" s="7" t="str">
        <f t="shared" si="22"/>
        <v>13.2%</v>
      </c>
      <c r="AC12" s="7" t="str">
        <f t="shared" si="23"/>
        <v>2.9%</v>
      </c>
      <c r="AD12" s="7" t="str">
        <f t="shared" si="24"/>
        <v>1.4%</v>
      </c>
      <c r="AE12" s="7" t="str">
        <f t="shared" si="25"/>
        <v>0.8%</v>
      </c>
      <c r="AF12" s="7" t="str">
        <f t="shared" si="26"/>
        <v>0.5%</v>
      </c>
      <c r="AG12" s="7" t="str">
        <f t="shared" si="27"/>
        <v>0.2%</v>
      </c>
      <c r="AH12" s="9"/>
      <c r="AI12" s="9">
        <f t="shared" si="28"/>
        <v>4</v>
      </c>
      <c r="AJ12" s="10" t="s">
        <v>282</v>
      </c>
    </row>
    <row r="13" spans="1:51" ht="13.8" x14ac:dyDescent="0.25">
      <c r="A13" s="5">
        <f t="shared" si="3"/>
        <v>43890</v>
      </c>
      <c r="B13" s="5">
        <f t="shared" si="4"/>
        <v>44136</v>
      </c>
      <c r="C13" s="6">
        <f t="shared" si="5"/>
        <v>0.33333333333333331</v>
      </c>
      <c r="D13" s="7">
        <f t="shared" si="6"/>
        <v>248</v>
      </c>
      <c r="E13" s="10" t="s">
        <v>268</v>
      </c>
      <c r="F13" s="7">
        <f t="shared" si="7"/>
        <v>169194</v>
      </c>
      <c r="G13" s="7">
        <f t="shared" si="8"/>
        <v>8371</v>
      </c>
      <c r="H13" s="7">
        <f t="shared" si="8"/>
        <v>4313</v>
      </c>
      <c r="I13" s="16" t="str">
        <f t="shared" si="9"/>
        <v>No hay datos</v>
      </c>
      <c r="J13" s="19">
        <f t="shared" si="9"/>
        <v>149048</v>
      </c>
      <c r="K13" s="24">
        <f t="shared" si="9"/>
        <v>21423</v>
      </c>
      <c r="L13" s="7">
        <f t="shared" si="10"/>
        <v>327889</v>
      </c>
      <c r="M13" s="7">
        <f t="shared" si="11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12"/>
        <v>6447</v>
      </c>
      <c r="S13" s="7">
        <f t="shared" si="13"/>
        <v>55343</v>
      </c>
      <c r="T13" s="7">
        <f t="shared" si="14"/>
        <v>466</v>
      </c>
      <c r="U13" s="7">
        <f t="shared" si="15"/>
        <v>79053</v>
      </c>
      <c r="V13" s="7">
        <f t="shared" si="16"/>
        <v>531</v>
      </c>
      <c r="W13" s="7">
        <f t="shared" si="17"/>
        <v>342</v>
      </c>
      <c r="X13" s="7" t="str">
        <f t="shared" si="18"/>
        <v>53.0%</v>
      </c>
      <c r="Y13" s="7" t="str">
        <f t="shared" si="19"/>
        <v>47.0%</v>
      </c>
      <c r="Z13" s="7" t="str">
        <f t="shared" si="20"/>
        <v>60.6%</v>
      </c>
      <c r="AA13" s="7" t="str">
        <f t="shared" si="21"/>
        <v>20.5%</v>
      </c>
      <c r="AB13" s="7" t="str">
        <f t="shared" si="22"/>
        <v>13.2%</v>
      </c>
      <c r="AC13" s="7" t="str">
        <f t="shared" si="23"/>
        <v>2.9%</v>
      </c>
      <c r="AD13" s="7" t="str">
        <f t="shared" si="24"/>
        <v>1.4%</v>
      </c>
      <c r="AE13" s="7" t="str">
        <f t="shared" si="25"/>
        <v>0.8%</v>
      </c>
      <c r="AF13" s="7" t="str">
        <f t="shared" si="26"/>
        <v>0.5%</v>
      </c>
      <c r="AG13" s="7" t="str">
        <f t="shared" si="27"/>
        <v>0.2%</v>
      </c>
      <c r="AH13" s="9"/>
      <c r="AI13" s="9">
        <f t="shared" si="28"/>
        <v>4</v>
      </c>
      <c r="AJ13" s="10" t="s">
        <v>282</v>
      </c>
    </row>
    <row r="14" spans="1:51" ht="13.8" x14ac:dyDescent="0.25">
      <c r="A14" s="5">
        <f t="shared" si="3"/>
        <v>43890</v>
      </c>
      <c r="B14" s="5">
        <f t="shared" si="4"/>
        <v>44136</v>
      </c>
      <c r="C14" s="6">
        <f t="shared" si="5"/>
        <v>0.33333333333333331</v>
      </c>
      <c r="D14" s="7">
        <f t="shared" si="6"/>
        <v>248</v>
      </c>
      <c r="E14" s="10" t="s">
        <v>268</v>
      </c>
      <c r="F14" s="7">
        <f t="shared" si="7"/>
        <v>169194</v>
      </c>
      <c r="G14" s="7">
        <f t="shared" si="8"/>
        <v>8371</v>
      </c>
      <c r="H14" s="7">
        <f t="shared" si="8"/>
        <v>4313</v>
      </c>
      <c r="I14" s="16" t="str">
        <f t="shared" si="9"/>
        <v>No hay datos</v>
      </c>
      <c r="J14" s="19">
        <f t="shared" ref="J14" si="29">J13</f>
        <v>149048</v>
      </c>
      <c r="K14" s="24">
        <f t="shared" si="9"/>
        <v>21423</v>
      </c>
      <c r="L14" s="7">
        <f t="shared" si="10"/>
        <v>327889</v>
      </c>
      <c r="M14" s="7">
        <f t="shared" si="11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12"/>
        <v>6447</v>
      </c>
      <c r="S14" s="7">
        <f t="shared" si="13"/>
        <v>55343</v>
      </c>
      <c r="T14" s="7">
        <f t="shared" si="14"/>
        <v>466</v>
      </c>
      <c r="U14" s="7">
        <f t="shared" si="15"/>
        <v>79053</v>
      </c>
      <c r="V14" s="7">
        <f t="shared" si="16"/>
        <v>531</v>
      </c>
      <c r="W14" s="7">
        <f t="shared" si="17"/>
        <v>342</v>
      </c>
      <c r="X14" s="7" t="str">
        <f t="shared" si="18"/>
        <v>53.0%</v>
      </c>
      <c r="Y14" s="7" t="str">
        <f t="shared" si="19"/>
        <v>47.0%</v>
      </c>
      <c r="Z14" s="7" t="str">
        <f t="shared" si="20"/>
        <v>60.6%</v>
      </c>
      <c r="AA14" s="7" t="str">
        <f t="shared" si="21"/>
        <v>20.5%</v>
      </c>
      <c r="AB14" s="7" t="str">
        <f t="shared" si="22"/>
        <v>13.2%</v>
      </c>
      <c r="AC14" s="7" t="str">
        <f t="shared" si="23"/>
        <v>2.9%</v>
      </c>
      <c r="AD14" s="7" t="str">
        <f t="shared" si="24"/>
        <v>1.4%</v>
      </c>
      <c r="AE14" s="7" t="str">
        <f t="shared" si="25"/>
        <v>0.8%</v>
      </c>
      <c r="AF14" s="7" t="str">
        <f t="shared" si="26"/>
        <v>0.5%</v>
      </c>
      <c r="AG14" s="7" t="str">
        <f t="shared" si="27"/>
        <v>0.2%</v>
      </c>
      <c r="AH14" s="9"/>
      <c r="AI14" s="9">
        <f t="shared" si="28"/>
        <v>4</v>
      </c>
      <c r="AJ14" s="10" t="s">
        <v>282</v>
      </c>
    </row>
    <row r="15" spans="1:51" s="4" customFormat="1" ht="13.8" x14ac:dyDescent="0.25">
      <c r="A15" s="5">
        <f t="shared" si="3"/>
        <v>43890</v>
      </c>
      <c r="B15" s="5">
        <f t="shared" si="4"/>
        <v>44136</v>
      </c>
      <c r="C15" s="6">
        <f t="shared" si="5"/>
        <v>0.33333333333333331</v>
      </c>
      <c r="D15" s="7">
        <f t="shared" si="6"/>
        <v>248</v>
      </c>
      <c r="E15" s="10" t="s">
        <v>268</v>
      </c>
      <c r="F15" s="7">
        <f t="shared" si="7"/>
        <v>169194</v>
      </c>
      <c r="G15" s="7">
        <f t="shared" si="7"/>
        <v>8371</v>
      </c>
      <c r="H15" s="7">
        <f t="shared" si="7"/>
        <v>4313</v>
      </c>
      <c r="I15" s="16" t="str">
        <f t="shared" si="7"/>
        <v>No hay datos</v>
      </c>
      <c r="J15" s="19">
        <f t="shared" si="7"/>
        <v>149048</v>
      </c>
      <c r="K15" s="24">
        <f t="shared" si="7"/>
        <v>21423</v>
      </c>
      <c r="L15" s="7">
        <f t="shared" si="10"/>
        <v>327889</v>
      </c>
      <c r="M15" s="7">
        <f t="shared" si="11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12"/>
        <v>6447</v>
      </c>
      <c r="S15" s="7">
        <f t="shared" si="13"/>
        <v>55343</v>
      </c>
      <c r="T15" s="7">
        <f t="shared" si="14"/>
        <v>466</v>
      </c>
      <c r="U15" s="7">
        <f t="shared" si="15"/>
        <v>79053</v>
      </c>
      <c r="V15" s="7">
        <f t="shared" si="16"/>
        <v>531</v>
      </c>
      <c r="W15" s="7">
        <f t="shared" si="17"/>
        <v>342</v>
      </c>
      <c r="X15" s="7" t="str">
        <f t="shared" si="18"/>
        <v>53.0%</v>
      </c>
      <c r="Y15" s="7" t="str">
        <f t="shared" si="19"/>
        <v>47.0%</v>
      </c>
      <c r="Z15" s="7" t="str">
        <f t="shared" si="20"/>
        <v>60.6%</v>
      </c>
      <c r="AA15" s="7" t="str">
        <f t="shared" si="21"/>
        <v>20.5%</v>
      </c>
      <c r="AB15" s="7" t="str">
        <f t="shared" si="22"/>
        <v>13.2%</v>
      </c>
      <c r="AC15" s="7" t="str">
        <f t="shared" si="23"/>
        <v>2.9%</v>
      </c>
      <c r="AD15" s="7" t="str">
        <f t="shared" si="24"/>
        <v>1.4%</v>
      </c>
      <c r="AE15" s="7" t="str">
        <f t="shared" si="25"/>
        <v>0.8%</v>
      </c>
      <c r="AF15" s="7" t="str">
        <f t="shared" si="26"/>
        <v>0.5%</v>
      </c>
      <c r="AG15" s="7" t="str">
        <f t="shared" si="27"/>
        <v>0.2%</v>
      </c>
      <c r="AH15" s="9"/>
      <c r="AI15" s="9">
        <f t="shared" si="28"/>
        <v>4</v>
      </c>
      <c r="AJ15" s="10" t="s">
        <v>282</v>
      </c>
    </row>
    <row r="16" spans="1:51" s="4" customFormat="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7"/>
        <v>169194</v>
      </c>
      <c r="G16" s="7">
        <f t="shared" si="7"/>
        <v>8371</v>
      </c>
      <c r="H16" s="7">
        <f t="shared" si="7"/>
        <v>4313</v>
      </c>
      <c r="I16" s="16" t="str">
        <f t="shared" si="7"/>
        <v>No hay datos</v>
      </c>
      <c r="J16" s="19">
        <f t="shared" si="7"/>
        <v>149048</v>
      </c>
      <c r="K16" s="24">
        <f t="shared" si="7"/>
        <v>21423</v>
      </c>
      <c r="L16" s="7">
        <f t="shared" si="10"/>
        <v>327889</v>
      </c>
      <c r="M16" s="7">
        <f t="shared" si="11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12"/>
        <v>6447</v>
      </c>
      <c r="S16" s="7">
        <f t="shared" si="13"/>
        <v>55343</v>
      </c>
      <c r="T16" s="7">
        <f t="shared" si="14"/>
        <v>466</v>
      </c>
      <c r="U16" s="7">
        <f t="shared" si="15"/>
        <v>79053</v>
      </c>
      <c r="V16" s="7">
        <f t="shared" si="16"/>
        <v>531</v>
      </c>
      <c r="W16" s="7">
        <f t="shared" si="17"/>
        <v>342</v>
      </c>
      <c r="X16" s="7" t="str">
        <f t="shared" si="18"/>
        <v>53.0%</v>
      </c>
      <c r="Y16" s="7" t="str">
        <f t="shared" si="19"/>
        <v>47.0%</v>
      </c>
      <c r="Z16" s="7" t="str">
        <f t="shared" si="20"/>
        <v>60.6%</v>
      </c>
      <c r="AA16" s="7" t="str">
        <f t="shared" si="21"/>
        <v>20.5%</v>
      </c>
      <c r="AB16" s="7" t="str">
        <f t="shared" si="22"/>
        <v>13.2%</v>
      </c>
      <c r="AC16" s="7" t="str">
        <f t="shared" si="23"/>
        <v>2.9%</v>
      </c>
      <c r="AD16" s="7" t="str">
        <f t="shared" si="24"/>
        <v>1.4%</v>
      </c>
      <c r="AE16" s="7" t="str">
        <f t="shared" si="25"/>
        <v>0.8%</v>
      </c>
      <c r="AF16" s="7" t="str">
        <f t="shared" si="26"/>
        <v>0.5%</v>
      </c>
      <c r="AG16" s="7" t="str">
        <f t="shared" si="27"/>
        <v>0.2%</v>
      </c>
      <c r="AH16" s="9"/>
      <c r="AI16" s="9">
        <f t="shared" si="28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ref="J17:K17" si="30">J16</f>
        <v>149048</v>
      </c>
      <c r="K17" s="24">
        <f t="shared" si="30"/>
        <v>21423</v>
      </c>
      <c r="L17" s="7">
        <f t="shared" si="1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8"/>
        <v>53.0%</v>
      </c>
      <c r="Y17" s="7" t="str">
        <f t="shared" si="19"/>
        <v>47.0%</v>
      </c>
      <c r="Z17" s="7" t="str">
        <f>Z14</f>
        <v>60.6%</v>
      </c>
      <c r="AA17" s="7" t="str">
        <f t="shared" si="21"/>
        <v>20.5%</v>
      </c>
      <c r="AB17" s="7" t="str">
        <f t="shared" si="22"/>
        <v>13.2%</v>
      </c>
      <c r="AC17" s="7" t="str">
        <f t="shared" si="23"/>
        <v>2.9%</v>
      </c>
      <c r="AD17" s="7" t="str">
        <f t="shared" si="24"/>
        <v>1.4%</v>
      </c>
      <c r="AE17" s="7" t="str">
        <f t="shared" si="25"/>
        <v>0.8%</v>
      </c>
      <c r="AF17" s="7" t="str">
        <f t="shared" si="26"/>
        <v>0.5%</v>
      </c>
      <c r="AG17" s="7" t="str">
        <f t="shared" si="27"/>
        <v>0.2%</v>
      </c>
      <c r="AH17" s="9"/>
      <c r="AI17" s="9">
        <f t="shared" si="28"/>
        <v>4</v>
      </c>
      <c r="AJ17" s="10" t="s">
        <v>282</v>
      </c>
    </row>
    <row r="18" spans="1:36" ht="13.8" x14ac:dyDescent="0.25">
      <c r="A18" s="5">
        <f t="shared" si="3"/>
        <v>43890</v>
      </c>
      <c r="B18" s="5">
        <f t="shared" si="4"/>
        <v>44136</v>
      </c>
      <c r="C18" s="6">
        <f t="shared" si="5"/>
        <v>0.33333333333333331</v>
      </c>
      <c r="D18" s="7">
        <f t="shared" si="6"/>
        <v>248</v>
      </c>
      <c r="E18" s="10" t="s">
        <v>268</v>
      </c>
      <c r="F18" s="7">
        <f t="shared" si="7"/>
        <v>169194</v>
      </c>
      <c r="G18" s="7">
        <f t="shared" si="8"/>
        <v>8371</v>
      </c>
      <c r="H18" s="7">
        <f t="shared" si="8"/>
        <v>4313</v>
      </c>
      <c r="I18" s="16" t="str">
        <f t="shared" si="9"/>
        <v>No hay datos</v>
      </c>
      <c r="J18" s="19">
        <f t="shared" ref="J18:K18" si="31">J17</f>
        <v>149048</v>
      </c>
      <c r="K18" s="24">
        <f t="shared" si="31"/>
        <v>21423</v>
      </c>
      <c r="L18" s="7">
        <f t="shared" si="10"/>
        <v>327889</v>
      </c>
      <c r="M18" s="7">
        <f t="shared" si="11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12"/>
        <v>4271</v>
      </c>
      <c r="S18" s="7">
        <f t="shared" si="13"/>
        <v>216</v>
      </c>
      <c r="T18" s="7">
        <f t="shared" si="14"/>
        <v>51</v>
      </c>
      <c r="U18" s="7">
        <f t="shared" si="15"/>
        <v>79053</v>
      </c>
      <c r="V18" s="7">
        <f t="shared" si="16"/>
        <v>531</v>
      </c>
      <c r="W18" s="7">
        <f t="shared" si="17"/>
        <v>342</v>
      </c>
      <c r="X18" s="7" t="str">
        <f t="shared" si="18"/>
        <v>53.0%</v>
      </c>
      <c r="Y18" s="7" t="str">
        <f t="shared" si="19"/>
        <v>47.0%</v>
      </c>
      <c r="Z18" s="7" t="str">
        <f t="shared" si="20"/>
        <v>60.6%</v>
      </c>
      <c r="AA18" s="7" t="str">
        <f t="shared" si="21"/>
        <v>20.5%</v>
      </c>
      <c r="AB18" s="7" t="str">
        <f t="shared" si="22"/>
        <v>13.2%</v>
      </c>
      <c r="AC18" s="7" t="str">
        <f t="shared" si="23"/>
        <v>2.9%</v>
      </c>
      <c r="AD18" s="7" t="str">
        <f t="shared" si="24"/>
        <v>1.4%</v>
      </c>
      <c r="AE18" s="7" t="str">
        <f t="shared" si="25"/>
        <v>0.8%</v>
      </c>
      <c r="AF18" s="7" t="str">
        <f t="shared" si="26"/>
        <v>0.5%</v>
      </c>
      <c r="AG18" s="7" t="str">
        <f t="shared" si="27"/>
        <v>0.2%</v>
      </c>
      <c r="AH18" s="9"/>
      <c r="AI18" s="9">
        <f t="shared" si="28"/>
        <v>4</v>
      </c>
      <c r="AJ18" s="10" t="s">
        <v>282</v>
      </c>
    </row>
    <row r="19" spans="1:36" ht="13.8" x14ac:dyDescent="0.25">
      <c r="A19" s="5">
        <f t="shared" si="3"/>
        <v>43890</v>
      </c>
      <c r="B19" s="5">
        <f t="shared" si="4"/>
        <v>44136</v>
      </c>
      <c r="C19" s="6">
        <f t="shared" si="5"/>
        <v>0.33333333333333331</v>
      </c>
      <c r="D19" s="7">
        <f t="shared" si="6"/>
        <v>248</v>
      </c>
      <c r="E19" s="10" t="s">
        <v>268</v>
      </c>
      <c r="F19" s="7">
        <f t="shared" si="7"/>
        <v>169194</v>
      </c>
      <c r="G19" s="7">
        <f t="shared" si="8"/>
        <v>8371</v>
      </c>
      <c r="H19" s="7">
        <f t="shared" si="8"/>
        <v>4313</v>
      </c>
      <c r="I19" s="16" t="str">
        <f t="shared" si="9"/>
        <v>No hay datos</v>
      </c>
      <c r="J19" s="19">
        <f t="shared" ref="J19" si="32">J18</f>
        <v>149048</v>
      </c>
      <c r="K19" s="24">
        <f t="shared" si="9"/>
        <v>21423</v>
      </c>
      <c r="L19" s="7">
        <f t="shared" si="10"/>
        <v>327889</v>
      </c>
      <c r="M19" s="7">
        <f t="shared" si="11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12"/>
        <v>4271</v>
      </c>
      <c r="S19" s="7">
        <f t="shared" si="13"/>
        <v>216</v>
      </c>
      <c r="T19" s="7">
        <f t="shared" si="14"/>
        <v>51</v>
      </c>
      <c r="U19" s="7">
        <f t="shared" si="15"/>
        <v>79053</v>
      </c>
      <c r="V19" s="7">
        <f t="shared" si="16"/>
        <v>531</v>
      </c>
      <c r="W19" s="7">
        <f t="shared" si="17"/>
        <v>342</v>
      </c>
      <c r="X19" s="7" t="str">
        <f t="shared" si="18"/>
        <v>53.0%</v>
      </c>
      <c r="Y19" s="7" t="str">
        <f t="shared" si="19"/>
        <v>47.0%</v>
      </c>
      <c r="Z19" s="7" t="str">
        <f t="shared" si="20"/>
        <v>60.6%</v>
      </c>
      <c r="AA19" s="7" t="str">
        <f t="shared" si="21"/>
        <v>20.5%</v>
      </c>
      <c r="AB19" s="7" t="str">
        <f t="shared" si="22"/>
        <v>13.2%</v>
      </c>
      <c r="AC19" s="7" t="str">
        <f t="shared" si="23"/>
        <v>2.9%</v>
      </c>
      <c r="AD19" s="7" t="str">
        <f t="shared" si="24"/>
        <v>1.4%</v>
      </c>
      <c r="AE19" s="7" t="str">
        <f t="shared" si="25"/>
        <v>0.8%</v>
      </c>
      <c r="AF19" s="7" t="str">
        <f t="shared" si="26"/>
        <v>0.5%</v>
      </c>
      <c r="AG19" s="7" t="str">
        <f t="shared" si="27"/>
        <v>0.2%</v>
      </c>
      <c r="AH19" s="9"/>
      <c r="AI19" s="9">
        <f t="shared" si="28"/>
        <v>4</v>
      </c>
      <c r="AJ19" s="10" t="s">
        <v>282</v>
      </c>
    </row>
    <row r="20" spans="1:36" ht="13.8" x14ac:dyDescent="0.25">
      <c r="A20" s="5">
        <f t="shared" si="3"/>
        <v>43890</v>
      </c>
      <c r="B20" s="5">
        <f t="shared" si="4"/>
        <v>44136</v>
      </c>
      <c r="C20" s="6">
        <f t="shared" si="5"/>
        <v>0.33333333333333331</v>
      </c>
      <c r="D20" s="7">
        <f t="shared" si="6"/>
        <v>248</v>
      </c>
      <c r="E20" s="10" t="s">
        <v>268</v>
      </c>
      <c r="F20" s="7">
        <f t="shared" si="7"/>
        <v>169194</v>
      </c>
      <c r="G20" s="7">
        <f t="shared" si="8"/>
        <v>8371</v>
      </c>
      <c r="H20" s="7">
        <f t="shared" si="8"/>
        <v>4313</v>
      </c>
      <c r="I20" s="16" t="str">
        <f t="shared" si="9"/>
        <v>No hay datos</v>
      </c>
      <c r="J20" s="19">
        <f t="shared" ref="J20" si="33">J19</f>
        <v>149048</v>
      </c>
      <c r="K20" s="24">
        <f t="shared" si="9"/>
        <v>21423</v>
      </c>
      <c r="L20" s="7">
        <f t="shared" si="10"/>
        <v>327889</v>
      </c>
      <c r="M20" s="7">
        <f t="shared" si="11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si="12"/>
        <v>4271</v>
      </c>
      <c r="S20" s="7">
        <f t="shared" si="13"/>
        <v>216</v>
      </c>
      <c r="T20" s="7">
        <f t="shared" si="14"/>
        <v>51</v>
      </c>
      <c r="U20" s="7">
        <f t="shared" si="15"/>
        <v>79053</v>
      </c>
      <c r="V20" s="7">
        <f t="shared" si="16"/>
        <v>531</v>
      </c>
      <c r="W20" s="7">
        <f t="shared" si="17"/>
        <v>342</v>
      </c>
      <c r="X20" s="7" t="str">
        <f t="shared" si="18"/>
        <v>53.0%</v>
      </c>
      <c r="Y20" s="7" t="str">
        <f t="shared" si="19"/>
        <v>47.0%</v>
      </c>
      <c r="Z20" s="7" t="str">
        <f t="shared" si="20"/>
        <v>60.6%</v>
      </c>
      <c r="AA20" s="7" t="str">
        <f t="shared" si="21"/>
        <v>20.5%</v>
      </c>
      <c r="AB20" s="7" t="str">
        <f t="shared" si="22"/>
        <v>13.2%</v>
      </c>
      <c r="AC20" s="7" t="str">
        <f t="shared" si="23"/>
        <v>2.9%</v>
      </c>
      <c r="AD20" s="7" t="str">
        <f t="shared" si="24"/>
        <v>1.4%</v>
      </c>
      <c r="AE20" s="7" t="str">
        <f t="shared" si="25"/>
        <v>0.8%</v>
      </c>
      <c r="AF20" s="7" t="str">
        <f t="shared" si="26"/>
        <v>0.5%</v>
      </c>
      <c r="AG20" s="7" t="str">
        <f t="shared" si="27"/>
        <v>0.2%</v>
      </c>
      <c r="AH20" s="9"/>
      <c r="AI20" s="9">
        <f t="shared" si="28"/>
        <v>4</v>
      </c>
      <c r="AJ20" s="10" t="s">
        <v>282</v>
      </c>
    </row>
    <row r="21" spans="1:36" ht="13.8" x14ac:dyDescent="0.25">
      <c r="A21" s="5">
        <f t="shared" si="3"/>
        <v>43890</v>
      </c>
      <c r="B21" s="5">
        <f t="shared" si="4"/>
        <v>44136</v>
      </c>
      <c r="C21" s="6">
        <f t="shared" si="5"/>
        <v>0.33333333333333331</v>
      </c>
      <c r="D21" s="7">
        <f t="shared" si="6"/>
        <v>248</v>
      </c>
      <c r="E21" s="10" t="s">
        <v>268</v>
      </c>
      <c r="F21" s="7">
        <f t="shared" si="7"/>
        <v>169194</v>
      </c>
      <c r="G21" s="7">
        <f t="shared" si="8"/>
        <v>8371</v>
      </c>
      <c r="H21" s="7">
        <f t="shared" si="8"/>
        <v>4313</v>
      </c>
      <c r="I21" s="16" t="str">
        <f t="shared" si="9"/>
        <v>No hay datos</v>
      </c>
      <c r="J21" s="19">
        <f t="shared" si="9"/>
        <v>149048</v>
      </c>
      <c r="K21" s="24">
        <f t="shared" si="9"/>
        <v>21423</v>
      </c>
      <c r="L21" s="7">
        <f t="shared" si="10"/>
        <v>327889</v>
      </c>
      <c r="M21" s="7">
        <f t="shared" si="11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12"/>
        <v>4271</v>
      </c>
      <c r="S21" s="7">
        <f t="shared" si="13"/>
        <v>216</v>
      </c>
      <c r="T21" s="7">
        <f t="shared" si="14"/>
        <v>51</v>
      </c>
      <c r="U21" s="7">
        <f t="shared" si="15"/>
        <v>79053</v>
      </c>
      <c r="V21" s="7">
        <f t="shared" si="16"/>
        <v>531</v>
      </c>
      <c r="W21" s="7">
        <f t="shared" si="17"/>
        <v>342</v>
      </c>
      <c r="X21" s="7" t="str">
        <f t="shared" si="18"/>
        <v>53.0%</v>
      </c>
      <c r="Y21" s="7" t="str">
        <f t="shared" si="19"/>
        <v>47.0%</v>
      </c>
      <c r="Z21" s="7" t="str">
        <f t="shared" si="20"/>
        <v>60.6%</v>
      </c>
      <c r="AA21" s="7" t="str">
        <f t="shared" si="21"/>
        <v>20.5%</v>
      </c>
      <c r="AB21" s="7" t="str">
        <f t="shared" si="22"/>
        <v>13.2%</v>
      </c>
      <c r="AC21" s="7" t="str">
        <f t="shared" si="23"/>
        <v>2.9%</v>
      </c>
      <c r="AD21" s="7" t="str">
        <f t="shared" si="24"/>
        <v>1.4%</v>
      </c>
      <c r="AE21" s="7" t="str">
        <f t="shared" si="25"/>
        <v>0.8%</v>
      </c>
      <c r="AF21" s="7" t="str">
        <f t="shared" si="26"/>
        <v>0.5%</v>
      </c>
      <c r="AG21" s="7" t="str">
        <f t="shared" si="27"/>
        <v>0.2%</v>
      </c>
      <c r="AH21" s="9"/>
      <c r="AI21" s="9">
        <f t="shared" si="28"/>
        <v>4</v>
      </c>
      <c r="AJ21" s="10" t="s">
        <v>282</v>
      </c>
    </row>
    <row r="22" spans="1:36" ht="13.8" x14ac:dyDescent="0.25">
      <c r="A22" s="5">
        <f t="shared" si="3"/>
        <v>43890</v>
      </c>
      <c r="B22" s="5">
        <f t="shared" si="4"/>
        <v>44136</v>
      </c>
      <c r="C22" s="6">
        <f t="shared" si="5"/>
        <v>0.33333333333333331</v>
      </c>
      <c r="D22" s="7">
        <f t="shared" si="6"/>
        <v>248</v>
      </c>
      <c r="E22" s="10" t="s">
        <v>268</v>
      </c>
      <c r="F22" s="7">
        <f t="shared" si="7"/>
        <v>169194</v>
      </c>
      <c r="G22" s="7">
        <f t="shared" si="8"/>
        <v>8371</v>
      </c>
      <c r="H22" s="7">
        <f t="shared" si="8"/>
        <v>4313</v>
      </c>
      <c r="I22" s="16" t="str">
        <f t="shared" si="9"/>
        <v>No hay datos</v>
      </c>
      <c r="J22" s="19">
        <f t="shared" si="9"/>
        <v>149048</v>
      </c>
      <c r="K22" s="24">
        <f t="shared" si="9"/>
        <v>21423</v>
      </c>
      <c r="L22" s="7">
        <f t="shared" si="10"/>
        <v>327889</v>
      </c>
      <c r="M22" s="7">
        <f t="shared" si="11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12"/>
        <v>4271</v>
      </c>
      <c r="S22" s="7">
        <f t="shared" si="13"/>
        <v>216</v>
      </c>
      <c r="T22" s="7">
        <f t="shared" si="14"/>
        <v>51</v>
      </c>
      <c r="U22" s="7">
        <f t="shared" si="15"/>
        <v>79053</v>
      </c>
      <c r="V22" s="7">
        <f t="shared" si="16"/>
        <v>531</v>
      </c>
      <c r="W22" s="7">
        <f t="shared" si="17"/>
        <v>342</v>
      </c>
      <c r="X22" s="7" t="str">
        <f t="shared" si="18"/>
        <v>53.0%</v>
      </c>
      <c r="Y22" s="7" t="str">
        <f t="shared" si="19"/>
        <v>47.0%</v>
      </c>
      <c r="Z22" s="7" t="str">
        <f t="shared" si="20"/>
        <v>60.6%</v>
      </c>
      <c r="AA22" s="7" t="str">
        <f t="shared" si="21"/>
        <v>20.5%</v>
      </c>
      <c r="AB22" s="7" t="str">
        <f t="shared" si="22"/>
        <v>13.2%</v>
      </c>
      <c r="AC22" s="7" t="str">
        <f t="shared" si="23"/>
        <v>2.9%</v>
      </c>
      <c r="AD22" s="7" t="str">
        <f t="shared" si="24"/>
        <v>1.4%</v>
      </c>
      <c r="AE22" s="7" t="str">
        <f t="shared" si="25"/>
        <v>0.8%</v>
      </c>
      <c r="AF22" s="7" t="str">
        <f t="shared" si="26"/>
        <v>0.5%</v>
      </c>
      <c r="AG22" s="7" t="str">
        <f t="shared" si="27"/>
        <v>0.2%</v>
      </c>
      <c r="AH22" s="9"/>
      <c r="AI22" s="9">
        <f t="shared" si="28"/>
        <v>4</v>
      </c>
      <c r="AJ22" s="10" t="s">
        <v>282</v>
      </c>
    </row>
    <row r="23" spans="1:36" ht="13.8" x14ac:dyDescent="0.25">
      <c r="A23" s="5">
        <f t="shared" si="3"/>
        <v>43890</v>
      </c>
      <c r="B23" s="5">
        <f t="shared" si="4"/>
        <v>44136</v>
      </c>
      <c r="C23" s="6">
        <f t="shared" si="5"/>
        <v>0.33333333333333331</v>
      </c>
      <c r="D23" s="7">
        <f t="shared" si="6"/>
        <v>248</v>
      </c>
      <c r="E23" s="10" t="s">
        <v>268</v>
      </c>
      <c r="F23" s="7">
        <f t="shared" si="7"/>
        <v>169194</v>
      </c>
      <c r="G23" s="7">
        <f t="shared" si="8"/>
        <v>8371</v>
      </c>
      <c r="H23" s="7">
        <f t="shared" si="8"/>
        <v>4313</v>
      </c>
      <c r="I23" s="16" t="str">
        <f t="shared" si="9"/>
        <v>No hay datos</v>
      </c>
      <c r="J23" s="19">
        <f t="shared" si="9"/>
        <v>149048</v>
      </c>
      <c r="K23" s="24">
        <f t="shared" si="9"/>
        <v>21423</v>
      </c>
      <c r="L23" s="7">
        <f t="shared" si="10"/>
        <v>327889</v>
      </c>
      <c r="M23" s="7">
        <f t="shared" si="11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12"/>
        <v>4271</v>
      </c>
      <c r="S23" s="7">
        <f t="shared" si="13"/>
        <v>216</v>
      </c>
      <c r="T23" s="7">
        <f t="shared" si="14"/>
        <v>51</v>
      </c>
      <c r="U23" s="7">
        <f t="shared" si="15"/>
        <v>79053</v>
      </c>
      <c r="V23" s="7">
        <f t="shared" si="16"/>
        <v>531</v>
      </c>
      <c r="W23" s="7">
        <f t="shared" si="17"/>
        <v>342</v>
      </c>
      <c r="X23" s="7" t="str">
        <f t="shared" si="18"/>
        <v>53.0%</v>
      </c>
      <c r="Y23" s="7" t="str">
        <f t="shared" si="19"/>
        <v>47.0%</v>
      </c>
      <c r="Z23" s="7" t="str">
        <f t="shared" si="20"/>
        <v>60.6%</v>
      </c>
      <c r="AA23" s="7" t="str">
        <f t="shared" si="21"/>
        <v>20.5%</v>
      </c>
      <c r="AB23" s="7" t="str">
        <f t="shared" si="22"/>
        <v>13.2%</v>
      </c>
      <c r="AC23" s="7" t="str">
        <f t="shared" si="23"/>
        <v>2.9%</v>
      </c>
      <c r="AD23" s="7" t="str">
        <f t="shared" si="24"/>
        <v>1.4%</v>
      </c>
      <c r="AE23" s="7" t="str">
        <f t="shared" si="25"/>
        <v>0.8%</v>
      </c>
      <c r="AF23" s="7" t="str">
        <f t="shared" si="26"/>
        <v>0.5%</v>
      </c>
      <c r="AG23" s="7" t="str">
        <f t="shared" si="27"/>
        <v>0.2%</v>
      </c>
      <c r="AH23" s="9"/>
      <c r="AI23" s="9">
        <f t="shared" si="28"/>
        <v>4</v>
      </c>
      <c r="AJ23" s="10" t="s">
        <v>282</v>
      </c>
    </row>
    <row r="24" spans="1:36" ht="13.8" x14ac:dyDescent="0.25">
      <c r="A24" s="5">
        <f t="shared" si="3"/>
        <v>43890</v>
      </c>
      <c r="B24" s="5">
        <f t="shared" si="4"/>
        <v>44136</v>
      </c>
      <c r="C24" s="6">
        <f t="shared" si="5"/>
        <v>0.33333333333333331</v>
      </c>
      <c r="D24" s="7">
        <f t="shared" si="6"/>
        <v>248</v>
      </c>
      <c r="E24" s="10" t="s">
        <v>268</v>
      </c>
      <c r="F24" s="7">
        <f t="shared" si="7"/>
        <v>169194</v>
      </c>
      <c r="G24" s="7">
        <f t="shared" si="8"/>
        <v>8371</v>
      </c>
      <c r="H24" s="7">
        <f t="shared" si="8"/>
        <v>4313</v>
      </c>
      <c r="I24" s="16" t="str">
        <f t="shared" si="9"/>
        <v>No hay datos</v>
      </c>
      <c r="J24" s="19">
        <f t="shared" si="9"/>
        <v>149048</v>
      </c>
      <c r="K24" s="24">
        <f t="shared" si="9"/>
        <v>21423</v>
      </c>
      <c r="L24" s="7">
        <f t="shared" si="10"/>
        <v>327889</v>
      </c>
      <c r="M24" s="7">
        <f t="shared" si="11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12"/>
        <v>4271</v>
      </c>
      <c r="S24" s="7">
        <f t="shared" si="13"/>
        <v>216</v>
      </c>
      <c r="T24" s="7">
        <f t="shared" si="14"/>
        <v>51</v>
      </c>
      <c r="U24" s="7">
        <f t="shared" si="15"/>
        <v>79053</v>
      </c>
      <c r="V24" s="7">
        <f t="shared" si="16"/>
        <v>531</v>
      </c>
      <c r="W24" s="7">
        <f t="shared" si="17"/>
        <v>342</v>
      </c>
      <c r="X24" s="7" t="str">
        <f t="shared" si="18"/>
        <v>53.0%</v>
      </c>
      <c r="Y24" s="7" t="str">
        <f t="shared" si="19"/>
        <v>47.0%</v>
      </c>
      <c r="Z24" s="7" t="str">
        <f t="shared" si="20"/>
        <v>60.6%</v>
      </c>
      <c r="AA24" s="7" t="str">
        <f t="shared" si="21"/>
        <v>20.5%</v>
      </c>
      <c r="AB24" s="7" t="str">
        <f t="shared" si="22"/>
        <v>13.2%</v>
      </c>
      <c r="AC24" s="7" t="str">
        <f t="shared" si="23"/>
        <v>2.9%</v>
      </c>
      <c r="AD24" s="7" t="str">
        <f t="shared" si="24"/>
        <v>1.4%</v>
      </c>
      <c r="AE24" s="7" t="str">
        <f t="shared" si="25"/>
        <v>0.8%</v>
      </c>
      <c r="AF24" s="7" t="str">
        <f t="shared" si="26"/>
        <v>0.5%</v>
      </c>
      <c r="AG24" s="7" t="str">
        <f t="shared" si="27"/>
        <v>0.2%</v>
      </c>
      <c r="AH24" s="9"/>
      <c r="AI24" s="9">
        <f t="shared" si="28"/>
        <v>4</v>
      </c>
      <c r="AJ24" s="10" t="s">
        <v>282</v>
      </c>
    </row>
    <row r="25" spans="1:36" ht="13.8" x14ac:dyDescent="0.25">
      <c r="A25" s="5">
        <f t="shared" si="3"/>
        <v>43890</v>
      </c>
      <c r="B25" s="5">
        <f t="shared" si="4"/>
        <v>44136</v>
      </c>
      <c r="C25" s="6">
        <f t="shared" si="5"/>
        <v>0.33333333333333331</v>
      </c>
      <c r="D25" s="7">
        <f t="shared" si="6"/>
        <v>248</v>
      </c>
      <c r="E25" s="10" t="s">
        <v>268</v>
      </c>
      <c r="F25" s="7">
        <f t="shared" si="7"/>
        <v>169194</v>
      </c>
      <c r="G25" s="7">
        <f t="shared" si="8"/>
        <v>8371</v>
      </c>
      <c r="H25" s="7">
        <f t="shared" si="8"/>
        <v>4313</v>
      </c>
      <c r="I25" s="16" t="str">
        <f t="shared" si="9"/>
        <v>No hay datos</v>
      </c>
      <c r="J25" s="19">
        <f t="shared" si="9"/>
        <v>149048</v>
      </c>
      <c r="K25" s="24">
        <f t="shared" si="9"/>
        <v>21423</v>
      </c>
      <c r="L25" s="7">
        <f t="shared" si="10"/>
        <v>327889</v>
      </c>
      <c r="M25" s="7">
        <f t="shared" si="11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15"/>
        <v>79053</v>
      </c>
      <c r="V25" s="7">
        <f t="shared" si="16"/>
        <v>531</v>
      </c>
      <c r="W25" s="7">
        <f t="shared" si="17"/>
        <v>342</v>
      </c>
      <c r="X25" s="7" t="str">
        <f t="shared" si="18"/>
        <v>53.0%</v>
      </c>
      <c r="Y25" s="7" t="str">
        <f t="shared" si="19"/>
        <v>47.0%</v>
      </c>
      <c r="Z25" s="7" t="str">
        <f t="shared" si="20"/>
        <v>60.6%</v>
      </c>
      <c r="AA25" s="7" t="str">
        <f t="shared" si="21"/>
        <v>20.5%</v>
      </c>
      <c r="AB25" s="7" t="str">
        <f t="shared" si="22"/>
        <v>13.2%</v>
      </c>
      <c r="AC25" s="7" t="str">
        <f t="shared" si="23"/>
        <v>2.9%</v>
      </c>
      <c r="AD25" s="7" t="str">
        <f t="shared" si="24"/>
        <v>1.4%</v>
      </c>
      <c r="AE25" s="7" t="str">
        <f t="shared" si="25"/>
        <v>0.8%</v>
      </c>
      <c r="AF25" s="7" t="str">
        <f t="shared" si="26"/>
        <v>0.5%</v>
      </c>
      <c r="AG25" s="7" t="str">
        <f t="shared" si="27"/>
        <v>0.2%</v>
      </c>
      <c r="AH25" s="9"/>
      <c r="AI25" s="9">
        <f t="shared" si="28"/>
        <v>4</v>
      </c>
      <c r="AJ25" s="10" t="s">
        <v>282</v>
      </c>
    </row>
    <row r="26" spans="1:36" ht="13.8" x14ac:dyDescent="0.25">
      <c r="A26" s="5">
        <f t="shared" si="3"/>
        <v>43890</v>
      </c>
      <c r="B26" s="5">
        <f t="shared" si="4"/>
        <v>44136</v>
      </c>
      <c r="C26" s="6">
        <f t="shared" si="5"/>
        <v>0.33333333333333331</v>
      </c>
      <c r="D26" s="7">
        <f t="shared" si="6"/>
        <v>248</v>
      </c>
      <c r="E26" s="10" t="s">
        <v>268</v>
      </c>
      <c r="F26" s="7">
        <f t="shared" si="7"/>
        <v>169194</v>
      </c>
      <c r="G26" s="7">
        <f t="shared" si="8"/>
        <v>8371</v>
      </c>
      <c r="H26" s="7">
        <f t="shared" si="8"/>
        <v>4313</v>
      </c>
      <c r="I26" s="16" t="str">
        <f t="shared" si="9"/>
        <v>No hay datos</v>
      </c>
      <c r="J26" s="19">
        <f t="shared" si="9"/>
        <v>149048</v>
      </c>
      <c r="K26" s="24">
        <f t="shared" si="9"/>
        <v>21423</v>
      </c>
      <c r="L26" s="7">
        <f t="shared" si="10"/>
        <v>327889</v>
      </c>
      <c r="M26" s="7">
        <f t="shared" si="11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12"/>
        <v>22263</v>
      </c>
      <c r="S26" s="7">
        <f t="shared" si="13"/>
        <v>1737</v>
      </c>
      <c r="T26" s="7">
        <f t="shared" si="14"/>
        <v>1651</v>
      </c>
      <c r="U26" s="7">
        <f t="shared" si="15"/>
        <v>79053</v>
      </c>
      <c r="V26" s="7">
        <f t="shared" si="16"/>
        <v>531</v>
      </c>
      <c r="W26" s="7">
        <f t="shared" si="17"/>
        <v>342</v>
      </c>
      <c r="X26" s="7" t="str">
        <f t="shared" si="18"/>
        <v>53.0%</v>
      </c>
      <c r="Y26" s="7" t="str">
        <f t="shared" si="19"/>
        <v>47.0%</v>
      </c>
      <c r="Z26" s="7" t="str">
        <f t="shared" si="20"/>
        <v>60.6%</v>
      </c>
      <c r="AA26" s="7" t="str">
        <f t="shared" si="21"/>
        <v>20.5%</v>
      </c>
      <c r="AB26" s="7" t="str">
        <f t="shared" si="22"/>
        <v>13.2%</v>
      </c>
      <c r="AC26" s="7" t="str">
        <f t="shared" si="23"/>
        <v>2.9%</v>
      </c>
      <c r="AD26" s="7" t="str">
        <f t="shared" si="24"/>
        <v>1.4%</v>
      </c>
      <c r="AE26" s="7" t="str">
        <f t="shared" si="25"/>
        <v>0.8%</v>
      </c>
      <c r="AF26" s="7" t="str">
        <f t="shared" si="26"/>
        <v>0.5%</v>
      </c>
      <c r="AG26" s="7" t="str">
        <f t="shared" si="27"/>
        <v>0.2%</v>
      </c>
      <c r="AH26" s="9"/>
      <c r="AI26" s="9">
        <f t="shared" si="28"/>
        <v>4</v>
      </c>
      <c r="AJ26" s="10" t="s">
        <v>282</v>
      </c>
    </row>
    <row r="27" spans="1:36" ht="13.8" x14ac:dyDescent="0.25">
      <c r="A27" s="5">
        <f t="shared" si="3"/>
        <v>43890</v>
      </c>
      <c r="B27" s="5">
        <f t="shared" si="4"/>
        <v>44136</v>
      </c>
      <c r="C27" s="6">
        <f t="shared" si="5"/>
        <v>0.33333333333333331</v>
      </c>
      <c r="D27" s="7">
        <f t="shared" si="6"/>
        <v>248</v>
      </c>
      <c r="E27" s="10" t="s">
        <v>268</v>
      </c>
      <c r="F27" s="7">
        <f t="shared" si="7"/>
        <v>169194</v>
      </c>
      <c r="G27" s="7">
        <f t="shared" si="8"/>
        <v>8371</v>
      </c>
      <c r="H27" s="7">
        <f t="shared" si="8"/>
        <v>4313</v>
      </c>
      <c r="I27" s="16" t="str">
        <f t="shared" si="9"/>
        <v>No hay datos</v>
      </c>
      <c r="J27" s="19">
        <f t="shared" si="9"/>
        <v>149048</v>
      </c>
      <c r="K27" s="24">
        <f t="shared" si="9"/>
        <v>21423</v>
      </c>
      <c r="L27" s="7">
        <f t="shared" si="10"/>
        <v>327889</v>
      </c>
      <c r="M27" s="7">
        <f t="shared" si="11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12"/>
        <v>22263</v>
      </c>
      <c r="S27" s="7">
        <f t="shared" si="13"/>
        <v>1737</v>
      </c>
      <c r="T27" s="7">
        <f t="shared" si="14"/>
        <v>1651</v>
      </c>
      <c r="U27" s="7">
        <f t="shared" si="15"/>
        <v>79053</v>
      </c>
      <c r="V27" s="7">
        <f t="shared" si="16"/>
        <v>531</v>
      </c>
      <c r="W27" s="7">
        <f t="shared" si="17"/>
        <v>342</v>
      </c>
      <c r="X27" s="7" t="str">
        <f t="shared" si="18"/>
        <v>53.0%</v>
      </c>
      <c r="Y27" s="7" t="str">
        <f t="shared" si="19"/>
        <v>47.0%</v>
      </c>
      <c r="Z27" s="7" t="str">
        <f t="shared" si="20"/>
        <v>60.6%</v>
      </c>
      <c r="AA27" s="7" t="str">
        <f t="shared" si="21"/>
        <v>20.5%</v>
      </c>
      <c r="AB27" s="7" t="str">
        <f t="shared" si="22"/>
        <v>13.2%</v>
      </c>
      <c r="AC27" s="7" t="str">
        <f t="shared" si="23"/>
        <v>2.9%</v>
      </c>
      <c r="AD27" s="7" t="str">
        <f t="shared" si="24"/>
        <v>1.4%</v>
      </c>
      <c r="AE27" s="7" t="str">
        <f t="shared" si="25"/>
        <v>0.8%</v>
      </c>
      <c r="AF27" s="7" t="str">
        <f t="shared" si="26"/>
        <v>0.5%</v>
      </c>
      <c r="AG27" s="7" t="str">
        <f t="shared" si="27"/>
        <v>0.2%</v>
      </c>
      <c r="AH27" s="9"/>
      <c r="AI27" s="9">
        <f t="shared" si="28"/>
        <v>4</v>
      </c>
      <c r="AJ27" s="10" t="s">
        <v>282</v>
      </c>
    </row>
    <row r="28" spans="1:36" ht="13.8" x14ac:dyDescent="0.25">
      <c r="A28" s="5">
        <f t="shared" si="3"/>
        <v>43890</v>
      </c>
      <c r="B28" s="5">
        <f t="shared" si="4"/>
        <v>44136</v>
      </c>
      <c r="C28" s="6">
        <f t="shared" si="5"/>
        <v>0.33333333333333331</v>
      </c>
      <c r="D28" s="7">
        <f t="shared" si="6"/>
        <v>248</v>
      </c>
      <c r="E28" s="10" t="s">
        <v>268</v>
      </c>
      <c r="F28" s="7">
        <f t="shared" si="7"/>
        <v>169194</v>
      </c>
      <c r="G28" s="7">
        <f t="shared" si="8"/>
        <v>8371</v>
      </c>
      <c r="H28" s="7">
        <f t="shared" si="8"/>
        <v>4313</v>
      </c>
      <c r="I28" s="16" t="str">
        <f t="shared" si="9"/>
        <v>No hay datos</v>
      </c>
      <c r="J28" s="19">
        <f t="shared" si="9"/>
        <v>149048</v>
      </c>
      <c r="K28" s="24">
        <f t="shared" si="9"/>
        <v>21423</v>
      </c>
      <c r="L28" s="7">
        <f t="shared" si="10"/>
        <v>327889</v>
      </c>
      <c r="M28" s="7">
        <f t="shared" si="11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12"/>
        <v>22263</v>
      </c>
      <c r="S28" s="7">
        <f t="shared" si="13"/>
        <v>1737</v>
      </c>
      <c r="T28" s="7">
        <f t="shared" si="14"/>
        <v>1651</v>
      </c>
      <c r="U28" s="7">
        <f t="shared" si="15"/>
        <v>79053</v>
      </c>
      <c r="V28" s="7">
        <f t="shared" si="16"/>
        <v>531</v>
      </c>
      <c r="W28" s="7">
        <f t="shared" si="17"/>
        <v>342</v>
      </c>
      <c r="X28" s="7" t="str">
        <f t="shared" si="18"/>
        <v>53.0%</v>
      </c>
      <c r="Y28" s="7" t="str">
        <f t="shared" si="19"/>
        <v>47.0%</v>
      </c>
      <c r="Z28" s="7" t="str">
        <f t="shared" si="20"/>
        <v>60.6%</v>
      </c>
      <c r="AA28" s="7" t="str">
        <f t="shared" si="21"/>
        <v>20.5%</v>
      </c>
      <c r="AB28" s="7" t="str">
        <f t="shared" si="22"/>
        <v>13.2%</v>
      </c>
      <c r="AC28" s="7" t="str">
        <f t="shared" si="23"/>
        <v>2.9%</v>
      </c>
      <c r="AD28" s="7" t="str">
        <f t="shared" si="24"/>
        <v>1.4%</v>
      </c>
      <c r="AE28" s="7" t="str">
        <f t="shared" si="25"/>
        <v>0.8%</v>
      </c>
      <c r="AF28" s="7" t="str">
        <f t="shared" si="26"/>
        <v>0.5%</v>
      </c>
      <c r="AG28" s="7" t="str">
        <f t="shared" si="27"/>
        <v>0.2%</v>
      </c>
      <c r="AH28" s="9"/>
      <c r="AI28" s="9">
        <f t="shared" si="28"/>
        <v>4</v>
      </c>
      <c r="AJ28" s="10" t="s">
        <v>282</v>
      </c>
    </row>
    <row r="29" spans="1:36" ht="13.8" x14ac:dyDescent="0.25">
      <c r="A29" s="5">
        <f t="shared" si="3"/>
        <v>43890</v>
      </c>
      <c r="B29" s="5">
        <f t="shared" si="4"/>
        <v>44136</v>
      </c>
      <c r="C29" s="6">
        <f t="shared" si="5"/>
        <v>0.33333333333333331</v>
      </c>
      <c r="D29" s="7">
        <f t="shared" si="6"/>
        <v>248</v>
      </c>
      <c r="E29" s="10" t="s">
        <v>268</v>
      </c>
      <c r="F29" s="7">
        <f t="shared" si="7"/>
        <v>169194</v>
      </c>
      <c r="G29" s="7">
        <f t="shared" si="8"/>
        <v>8371</v>
      </c>
      <c r="H29" s="7">
        <f t="shared" si="8"/>
        <v>4313</v>
      </c>
      <c r="I29" s="16" t="str">
        <f t="shared" si="9"/>
        <v>No hay datos</v>
      </c>
      <c r="J29" s="19">
        <f t="shared" si="9"/>
        <v>149048</v>
      </c>
      <c r="K29" s="24">
        <f t="shared" si="9"/>
        <v>21423</v>
      </c>
      <c r="L29" s="7">
        <f t="shared" si="10"/>
        <v>327889</v>
      </c>
      <c r="M29" s="7">
        <f t="shared" si="11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12"/>
        <v>22263</v>
      </c>
      <c r="S29" s="7">
        <f t="shared" si="13"/>
        <v>1737</v>
      </c>
      <c r="T29" s="7">
        <f t="shared" si="14"/>
        <v>1651</v>
      </c>
      <c r="U29" s="7">
        <f t="shared" si="15"/>
        <v>79053</v>
      </c>
      <c r="V29" s="7">
        <f t="shared" si="16"/>
        <v>531</v>
      </c>
      <c r="W29" s="7">
        <f t="shared" si="17"/>
        <v>342</v>
      </c>
      <c r="X29" s="7" t="str">
        <f t="shared" si="18"/>
        <v>53.0%</v>
      </c>
      <c r="Y29" s="7" t="str">
        <f t="shared" si="19"/>
        <v>47.0%</v>
      </c>
      <c r="Z29" s="7" t="str">
        <f t="shared" si="20"/>
        <v>60.6%</v>
      </c>
      <c r="AA29" s="7" t="str">
        <f t="shared" si="21"/>
        <v>20.5%</v>
      </c>
      <c r="AB29" s="7" t="str">
        <f t="shared" si="22"/>
        <v>13.2%</v>
      </c>
      <c r="AC29" s="7" t="str">
        <f t="shared" si="23"/>
        <v>2.9%</v>
      </c>
      <c r="AD29" s="7" t="str">
        <f t="shared" si="24"/>
        <v>1.4%</v>
      </c>
      <c r="AE29" s="7" t="str">
        <f t="shared" si="25"/>
        <v>0.8%</v>
      </c>
      <c r="AF29" s="7" t="str">
        <f t="shared" si="26"/>
        <v>0.5%</v>
      </c>
      <c r="AG29" s="7" t="str">
        <f t="shared" si="27"/>
        <v>0.2%</v>
      </c>
      <c r="AH29" s="9"/>
      <c r="AI29" s="9">
        <f t="shared" si="28"/>
        <v>4</v>
      </c>
      <c r="AJ29" s="10" t="s">
        <v>282</v>
      </c>
    </row>
    <row r="30" spans="1:36" ht="13.8" x14ac:dyDescent="0.25">
      <c r="A30" s="5">
        <f t="shared" si="3"/>
        <v>43890</v>
      </c>
      <c r="B30" s="5">
        <f t="shared" si="4"/>
        <v>44136</v>
      </c>
      <c r="C30" s="6">
        <f t="shared" si="5"/>
        <v>0.33333333333333331</v>
      </c>
      <c r="D30" s="7">
        <f t="shared" si="6"/>
        <v>248</v>
      </c>
      <c r="E30" s="10" t="s">
        <v>268</v>
      </c>
      <c r="F30" s="7">
        <f t="shared" si="7"/>
        <v>169194</v>
      </c>
      <c r="G30" s="7">
        <f t="shared" si="8"/>
        <v>8371</v>
      </c>
      <c r="H30" s="7">
        <f t="shared" si="8"/>
        <v>4313</v>
      </c>
      <c r="I30" s="16" t="str">
        <f t="shared" si="9"/>
        <v>No hay datos</v>
      </c>
      <c r="J30" s="19">
        <f t="shared" si="9"/>
        <v>149048</v>
      </c>
      <c r="K30" s="24">
        <f t="shared" si="9"/>
        <v>21423</v>
      </c>
      <c r="L30" s="7">
        <f t="shared" si="10"/>
        <v>327889</v>
      </c>
      <c r="M30" s="7">
        <f t="shared" si="11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12"/>
        <v>22263</v>
      </c>
      <c r="S30" s="7">
        <f t="shared" si="13"/>
        <v>1737</v>
      </c>
      <c r="T30" s="7">
        <f t="shared" si="14"/>
        <v>1651</v>
      </c>
      <c r="U30" s="7">
        <f t="shared" si="15"/>
        <v>79053</v>
      </c>
      <c r="V30" s="7">
        <f t="shared" si="16"/>
        <v>531</v>
      </c>
      <c r="W30" s="7">
        <f t="shared" si="17"/>
        <v>342</v>
      </c>
      <c r="X30" s="7" t="str">
        <f t="shared" si="18"/>
        <v>53.0%</v>
      </c>
      <c r="Y30" s="7" t="str">
        <f t="shared" si="19"/>
        <v>47.0%</v>
      </c>
      <c r="Z30" s="7" t="str">
        <f t="shared" si="20"/>
        <v>60.6%</v>
      </c>
      <c r="AA30" s="7" t="str">
        <f t="shared" si="21"/>
        <v>20.5%</v>
      </c>
      <c r="AB30" s="7" t="str">
        <f t="shared" si="22"/>
        <v>13.2%</v>
      </c>
      <c r="AC30" s="7" t="str">
        <f t="shared" si="23"/>
        <v>2.9%</v>
      </c>
      <c r="AD30" s="7" t="str">
        <f t="shared" si="24"/>
        <v>1.4%</v>
      </c>
      <c r="AE30" s="7" t="str">
        <f t="shared" si="25"/>
        <v>0.8%</v>
      </c>
      <c r="AF30" s="7" t="str">
        <f t="shared" si="26"/>
        <v>0.5%</v>
      </c>
      <c r="AG30" s="7" t="str">
        <f t="shared" si="27"/>
        <v>0.2%</v>
      </c>
      <c r="AH30" s="9"/>
      <c r="AI30" s="9">
        <f t="shared" si="28"/>
        <v>4</v>
      </c>
      <c r="AJ30" s="10" t="s">
        <v>282</v>
      </c>
    </row>
    <row r="31" spans="1:36" ht="13.8" x14ac:dyDescent="0.25">
      <c r="A31" s="5">
        <f t="shared" si="3"/>
        <v>43890</v>
      </c>
      <c r="B31" s="5">
        <f t="shared" si="4"/>
        <v>44136</v>
      </c>
      <c r="C31" s="6">
        <f t="shared" si="5"/>
        <v>0.33333333333333331</v>
      </c>
      <c r="D31" s="7">
        <f t="shared" si="6"/>
        <v>248</v>
      </c>
      <c r="E31" s="10" t="s">
        <v>268</v>
      </c>
      <c r="F31" s="7">
        <f t="shared" si="7"/>
        <v>169194</v>
      </c>
      <c r="G31" s="7">
        <f t="shared" si="8"/>
        <v>8371</v>
      </c>
      <c r="H31" s="7">
        <f t="shared" si="8"/>
        <v>4313</v>
      </c>
      <c r="I31" s="16" t="str">
        <f t="shared" si="9"/>
        <v>No hay datos</v>
      </c>
      <c r="J31" s="19">
        <f t="shared" si="9"/>
        <v>149048</v>
      </c>
      <c r="K31" s="24">
        <f t="shared" si="9"/>
        <v>21423</v>
      </c>
      <c r="L31" s="7">
        <f t="shared" si="10"/>
        <v>327889</v>
      </c>
      <c r="M31" s="7">
        <f t="shared" si="11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12"/>
        <v>22263</v>
      </c>
      <c r="S31" s="7">
        <f t="shared" si="13"/>
        <v>1737</v>
      </c>
      <c r="T31" s="7">
        <f t="shared" si="14"/>
        <v>1651</v>
      </c>
      <c r="U31" s="7">
        <f t="shared" si="15"/>
        <v>79053</v>
      </c>
      <c r="V31" s="7">
        <f t="shared" si="16"/>
        <v>531</v>
      </c>
      <c r="W31" s="7">
        <f t="shared" si="17"/>
        <v>342</v>
      </c>
      <c r="X31" s="7" t="str">
        <f t="shared" si="18"/>
        <v>53.0%</v>
      </c>
      <c r="Y31" s="7" t="str">
        <f t="shared" si="19"/>
        <v>47.0%</v>
      </c>
      <c r="Z31" s="7" t="str">
        <f t="shared" si="20"/>
        <v>60.6%</v>
      </c>
      <c r="AA31" s="7" t="str">
        <f t="shared" si="21"/>
        <v>20.5%</v>
      </c>
      <c r="AB31" s="7" t="str">
        <f t="shared" si="22"/>
        <v>13.2%</v>
      </c>
      <c r="AC31" s="7" t="str">
        <f t="shared" si="23"/>
        <v>2.9%</v>
      </c>
      <c r="AD31" s="7" t="str">
        <f t="shared" si="24"/>
        <v>1.4%</v>
      </c>
      <c r="AE31" s="7" t="str">
        <f t="shared" si="25"/>
        <v>0.8%</v>
      </c>
      <c r="AF31" s="7" t="str">
        <f t="shared" si="26"/>
        <v>0.5%</v>
      </c>
      <c r="AG31" s="7" t="str">
        <f t="shared" si="27"/>
        <v>0.2%</v>
      </c>
      <c r="AH31" s="9"/>
      <c r="AI31" s="9">
        <f t="shared" si="28"/>
        <v>4</v>
      </c>
      <c r="AJ31" s="10" t="s">
        <v>282</v>
      </c>
    </row>
    <row r="32" spans="1:36" ht="13.8" x14ac:dyDescent="0.25">
      <c r="A32" s="5">
        <f t="shared" si="3"/>
        <v>43890</v>
      </c>
      <c r="B32" s="5">
        <f t="shared" si="4"/>
        <v>44136</v>
      </c>
      <c r="C32" s="6">
        <f t="shared" si="5"/>
        <v>0.33333333333333331</v>
      </c>
      <c r="D32" s="7">
        <f t="shared" si="6"/>
        <v>248</v>
      </c>
      <c r="E32" s="10" t="s">
        <v>268</v>
      </c>
      <c r="F32" s="7">
        <f t="shared" si="7"/>
        <v>169194</v>
      </c>
      <c r="G32" s="7">
        <f t="shared" si="8"/>
        <v>8371</v>
      </c>
      <c r="H32" s="7">
        <f t="shared" si="8"/>
        <v>4313</v>
      </c>
      <c r="I32" s="16" t="str">
        <f t="shared" si="9"/>
        <v>No hay datos</v>
      </c>
      <c r="J32" s="19">
        <f t="shared" si="9"/>
        <v>149048</v>
      </c>
      <c r="K32" s="24">
        <f t="shared" si="9"/>
        <v>21423</v>
      </c>
      <c r="L32" s="7">
        <f t="shared" si="10"/>
        <v>327889</v>
      </c>
      <c r="M32" s="7">
        <f t="shared" si="11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12"/>
        <v>22263</v>
      </c>
      <c r="S32" s="7">
        <f t="shared" si="13"/>
        <v>1737</v>
      </c>
      <c r="T32" s="7">
        <f t="shared" si="14"/>
        <v>1651</v>
      </c>
      <c r="U32" s="7">
        <f t="shared" si="15"/>
        <v>79053</v>
      </c>
      <c r="V32" s="7">
        <f t="shared" si="16"/>
        <v>531</v>
      </c>
      <c r="W32" s="7">
        <f t="shared" si="17"/>
        <v>342</v>
      </c>
      <c r="X32" s="7" t="str">
        <f t="shared" si="18"/>
        <v>53.0%</v>
      </c>
      <c r="Y32" s="7" t="str">
        <f t="shared" si="19"/>
        <v>47.0%</v>
      </c>
      <c r="Z32" s="7" t="str">
        <f t="shared" si="20"/>
        <v>60.6%</v>
      </c>
      <c r="AA32" s="7" t="str">
        <f t="shared" si="21"/>
        <v>20.5%</v>
      </c>
      <c r="AB32" s="7" t="str">
        <f t="shared" si="22"/>
        <v>13.2%</v>
      </c>
      <c r="AC32" s="7" t="str">
        <f t="shared" si="23"/>
        <v>2.9%</v>
      </c>
      <c r="AD32" s="7" t="str">
        <f t="shared" si="24"/>
        <v>1.4%</v>
      </c>
      <c r="AE32" s="7" t="str">
        <f t="shared" si="25"/>
        <v>0.8%</v>
      </c>
      <c r="AF32" s="7" t="str">
        <f t="shared" si="26"/>
        <v>0.5%</v>
      </c>
      <c r="AG32" s="7" t="str">
        <f t="shared" si="27"/>
        <v>0.2%</v>
      </c>
      <c r="AH32" s="9"/>
      <c r="AI32" s="9">
        <f t="shared" si="28"/>
        <v>4</v>
      </c>
      <c r="AJ32" s="10" t="s">
        <v>282</v>
      </c>
    </row>
    <row r="33" spans="1:36" ht="13.8" x14ac:dyDescent="0.25">
      <c r="A33" s="5">
        <f t="shared" si="3"/>
        <v>43890</v>
      </c>
      <c r="B33" s="5">
        <f t="shared" si="4"/>
        <v>44136</v>
      </c>
      <c r="C33" s="6">
        <f t="shared" si="5"/>
        <v>0.33333333333333331</v>
      </c>
      <c r="D33" s="7">
        <f t="shared" si="6"/>
        <v>248</v>
      </c>
      <c r="E33" s="10" t="s">
        <v>268</v>
      </c>
      <c r="F33" s="7">
        <f t="shared" si="7"/>
        <v>169194</v>
      </c>
      <c r="G33" s="7">
        <f t="shared" si="8"/>
        <v>8371</v>
      </c>
      <c r="H33" s="7">
        <f t="shared" si="8"/>
        <v>4313</v>
      </c>
      <c r="I33" s="16" t="str">
        <f t="shared" si="9"/>
        <v>No hay datos</v>
      </c>
      <c r="J33" s="19">
        <f t="shared" si="9"/>
        <v>149048</v>
      </c>
      <c r="K33" s="24">
        <f t="shared" si="9"/>
        <v>21423</v>
      </c>
      <c r="L33" s="7">
        <f t="shared" si="10"/>
        <v>327889</v>
      </c>
      <c r="M33" s="7">
        <f t="shared" si="11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12"/>
        <v>22263</v>
      </c>
      <c r="S33" s="7">
        <f t="shared" si="13"/>
        <v>1737</v>
      </c>
      <c r="T33" s="7">
        <f t="shared" si="14"/>
        <v>1651</v>
      </c>
      <c r="U33" s="7">
        <f t="shared" si="15"/>
        <v>79053</v>
      </c>
      <c r="V33" s="7">
        <f t="shared" si="16"/>
        <v>531</v>
      </c>
      <c r="W33" s="7">
        <f t="shared" si="17"/>
        <v>342</v>
      </c>
      <c r="X33" s="7" t="str">
        <f t="shared" si="18"/>
        <v>53.0%</v>
      </c>
      <c r="Y33" s="7" t="str">
        <f t="shared" si="19"/>
        <v>47.0%</v>
      </c>
      <c r="Z33" s="7" t="str">
        <f t="shared" si="20"/>
        <v>60.6%</v>
      </c>
      <c r="AA33" s="7" t="str">
        <f t="shared" si="21"/>
        <v>20.5%</v>
      </c>
      <c r="AB33" s="7" t="str">
        <f t="shared" si="22"/>
        <v>13.2%</v>
      </c>
      <c r="AC33" s="7" t="str">
        <f t="shared" si="23"/>
        <v>2.9%</v>
      </c>
      <c r="AD33" s="7" t="str">
        <f t="shared" si="24"/>
        <v>1.4%</v>
      </c>
      <c r="AE33" s="7" t="str">
        <f t="shared" si="25"/>
        <v>0.8%</v>
      </c>
      <c r="AF33" s="7" t="str">
        <f t="shared" si="26"/>
        <v>0.5%</v>
      </c>
      <c r="AG33" s="7" t="str">
        <f t="shared" si="27"/>
        <v>0.2%</v>
      </c>
      <c r="AH33" s="9"/>
      <c r="AI33" s="9">
        <f t="shared" si="28"/>
        <v>4</v>
      </c>
      <c r="AJ33" s="10" t="s">
        <v>282</v>
      </c>
    </row>
    <row r="34" spans="1:36" ht="13.8" x14ac:dyDescent="0.25">
      <c r="A34" s="5">
        <f t="shared" si="3"/>
        <v>43890</v>
      </c>
      <c r="B34" s="5">
        <f t="shared" si="4"/>
        <v>44136</v>
      </c>
      <c r="C34" s="6">
        <f t="shared" si="5"/>
        <v>0.33333333333333331</v>
      </c>
      <c r="D34" s="7">
        <f t="shared" si="6"/>
        <v>248</v>
      </c>
      <c r="E34" s="10" t="s">
        <v>268</v>
      </c>
      <c r="F34" s="7">
        <f t="shared" si="7"/>
        <v>169194</v>
      </c>
      <c r="G34" s="7">
        <f t="shared" si="8"/>
        <v>8371</v>
      </c>
      <c r="H34" s="7">
        <f t="shared" si="8"/>
        <v>4313</v>
      </c>
      <c r="I34" s="16" t="str">
        <f t="shared" si="9"/>
        <v>No hay datos</v>
      </c>
      <c r="J34" s="19">
        <f t="shared" si="9"/>
        <v>149048</v>
      </c>
      <c r="K34" s="24">
        <f t="shared" si="9"/>
        <v>21423</v>
      </c>
      <c r="L34" s="7">
        <f t="shared" si="10"/>
        <v>327889</v>
      </c>
      <c r="M34" s="7">
        <f t="shared" si="11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12"/>
        <v>22263</v>
      </c>
      <c r="S34" s="7">
        <f t="shared" si="13"/>
        <v>1737</v>
      </c>
      <c r="T34" s="7">
        <f t="shared" si="14"/>
        <v>1651</v>
      </c>
      <c r="U34" s="7">
        <f t="shared" si="15"/>
        <v>79053</v>
      </c>
      <c r="V34" s="7">
        <f t="shared" si="16"/>
        <v>531</v>
      </c>
      <c r="W34" s="7">
        <f t="shared" si="17"/>
        <v>342</v>
      </c>
      <c r="X34" s="7" t="str">
        <f t="shared" si="18"/>
        <v>53.0%</v>
      </c>
      <c r="Y34" s="7" t="str">
        <f t="shared" si="19"/>
        <v>47.0%</v>
      </c>
      <c r="Z34" s="7" t="str">
        <f t="shared" si="20"/>
        <v>60.6%</v>
      </c>
      <c r="AA34" s="7" t="str">
        <f t="shared" si="21"/>
        <v>20.5%</v>
      </c>
      <c r="AB34" s="7" t="str">
        <f t="shared" si="22"/>
        <v>13.2%</v>
      </c>
      <c r="AC34" s="7" t="str">
        <f t="shared" si="23"/>
        <v>2.9%</v>
      </c>
      <c r="AD34" s="7" t="str">
        <f t="shared" si="24"/>
        <v>1.4%</v>
      </c>
      <c r="AE34" s="7" t="str">
        <f t="shared" si="25"/>
        <v>0.8%</v>
      </c>
      <c r="AF34" s="7" t="str">
        <f t="shared" si="26"/>
        <v>0.5%</v>
      </c>
      <c r="AG34" s="7" t="str">
        <f t="shared" si="27"/>
        <v>0.2%</v>
      </c>
      <c r="AH34" s="9"/>
      <c r="AI34" s="9">
        <f t="shared" si="28"/>
        <v>4</v>
      </c>
      <c r="AJ34" s="10" t="s">
        <v>282</v>
      </c>
    </row>
    <row r="35" spans="1:36" ht="13.8" x14ac:dyDescent="0.25">
      <c r="A35" s="5">
        <f t="shared" si="3"/>
        <v>43890</v>
      </c>
      <c r="B35" s="5">
        <f t="shared" si="4"/>
        <v>44136</v>
      </c>
      <c r="C35" s="6">
        <f t="shared" si="5"/>
        <v>0.33333333333333331</v>
      </c>
      <c r="D35" s="7">
        <f t="shared" si="6"/>
        <v>248</v>
      </c>
      <c r="E35" s="10" t="s">
        <v>268</v>
      </c>
      <c r="F35" s="7">
        <f t="shared" si="7"/>
        <v>169194</v>
      </c>
      <c r="G35" s="7">
        <f t="shared" si="8"/>
        <v>8371</v>
      </c>
      <c r="H35" s="7">
        <f t="shared" si="8"/>
        <v>4313</v>
      </c>
      <c r="I35" s="16" t="str">
        <f t="shared" si="9"/>
        <v>No hay datos</v>
      </c>
      <c r="J35" s="19">
        <f t="shared" si="9"/>
        <v>149048</v>
      </c>
      <c r="K35" s="24">
        <f t="shared" si="9"/>
        <v>21423</v>
      </c>
      <c r="L35" s="7">
        <f t="shared" si="10"/>
        <v>327889</v>
      </c>
      <c r="M35" s="7">
        <f t="shared" si="11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12"/>
        <v>22263</v>
      </c>
      <c r="S35" s="7">
        <f t="shared" si="13"/>
        <v>1737</v>
      </c>
      <c r="T35" s="7">
        <f t="shared" si="14"/>
        <v>1651</v>
      </c>
      <c r="U35" s="7">
        <f t="shared" si="15"/>
        <v>79053</v>
      </c>
      <c r="V35" s="7">
        <f t="shared" si="16"/>
        <v>531</v>
      </c>
      <c r="W35" s="7">
        <f t="shared" si="17"/>
        <v>342</v>
      </c>
      <c r="X35" s="7" t="str">
        <f t="shared" si="18"/>
        <v>53.0%</v>
      </c>
      <c r="Y35" s="7" t="str">
        <f t="shared" si="19"/>
        <v>47.0%</v>
      </c>
      <c r="Z35" s="7" t="str">
        <f t="shared" si="20"/>
        <v>60.6%</v>
      </c>
      <c r="AA35" s="7" t="str">
        <f t="shared" si="21"/>
        <v>20.5%</v>
      </c>
      <c r="AB35" s="7" t="str">
        <f t="shared" si="22"/>
        <v>13.2%</v>
      </c>
      <c r="AC35" s="7" t="str">
        <f t="shared" si="23"/>
        <v>2.9%</v>
      </c>
      <c r="AD35" s="7" t="str">
        <f t="shared" si="24"/>
        <v>1.4%</v>
      </c>
      <c r="AE35" s="7" t="str">
        <f t="shared" si="25"/>
        <v>0.8%</v>
      </c>
      <c r="AF35" s="7" t="str">
        <f t="shared" si="26"/>
        <v>0.5%</v>
      </c>
      <c r="AG35" s="7" t="str">
        <f t="shared" si="27"/>
        <v>0.2%</v>
      </c>
      <c r="AH35" s="9"/>
      <c r="AI35" s="9">
        <f t="shared" si="28"/>
        <v>4</v>
      </c>
      <c r="AJ35" s="10" t="s">
        <v>282</v>
      </c>
    </row>
    <row r="36" spans="1:36" ht="13.8" x14ac:dyDescent="0.25">
      <c r="A36" s="5">
        <f t="shared" si="3"/>
        <v>43890</v>
      </c>
      <c r="B36" s="5">
        <f t="shared" si="4"/>
        <v>44136</v>
      </c>
      <c r="C36" s="6">
        <f t="shared" si="5"/>
        <v>0.33333333333333331</v>
      </c>
      <c r="D36" s="7">
        <f t="shared" si="6"/>
        <v>248</v>
      </c>
      <c r="E36" s="10" t="s">
        <v>268</v>
      </c>
      <c r="F36" s="7">
        <f t="shared" si="7"/>
        <v>169194</v>
      </c>
      <c r="G36" s="7">
        <f t="shared" si="8"/>
        <v>8371</v>
      </c>
      <c r="H36" s="7">
        <f t="shared" si="8"/>
        <v>4313</v>
      </c>
      <c r="I36" s="16" t="str">
        <f t="shared" si="9"/>
        <v>No hay datos</v>
      </c>
      <c r="J36" s="19">
        <f t="shared" si="9"/>
        <v>149048</v>
      </c>
      <c r="K36" s="24">
        <f t="shared" si="9"/>
        <v>21423</v>
      </c>
      <c r="L36" s="7">
        <f t="shared" si="10"/>
        <v>327889</v>
      </c>
      <c r="M36" s="7">
        <f t="shared" si="11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si="12"/>
        <v>22263</v>
      </c>
      <c r="S36" s="7">
        <f t="shared" si="13"/>
        <v>1737</v>
      </c>
      <c r="T36" s="7">
        <f t="shared" si="14"/>
        <v>1651</v>
      </c>
      <c r="U36" s="7">
        <f t="shared" si="15"/>
        <v>79053</v>
      </c>
      <c r="V36" s="7">
        <f t="shared" si="16"/>
        <v>531</v>
      </c>
      <c r="W36" s="7">
        <f t="shared" si="17"/>
        <v>342</v>
      </c>
      <c r="X36" s="7" t="str">
        <f t="shared" si="18"/>
        <v>53.0%</v>
      </c>
      <c r="Y36" s="7" t="str">
        <f t="shared" si="19"/>
        <v>47.0%</v>
      </c>
      <c r="Z36" s="7" t="str">
        <f t="shared" si="20"/>
        <v>60.6%</v>
      </c>
      <c r="AA36" s="7" t="str">
        <f t="shared" si="21"/>
        <v>20.5%</v>
      </c>
      <c r="AB36" s="7" t="str">
        <f t="shared" si="22"/>
        <v>13.2%</v>
      </c>
      <c r="AC36" s="7" t="str">
        <f t="shared" si="23"/>
        <v>2.9%</v>
      </c>
      <c r="AD36" s="7" t="str">
        <f t="shared" si="24"/>
        <v>1.4%</v>
      </c>
      <c r="AE36" s="7" t="str">
        <f t="shared" si="25"/>
        <v>0.8%</v>
      </c>
      <c r="AF36" s="7" t="str">
        <f t="shared" si="26"/>
        <v>0.5%</v>
      </c>
      <c r="AG36" s="7" t="str">
        <f t="shared" si="27"/>
        <v>0.2%</v>
      </c>
      <c r="AH36" s="9"/>
      <c r="AI36" s="9">
        <f t="shared" si="28"/>
        <v>4</v>
      </c>
      <c r="AJ36" s="10" t="s">
        <v>282</v>
      </c>
    </row>
    <row r="37" spans="1:36" ht="13.8" x14ac:dyDescent="0.25">
      <c r="A37" s="5">
        <f t="shared" si="3"/>
        <v>43890</v>
      </c>
      <c r="B37" s="5">
        <f t="shared" si="4"/>
        <v>44136</v>
      </c>
      <c r="C37" s="6">
        <f t="shared" si="5"/>
        <v>0.33333333333333331</v>
      </c>
      <c r="D37" s="7">
        <f t="shared" si="6"/>
        <v>248</v>
      </c>
      <c r="E37" s="10" t="s">
        <v>268</v>
      </c>
      <c r="F37" s="7">
        <f t="shared" si="7"/>
        <v>169194</v>
      </c>
      <c r="G37" s="7">
        <f t="shared" si="8"/>
        <v>8371</v>
      </c>
      <c r="H37" s="7">
        <f t="shared" si="8"/>
        <v>4313</v>
      </c>
      <c r="I37" s="16" t="str">
        <f t="shared" si="9"/>
        <v>No hay datos</v>
      </c>
      <c r="J37" s="19">
        <f t="shared" si="9"/>
        <v>149048</v>
      </c>
      <c r="K37" s="24">
        <f t="shared" si="9"/>
        <v>21423</v>
      </c>
      <c r="L37" s="7">
        <f t="shared" si="10"/>
        <v>327889</v>
      </c>
      <c r="M37" s="7">
        <f t="shared" si="11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12"/>
        <v>22263</v>
      </c>
      <c r="S37" s="7">
        <f t="shared" si="13"/>
        <v>1737</v>
      </c>
      <c r="T37" s="7">
        <f t="shared" si="14"/>
        <v>1651</v>
      </c>
      <c r="U37" s="7">
        <f t="shared" si="15"/>
        <v>79053</v>
      </c>
      <c r="V37" s="7">
        <f t="shared" si="16"/>
        <v>531</v>
      </c>
      <c r="W37" s="7">
        <f t="shared" si="17"/>
        <v>342</v>
      </c>
      <c r="X37" s="7" t="str">
        <f t="shared" si="18"/>
        <v>53.0%</v>
      </c>
      <c r="Y37" s="7" t="str">
        <f t="shared" si="19"/>
        <v>47.0%</v>
      </c>
      <c r="Z37" s="7" t="str">
        <f t="shared" si="20"/>
        <v>60.6%</v>
      </c>
      <c r="AA37" s="7" t="str">
        <f t="shared" si="21"/>
        <v>20.5%</v>
      </c>
      <c r="AB37" s="7" t="str">
        <f t="shared" si="22"/>
        <v>13.2%</v>
      </c>
      <c r="AC37" s="7" t="str">
        <f t="shared" si="23"/>
        <v>2.9%</v>
      </c>
      <c r="AD37" s="7" t="str">
        <f t="shared" si="24"/>
        <v>1.4%</v>
      </c>
      <c r="AE37" s="7" t="str">
        <f t="shared" si="25"/>
        <v>0.8%</v>
      </c>
      <c r="AF37" s="7" t="str">
        <f t="shared" si="26"/>
        <v>0.5%</v>
      </c>
      <c r="AG37" s="7" t="str">
        <f t="shared" si="27"/>
        <v>0.2%</v>
      </c>
      <c r="AH37" s="9"/>
      <c r="AI37" s="9">
        <f t="shared" si="28"/>
        <v>4</v>
      </c>
      <c r="AJ37" s="10" t="s">
        <v>282</v>
      </c>
    </row>
    <row r="38" spans="1:36" ht="13.8" x14ac:dyDescent="0.25">
      <c r="A38" s="5">
        <f t="shared" si="3"/>
        <v>43890</v>
      </c>
      <c r="B38" s="5">
        <f t="shared" si="4"/>
        <v>44136</v>
      </c>
      <c r="C38" s="6">
        <f t="shared" si="5"/>
        <v>0.33333333333333331</v>
      </c>
      <c r="D38" s="7">
        <f t="shared" si="6"/>
        <v>248</v>
      </c>
      <c r="E38" s="10" t="s">
        <v>268</v>
      </c>
      <c r="F38" s="7">
        <f t="shared" si="7"/>
        <v>169194</v>
      </c>
      <c r="G38" s="7">
        <f t="shared" si="8"/>
        <v>8371</v>
      </c>
      <c r="H38" s="7">
        <f t="shared" si="8"/>
        <v>4313</v>
      </c>
      <c r="I38" s="16" t="str">
        <f t="shared" si="9"/>
        <v>No hay datos</v>
      </c>
      <c r="J38" s="19">
        <f t="shared" si="9"/>
        <v>149048</v>
      </c>
      <c r="K38" s="24">
        <f t="shared" si="9"/>
        <v>21423</v>
      </c>
      <c r="L38" s="7">
        <f t="shared" si="10"/>
        <v>327889</v>
      </c>
      <c r="M38" s="7">
        <f t="shared" si="11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12"/>
        <v>22263</v>
      </c>
      <c r="S38" s="7">
        <f t="shared" si="13"/>
        <v>1737</v>
      </c>
      <c r="T38" s="7">
        <f t="shared" si="14"/>
        <v>1651</v>
      </c>
      <c r="U38" s="7">
        <f t="shared" si="15"/>
        <v>79053</v>
      </c>
      <c r="V38" s="7">
        <f t="shared" si="16"/>
        <v>531</v>
      </c>
      <c r="W38" s="7">
        <f t="shared" si="17"/>
        <v>342</v>
      </c>
      <c r="X38" s="7" t="str">
        <f t="shared" si="18"/>
        <v>53.0%</v>
      </c>
      <c r="Y38" s="7" t="str">
        <f t="shared" si="19"/>
        <v>47.0%</v>
      </c>
      <c r="Z38" s="7" t="str">
        <f t="shared" si="20"/>
        <v>60.6%</v>
      </c>
      <c r="AA38" s="7" t="str">
        <f t="shared" si="21"/>
        <v>20.5%</v>
      </c>
      <c r="AB38" s="7" t="str">
        <f t="shared" si="22"/>
        <v>13.2%</v>
      </c>
      <c r="AC38" s="7" t="str">
        <f t="shared" si="23"/>
        <v>2.9%</v>
      </c>
      <c r="AD38" s="7" t="str">
        <f t="shared" si="24"/>
        <v>1.4%</v>
      </c>
      <c r="AE38" s="7" t="str">
        <f t="shared" si="25"/>
        <v>0.8%</v>
      </c>
      <c r="AF38" s="7" t="str">
        <f t="shared" si="26"/>
        <v>0.5%</v>
      </c>
      <c r="AG38" s="7" t="str">
        <f t="shared" si="27"/>
        <v>0.2%</v>
      </c>
      <c r="AH38" s="9"/>
      <c r="AI38" s="9">
        <f t="shared" si="28"/>
        <v>4</v>
      </c>
      <c r="AJ38" s="10" t="s">
        <v>282</v>
      </c>
    </row>
    <row r="39" spans="1:36" ht="13.8" x14ac:dyDescent="0.25">
      <c r="A39" s="5">
        <f t="shared" si="3"/>
        <v>43890</v>
      </c>
      <c r="B39" s="5">
        <f t="shared" si="4"/>
        <v>44136</v>
      </c>
      <c r="C39" s="6">
        <f t="shared" si="5"/>
        <v>0.33333333333333331</v>
      </c>
      <c r="D39" s="7">
        <f t="shared" si="6"/>
        <v>248</v>
      </c>
      <c r="E39" s="10" t="s">
        <v>268</v>
      </c>
      <c r="F39" s="7">
        <f t="shared" si="7"/>
        <v>169194</v>
      </c>
      <c r="G39" s="7">
        <f t="shared" si="8"/>
        <v>8371</v>
      </c>
      <c r="H39" s="7">
        <f t="shared" si="8"/>
        <v>4313</v>
      </c>
      <c r="I39" s="16" t="str">
        <f t="shared" si="9"/>
        <v>No hay datos</v>
      </c>
      <c r="J39" s="19">
        <f t="shared" si="9"/>
        <v>149048</v>
      </c>
      <c r="K39" s="24">
        <f t="shared" si="9"/>
        <v>21423</v>
      </c>
      <c r="L39" s="7">
        <f t="shared" si="10"/>
        <v>327889</v>
      </c>
      <c r="M39" s="7">
        <f t="shared" si="11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12"/>
        <v>22263</v>
      </c>
      <c r="S39" s="7">
        <f t="shared" si="13"/>
        <v>1737</v>
      </c>
      <c r="T39" s="7">
        <f t="shared" si="14"/>
        <v>1651</v>
      </c>
      <c r="U39" s="7">
        <f t="shared" si="15"/>
        <v>79053</v>
      </c>
      <c r="V39" s="7">
        <f t="shared" si="16"/>
        <v>531</v>
      </c>
      <c r="W39" s="7">
        <f t="shared" si="17"/>
        <v>342</v>
      </c>
      <c r="X39" s="7" t="str">
        <f t="shared" si="18"/>
        <v>53.0%</v>
      </c>
      <c r="Y39" s="7" t="str">
        <f t="shared" si="19"/>
        <v>47.0%</v>
      </c>
      <c r="Z39" s="7" t="str">
        <f t="shared" si="20"/>
        <v>60.6%</v>
      </c>
      <c r="AA39" s="7" t="str">
        <f t="shared" si="21"/>
        <v>20.5%</v>
      </c>
      <c r="AB39" s="7" t="str">
        <f t="shared" si="22"/>
        <v>13.2%</v>
      </c>
      <c r="AC39" s="7" t="str">
        <f t="shared" si="23"/>
        <v>2.9%</v>
      </c>
      <c r="AD39" s="7" t="str">
        <f t="shared" si="24"/>
        <v>1.4%</v>
      </c>
      <c r="AE39" s="7" t="str">
        <f t="shared" si="25"/>
        <v>0.8%</v>
      </c>
      <c r="AF39" s="7" t="str">
        <f t="shared" si="26"/>
        <v>0.5%</v>
      </c>
      <c r="AG39" s="7" t="str">
        <f t="shared" si="27"/>
        <v>0.2%</v>
      </c>
      <c r="AH39" s="9"/>
      <c r="AI39" s="9">
        <f t="shared" si="28"/>
        <v>4</v>
      </c>
      <c r="AJ39" s="10" t="s">
        <v>282</v>
      </c>
    </row>
    <row r="40" spans="1:36" ht="13.8" x14ac:dyDescent="0.25">
      <c r="A40" s="5">
        <f t="shared" si="3"/>
        <v>43890</v>
      </c>
      <c r="B40" s="5">
        <f t="shared" si="4"/>
        <v>44136</v>
      </c>
      <c r="C40" s="6">
        <f t="shared" si="5"/>
        <v>0.33333333333333331</v>
      </c>
      <c r="D40" s="7">
        <f t="shared" si="6"/>
        <v>248</v>
      </c>
      <c r="E40" s="10" t="s">
        <v>268</v>
      </c>
      <c r="F40" s="7">
        <f t="shared" si="7"/>
        <v>169194</v>
      </c>
      <c r="G40" s="7">
        <f t="shared" si="8"/>
        <v>8371</v>
      </c>
      <c r="H40" s="7">
        <f t="shared" si="8"/>
        <v>4313</v>
      </c>
      <c r="I40" s="16" t="str">
        <f t="shared" si="9"/>
        <v>No hay datos</v>
      </c>
      <c r="J40" s="19">
        <f t="shared" si="9"/>
        <v>149048</v>
      </c>
      <c r="K40" s="24">
        <f t="shared" si="9"/>
        <v>21423</v>
      </c>
      <c r="L40" s="7">
        <f t="shared" si="10"/>
        <v>327889</v>
      </c>
      <c r="M40" s="7">
        <f t="shared" si="11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12"/>
        <v>22263</v>
      </c>
      <c r="S40" s="7">
        <f t="shared" si="13"/>
        <v>1737</v>
      </c>
      <c r="T40" s="7">
        <f t="shared" si="14"/>
        <v>1651</v>
      </c>
      <c r="U40" s="7">
        <f t="shared" si="15"/>
        <v>79053</v>
      </c>
      <c r="V40" s="7">
        <f t="shared" si="16"/>
        <v>531</v>
      </c>
      <c r="W40" s="7">
        <f t="shared" si="17"/>
        <v>342</v>
      </c>
      <c r="X40" s="7" t="str">
        <f t="shared" si="18"/>
        <v>53.0%</v>
      </c>
      <c r="Y40" s="7" t="str">
        <f t="shared" si="19"/>
        <v>47.0%</v>
      </c>
      <c r="Z40" s="7" t="str">
        <f t="shared" si="20"/>
        <v>60.6%</v>
      </c>
      <c r="AA40" s="7" t="str">
        <f t="shared" si="21"/>
        <v>20.5%</v>
      </c>
      <c r="AB40" s="7" t="str">
        <f t="shared" si="22"/>
        <v>13.2%</v>
      </c>
      <c r="AC40" s="7" t="str">
        <f t="shared" si="23"/>
        <v>2.9%</v>
      </c>
      <c r="AD40" s="7" t="str">
        <f t="shared" si="24"/>
        <v>1.4%</v>
      </c>
      <c r="AE40" s="7" t="str">
        <f t="shared" si="25"/>
        <v>0.8%</v>
      </c>
      <c r="AF40" s="7" t="str">
        <f t="shared" si="26"/>
        <v>0.5%</v>
      </c>
      <c r="AG40" s="7" t="str">
        <f t="shared" si="27"/>
        <v>0.2%</v>
      </c>
      <c r="AH40" s="9"/>
      <c r="AI40" s="9">
        <f t="shared" si="28"/>
        <v>4</v>
      </c>
      <c r="AJ40" s="10" t="s">
        <v>282</v>
      </c>
    </row>
    <row r="41" spans="1:36" ht="13.8" x14ac:dyDescent="0.25">
      <c r="A41" s="5">
        <f t="shared" si="3"/>
        <v>43890</v>
      </c>
      <c r="B41" s="5">
        <f t="shared" si="4"/>
        <v>44136</v>
      </c>
      <c r="C41" s="6">
        <f t="shared" si="5"/>
        <v>0.33333333333333331</v>
      </c>
      <c r="D41" s="7">
        <f t="shared" si="6"/>
        <v>248</v>
      </c>
      <c r="E41" s="10" t="s">
        <v>268</v>
      </c>
      <c r="F41" s="7">
        <f t="shared" si="7"/>
        <v>169194</v>
      </c>
      <c r="G41" s="7">
        <f t="shared" si="8"/>
        <v>8371</v>
      </c>
      <c r="H41" s="7">
        <f t="shared" si="8"/>
        <v>4313</v>
      </c>
      <c r="I41" s="16" t="str">
        <f t="shared" si="9"/>
        <v>No hay datos</v>
      </c>
      <c r="J41" s="19">
        <f t="shared" si="9"/>
        <v>149048</v>
      </c>
      <c r="K41" s="24">
        <f t="shared" si="9"/>
        <v>21423</v>
      </c>
      <c r="L41" s="7">
        <f t="shared" si="10"/>
        <v>327889</v>
      </c>
      <c r="M41" s="7">
        <f t="shared" si="11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12"/>
        <v>22263</v>
      </c>
      <c r="S41" s="7">
        <f t="shared" si="13"/>
        <v>1737</v>
      </c>
      <c r="T41" s="7">
        <f t="shared" si="14"/>
        <v>1651</v>
      </c>
      <c r="U41" s="7">
        <f t="shared" si="15"/>
        <v>79053</v>
      </c>
      <c r="V41" s="7">
        <f t="shared" si="16"/>
        <v>531</v>
      </c>
      <c r="W41" s="7">
        <f t="shared" si="17"/>
        <v>342</v>
      </c>
      <c r="X41" s="7" t="str">
        <f t="shared" si="18"/>
        <v>53.0%</v>
      </c>
      <c r="Y41" s="7" t="str">
        <f t="shared" si="19"/>
        <v>47.0%</v>
      </c>
      <c r="Z41" s="7" t="str">
        <f t="shared" si="20"/>
        <v>60.6%</v>
      </c>
      <c r="AA41" s="7" t="str">
        <f t="shared" si="21"/>
        <v>20.5%</v>
      </c>
      <c r="AB41" s="7" t="str">
        <f t="shared" si="22"/>
        <v>13.2%</v>
      </c>
      <c r="AC41" s="7" t="str">
        <f t="shared" si="23"/>
        <v>2.9%</v>
      </c>
      <c r="AD41" s="7" t="str">
        <f t="shared" si="24"/>
        <v>1.4%</v>
      </c>
      <c r="AE41" s="7" t="str">
        <f t="shared" si="25"/>
        <v>0.8%</v>
      </c>
      <c r="AF41" s="7" t="str">
        <f t="shared" si="26"/>
        <v>0.5%</v>
      </c>
      <c r="AG41" s="7" t="str">
        <f t="shared" si="27"/>
        <v>0.2%</v>
      </c>
      <c r="AH41" s="9"/>
      <c r="AI41" s="9">
        <f t="shared" si="28"/>
        <v>4</v>
      </c>
      <c r="AJ41" s="10" t="s">
        <v>282</v>
      </c>
    </row>
    <row r="42" spans="1:36" ht="13.8" x14ac:dyDescent="0.25">
      <c r="A42" s="5">
        <f t="shared" si="3"/>
        <v>43890</v>
      </c>
      <c r="B42" s="5">
        <f t="shared" si="4"/>
        <v>44136</v>
      </c>
      <c r="C42" s="6">
        <f t="shared" si="5"/>
        <v>0.33333333333333331</v>
      </c>
      <c r="D42" s="7">
        <f t="shared" si="6"/>
        <v>248</v>
      </c>
      <c r="E42" s="10" t="s">
        <v>268</v>
      </c>
      <c r="F42" s="7">
        <f t="shared" si="7"/>
        <v>169194</v>
      </c>
      <c r="G42" s="7">
        <f t="shared" si="8"/>
        <v>8371</v>
      </c>
      <c r="H42" s="7">
        <f t="shared" si="8"/>
        <v>4313</v>
      </c>
      <c r="I42" s="16" t="str">
        <f t="shared" si="9"/>
        <v>No hay datos</v>
      </c>
      <c r="J42" s="19">
        <f t="shared" si="9"/>
        <v>149048</v>
      </c>
      <c r="K42" s="24">
        <f t="shared" si="9"/>
        <v>21423</v>
      </c>
      <c r="L42" s="7">
        <f t="shared" si="10"/>
        <v>327889</v>
      </c>
      <c r="M42" s="7">
        <f t="shared" si="11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12"/>
        <v>22263</v>
      </c>
      <c r="S42" s="7">
        <f t="shared" si="13"/>
        <v>1737</v>
      </c>
      <c r="T42" s="7">
        <f t="shared" si="14"/>
        <v>1651</v>
      </c>
      <c r="U42" s="7">
        <f t="shared" si="15"/>
        <v>79053</v>
      </c>
      <c r="V42" s="7">
        <f t="shared" si="16"/>
        <v>531</v>
      </c>
      <c r="W42" s="7">
        <f t="shared" si="17"/>
        <v>342</v>
      </c>
      <c r="X42" s="7" t="str">
        <f t="shared" si="18"/>
        <v>53.0%</v>
      </c>
      <c r="Y42" s="7" t="str">
        <f t="shared" si="19"/>
        <v>47.0%</v>
      </c>
      <c r="Z42" s="7" t="str">
        <f t="shared" si="20"/>
        <v>60.6%</v>
      </c>
      <c r="AA42" s="7" t="str">
        <f t="shared" si="21"/>
        <v>20.5%</v>
      </c>
      <c r="AB42" s="7" t="str">
        <f t="shared" si="22"/>
        <v>13.2%</v>
      </c>
      <c r="AC42" s="7" t="str">
        <f t="shared" si="23"/>
        <v>2.9%</v>
      </c>
      <c r="AD42" s="7" t="str">
        <f t="shared" si="24"/>
        <v>1.4%</v>
      </c>
      <c r="AE42" s="7" t="str">
        <f t="shared" si="25"/>
        <v>0.8%</v>
      </c>
      <c r="AF42" s="7" t="str">
        <f t="shared" si="26"/>
        <v>0.5%</v>
      </c>
      <c r="AG42" s="7" t="str">
        <f t="shared" si="27"/>
        <v>0.2%</v>
      </c>
      <c r="AH42" s="9"/>
      <c r="AI42" s="9">
        <f t="shared" si="28"/>
        <v>4</v>
      </c>
      <c r="AJ42" s="10" t="s">
        <v>282</v>
      </c>
    </row>
    <row r="43" spans="1:36" ht="13.8" x14ac:dyDescent="0.25">
      <c r="A43" s="5">
        <f t="shared" si="3"/>
        <v>43890</v>
      </c>
      <c r="B43" s="5">
        <f t="shared" si="4"/>
        <v>44136</v>
      </c>
      <c r="C43" s="6">
        <f t="shared" si="5"/>
        <v>0.33333333333333331</v>
      </c>
      <c r="D43" s="7">
        <f t="shared" si="6"/>
        <v>248</v>
      </c>
      <c r="E43" s="10" t="s">
        <v>268</v>
      </c>
      <c r="F43" s="7">
        <f t="shared" si="7"/>
        <v>169194</v>
      </c>
      <c r="G43" s="7">
        <f t="shared" si="8"/>
        <v>8371</v>
      </c>
      <c r="H43" s="7">
        <f t="shared" si="8"/>
        <v>4313</v>
      </c>
      <c r="I43" s="16" t="str">
        <f t="shared" si="9"/>
        <v>No hay datos</v>
      </c>
      <c r="J43" s="19">
        <f t="shared" si="9"/>
        <v>149048</v>
      </c>
      <c r="K43" s="24">
        <f t="shared" si="9"/>
        <v>21423</v>
      </c>
      <c r="L43" s="7">
        <f t="shared" si="10"/>
        <v>327889</v>
      </c>
      <c r="M43" s="7">
        <f t="shared" si="11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12"/>
        <v>22263</v>
      </c>
      <c r="S43" s="7">
        <f t="shared" si="13"/>
        <v>1737</v>
      </c>
      <c r="T43" s="7">
        <f t="shared" si="14"/>
        <v>1651</v>
      </c>
      <c r="U43" s="7">
        <f t="shared" si="15"/>
        <v>79053</v>
      </c>
      <c r="V43" s="7">
        <f t="shared" si="16"/>
        <v>531</v>
      </c>
      <c r="W43" s="7">
        <f t="shared" si="17"/>
        <v>342</v>
      </c>
      <c r="X43" s="7" t="str">
        <f t="shared" si="18"/>
        <v>53.0%</v>
      </c>
      <c r="Y43" s="7" t="str">
        <f t="shared" si="19"/>
        <v>47.0%</v>
      </c>
      <c r="Z43" s="7" t="str">
        <f t="shared" si="20"/>
        <v>60.6%</v>
      </c>
      <c r="AA43" s="7" t="str">
        <f t="shared" si="21"/>
        <v>20.5%</v>
      </c>
      <c r="AB43" s="7" t="str">
        <f t="shared" si="22"/>
        <v>13.2%</v>
      </c>
      <c r="AC43" s="7" t="str">
        <f t="shared" si="23"/>
        <v>2.9%</v>
      </c>
      <c r="AD43" s="7" t="str">
        <f t="shared" si="24"/>
        <v>1.4%</v>
      </c>
      <c r="AE43" s="7" t="str">
        <f t="shared" si="25"/>
        <v>0.8%</v>
      </c>
      <c r="AF43" s="7" t="str">
        <f t="shared" si="26"/>
        <v>0.5%</v>
      </c>
      <c r="AG43" s="7" t="str">
        <f t="shared" si="27"/>
        <v>0.2%</v>
      </c>
      <c r="AH43" s="9"/>
      <c r="AI43" s="9">
        <f t="shared" si="28"/>
        <v>4</v>
      </c>
      <c r="AJ43" s="10" t="s">
        <v>282</v>
      </c>
    </row>
    <row r="44" spans="1:36" ht="13.8" x14ac:dyDescent="0.25">
      <c r="A44" s="5">
        <f t="shared" si="3"/>
        <v>43890</v>
      </c>
      <c r="B44" s="5">
        <f t="shared" si="4"/>
        <v>44136</v>
      </c>
      <c r="C44" s="6">
        <f t="shared" si="5"/>
        <v>0.33333333333333331</v>
      </c>
      <c r="D44" s="7">
        <f t="shared" si="6"/>
        <v>248</v>
      </c>
      <c r="E44" s="10" t="s">
        <v>268</v>
      </c>
      <c r="F44" s="7">
        <f t="shared" si="7"/>
        <v>169194</v>
      </c>
      <c r="G44" s="7">
        <f t="shared" si="8"/>
        <v>8371</v>
      </c>
      <c r="H44" s="7">
        <f t="shared" si="8"/>
        <v>4313</v>
      </c>
      <c r="I44" s="16" t="str">
        <f t="shared" si="9"/>
        <v>No hay datos</v>
      </c>
      <c r="J44" s="19">
        <f t="shared" si="9"/>
        <v>149048</v>
      </c>
      <c r="K44" s="24">
        <f t="shared" si="9"/>
        <v>21423</v>
      </c>
      <c r="L44" s="7">
        <f t="shared" si="10"/>
        <v>327889</v>
      </c>
      <c r="M44" s="7">
        <f t="shared" si="11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12"/>
        <v>22263</v>
      </c>
      <c r="S44" s="7">
        <f t="shared" si="13"/>
        <v>1737</v>
      </c>
      <c r="T44" s="7">
        <f t="shared" si="14"/>
        <v>1651</v>
      </c>
      <c r="U44" s="7">
        <f t="shared" si="15"/>
        <v>79053</v>
      </c>
      <c r="V44" s="7">
        <f t="shared" si="16"/>
        <v>531</v>
      </c>
      <c r="W44" s="7">
        <f t="shared" si="17"/>
        <v>342</v>
      </c>
      <c r="X44" s="7" t="str">
        <f t="shared" si="18"/>
        <v>53.0%</v>
      </c>
      <c r="Y44" s="7" t="str">
        <f t="shared" si="19"/>
        <v>47.0%</v>
      </c>
      <c r="Z44" s="7" t="str">
        <f t="shared" si="20"/>
        <v>60.6%</v>
      </c>
      <c r="AA44" s="7" t="str">
        <f t="shared" si="21"/>
        <v>20.5%</v>
      </c>
      <c r="AB44" s="7" t="str">
        <f t="shared" si="22"/>
        <v>13.2%</v>
      </c>
      <c r="AC44" s="7" t="str">
        <f t="shared" si="23"/>
        <v>2.9%</v>
      </c>
      <c r="AD44" s="7" t="str">
        <f t="shared" si="24"/>
        <v>1.4%</v>
      </c>
      <c r="AE44" s="7" t="str">
        <f t="shared" si="25"/>
        <v>0.8%</v>
      </c>
      <c r="AF44" s="7" t="str">
        <f t="shared" si="26"/>
        <v>0.5%</v>
      </c>
      <c r="AG44" s="7" t="str">
        <f t="shared" si="27"/>
        <v>0.2%</v>
      </c>
      <c r="AH44" s="9"/>
      <c r="AI44" s="9">
        <f t="shared" si="28"/>
        <v>4</v>
      </c>
      <c r="AJ44" s="10" t="s">
        <v>282</v>
      </c>
    </row>
    <row r="45" spans="1:36" ht="13.8" x14ac:dyDescent="0.25">
      <c r="A45" s="5">
        <f t="shared" si="3"/>
        <v>43890</v>
      </c>
      <c r="B45" s="5">
        <f t="shared" si="4"/>
        <v>44136</v>
      </c>
      <c r="C45" s="6">
        <f t="shared" si="5"/>
        <v>0.33333333333333331</v>
      </c>
      <c r="D45" s="7">
        <f t="shared" si="6"/>
        <v>248</v>
      </c>
      <c r="E45" s="10" t="s">
        <v>268</v>
      </c>
      <c r="F45" s="7">
        <f t="shared" si="7"/>
        <v>169194</v>
      </c>
      <c r="G45" s="7">
        <f t="shared" si="8"/>
        <v>8371</v>
      </c>
      <c r="H45" s="7">
        <f t="shared" si="8"/>
        <v>4313</v>
      </c>
      <c r="I45" s="16" t="str">
        <f t="shared" si="9"/>
        <v>No hay datos</v>
      </c>
      <c r="J45" s="19">
        <f t="shared" si="9"/>
        <v>149048</v>
      </c>
      <c r="K45" s="24">
        <f t="shared" si="9"/>
        <v>21423</v>
      </c>
      <c r="L45" s="7">
        <f t="shared" si="10"/>
        <v>327889</v>
      </c>
      <c r="M45" s="7">
        <f t="shared" si="11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12"/>
        <v>22263</v>
      </c>
      <c r="S45" s="7">
        <f t="shared" si="13"/>
        <v>1737</v>
      </c>
      <c r="T45" s="7">
        <f t="shared" si="14"/>
        <v>1651</v>
      </c>
      <c r="U45" s="7">
        <f t="shared" si="15"/>
        <v>79053</v>
      </c>
      <c r="V45" s="7">
        <f t="shared" si="16"/>
        <v>531</v>
      </c>
      <c r="W45" s="7">
        <f t="shared" si="17"/>
        <v>342</v>
      </c>
      <c r="X45" s="7" t="str">
        <f t="shared" si="18"/>
        <v>53.0%</v>
      </c>
      <c r="Y45" s="7" t="str">
        <f t="shared" si="19"/>
        <v>47.0%</v>
      </c>
      <c r="Z45" s="7" t="str">
        <f t="shared" si="20"/>
        <v>60.6%</v>
      </c>
      <c r="AA45" s="7" t="str">
        <f t="shared" si="21"/>
        <v>20.5%</v>
      </c>
      <c r="AB45" s="7" t="str">
        <f t="shared" si="22"/>
        <v>13.2%</v>
      </c>
      <c r="AC45" s="7" t="str">
        <f t="shared" si="23"/>
        <v>2.9%</v>
      </c>
      <c r="AD45" s="7" t="str">
        <f t="shared" si="24"/>
        <v>1.4%</v>
      </c>
      <c r="AE45" s="7" t="str">
        <f t="shared" si="25"/>
        <v>0.8%</v>
      </c>
      <c r="AF45" s="7" t="str">
        <f t="shared" si="26"/>
        <v>0.5%</v>
      </c>
      <c r="AG45" s="7" t="str">
        <f t="shared" si="27"/>
        <v>0.2%</v>
      </c>
      <c r="AH45" s="9"/>
      <c r="AI45" s="9">
        <f t="shared" si="28"/>
        <v>4</v>
      </c>
      <c r="AJ45" s="10" t="s">
        <v>282</v>
      </c>
    </row>
    <row r="46" spans="1:36" ht="13.8" x14ac:dyDescent="0.25">
      <c r="A46" s="5">
        <f t="shared" si="3"/>
        <v>43890</v>
      </c>
      <c r="B46" s="5">
        <f t="shared" si="4"/>
        <v>44136</v>
      </c>
      <c r="C46" s="6">
        <f t="shared" si="5"/>
        <v>0.33333333333333331</v>
      </c>
      <c r="D46" s="7">
        <f t="shared" si="6"/>
        <v>248</v>
      </c>
      <c r="E46" s="10" t="s">
        <v>268</v>
      </c>
      <c r="F46" s="7">
        <f t="shared" si="7"/>
        <v>169194</v>
      </c>
      <c r="G46" s="7">
        <f t="shared" si="8"/>
        <v>8371</v>
      </c>
      <c r="H46" s="7">
        <f t="shared" si="8"/>
        <v>4313</v>
      </c>
      <c r="I46" s="16" t="str">
        <f t="shared" si="9"/>
        <v>No hay datos</v>
      </c>
      <c r="J46" s="19">
        <f t="shared" si="9"/>
        <v>149048</v>
      </c>
      <c r="K46" s="24">
        <f t="shared" si="9"/>
        <v>21423</v>
      </c>
      <c r="L46" s="7">
        <f t="shared" si="10"/>
        <v>327889</v>
      </c>
      <c r="M46" s="7">
        <f t="shared" si="11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12"/>
        <v>22263</v>
      </c>
      <c r="S46" s="7">
        <f t="shared" si="13"/>
        <v>1737</v>
      </c>
      <c r="T46" s="7">
        <f t="shared" si="14"/>
        <v>1651</v>
      </c>
      <c r="U46" s="7">
        <f t="shared" si="15"/>
        <v>79053</v>
      </c>
      <c r="V46" s="7">
        <f t="shared" si="16"/>
        <v>531</v>
      </c>
      <c r="W46" s="7">
        <f t="shared" si="17"/>
        <v>342</v>
      </c>
      <c r="X46" s="7" t="str">
        <f t="shared" si="18"/>
        <v>53.0%</v>
      </c>
      <c r="Y46" s="7" t="str">
        <f t="shared" si="19"/>
        <v>47.0%</v>
      </c>
      <c r="Z46" s="7" t="str">
        <f t="shared" si="20"/>
        <v>60.6%</v>
      </c>
      <c r="AA46" s="7" t="str">
        <f t="shared" si="21"/>
        <v>20.5%</v>
      </c>
      <c r="AB46" s="7" t="str">
        <f t="shared" si="22"/>
        <v>13.2%</v>
      </c>
      <c r="AC46" s="7" t="str">
        <f t="shared" si="23"/>
        <v>2.9%</v>
      </c>
      <c r="AD46" s="7" t="str">
        <f t="shared" si="24"/>
        <v>1.4%</v>
      </c>
      <c r="AE46" s="7" t="str">
        <f t="shared" si="25"/>
        <v>0.8%</v>
      </c>
      <c r="AF46" s="7" t="str">
        <f t="shared" si="26"/>
        <v>0.5%</v>
      </c>
      <c r="AG46" s="7" t="str">
        <f t="shared" si="27"/>
        <v>0.2%</v>
      </c>
      <c r="AH46" s="9"/>
      <c r="AI46" s="9">
        <f t="shared" si="28"/>
        <v>4</v>
      </c>
      <c r="AJ46" s="10" t="s">
        <v>282</v>
      </c>
    </row>
    <row r="47" spans="1:36" ht="13.8" x14ac:dyDescent="0.25">
      <c r="A47" s="5">
        <f t="shared" si="3"/>
        <v>43890</v>
      </c>
      <c r="B47" s="5">
        <f t="shared" si="4"/>
        <v>44136</v>
      </c>
      <c r="C47" s="6">
        <f t="shared" si="5"/>
        <v>0.33333333333333331</v>
      </c>
      <c r="D47" s="7">
        <f t="shared" si="6"/>
        <v>248</v>
      </c>
      <c r="E47" s="10" t="s">
        <v>268</v>
      </c>
      <c r="F47" s="7">
        <f t="shared" si="7"/>
        <v>169194</v>
      </c>
      <c r="G47" s="7">
        <f t="shared" si="8"/>
        <v>8371</v>
      </c>
      <c r="H47" s="7">
        <f t="shared" si="8"/>
        <v>4313</v>
      </c>
      <c r="I47" s="16" t="str">
        <f t="shared" si="9"/>
        <v>No hay datos</v>
      </c>
      <c r="J47" s="19">
        <f t="shared" si="9"/>
        <v>149048</v>
      </c>
      <c r="K47" s="24">
        <f t="shared" si="9"/>
        <v>21423</v>
      </c>
      <c r="L47" s="7">
        <f t="shared" si="10"/>
        <v>327889</v>
      </c>
      <c r="M47" s="7">
        <f t="shared" si="11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12"/>
        <v>22263</v>
      </c>
      <c r="S47" s="7">
        <f t="shared" si="13"/>
        <v>1737</v>
      </c>
      <c r="T47" s="7">
        <f t="shared" si="14"/>
        <v>1651</v>
      </c>
      <c r="U47" s="7">
        <f t="shared" si="15"/>
        <v>79053</v>
      </c>
      <c r="V47" s="7">
        <f t="shared" si="16"/>
        <v>531</v>
      </c>
      <c r="W47" s="7">
        <f t="shared" si="17"/>
        <v>342</v>
      </c>
      <c r="X47" s="7" t="str">
        <f t="shared" si="18"/>
        <v>53.0%</v>
      </c>
      <c r="Y47" s="7" t="str">
        <f t="shared" si="19"/>
        <v>47.0%</v>
      </c>
      <c r="Z47" s="7" t="str">
        <f t="shared" si="20"/>
        <v>60.6%</v>
      </c>
      <c r="AA47" s="7" t="str">
        <f t="shared" si="21"/>
        <v>20.5%</v>
      </c>
      <c r="AB47" s="7" t="str">
        <f t="shared" si="22"/>
        <v>13.2%</v>
      </c>
      <c r="AC47" s="7" t="str">
        <f t="shared" si="23"/>
        <v>2.9%</v>
      </c>
      <c r="AD47" s="7" t="str">
        <f t="shared" si="24"/>
        <v>1.4%</v>
      </c>
      <c r="AE47" s="7" t="str">
        <f t="shared" si="25"/>
        <v>0.8%</v>
      </c>
      <c r="AF47" s="7" t="str">
        <f t="shared" si="26"/>
        <v>0.5%</v>
      </c>
      <c r="AG47" s="7" t="str">
        <f t="shared" si="27"/>
        <v>0.2%</v>
      </c>
      <c r="AH47" s="9"/>
      <c r="AI47" s="9">
        <f t="shared" si="28"/>
        <v>4</v>
      </c>
      <c r="AJ47" s="10" t="s">
        <v>282</v>
      </c>
    </row>
    <row r="48" spans="1:36" ht="13.8" x14ac:dyDescent="0.25">
      <c r="A48" s="5">
        <f t="shared" si="3"/>
        <v>43890</v>
      </c>
      <c r="B48" s="5">
        <f t="shared" si="4"/>
        <v>44136</v>
      </c>
      <c r="C48" s="6">
        <f t="shared" si="5"/>
        <v>0.33333333333333331</v>
      </c>
      <c r="D48" s="7">
        <f t="shared" si="6"/>
        <v>248</v>
      </c>
      <c r="E48" s="10" t="s">
        <v>268</v>
      </c>
      <c r="F48" s="7">
        <f t="shared" si="7"/>
        <v>169194</v>
      </c>
      <c r="G48" s="7">
        <f t="shared" si="8"/>
        <v>8371</v>
      </c>
      <c r="H48" s="7">
        <f t="shared" si="8"/>
        <v>4313</v>
      </c>
      <c r="I48" s="16" t="str">
        <f t="shared" si="9"/>
        <v>No hay datos</v>
      </c>
      <c r="J48" s="19">
        <f t="shared" si="9"/>
        <v>149048</v>
      </c>
      <c r="K48" s="24">
        <f t="shared" si="9"/>
        <v>21423</v>
      </c>
      <c r="L48" s="7">
        <f t="shared" si="10"/>
        <v>327889</v>
      </c>
      <c r="M48" s="7">
        <f t="shared" si="11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12"/>
        <v>22263</v>
      </c>
      <c r="S48" s="7">
        <f t="shared" si="13"/>
        <v>1737</v>
      </c>
      <c r="T48" s="7">
        <f t="shared" si="14"/>
        <v>1651</v>
      </c>
      <c r="U48" s="7">
        <f t="shared" si="15"/>
        <v>79053</v>
      </c>
      <c r="V48" s="7">
        <f t="shared" si="16"/>
        <v>531</v>
      </c>
      <c r="W48" s="7">
        <f t="shared" si="17"/>
        <v>342</v>
      </c>
      <c r="X48" s="7" t="str">
        <f t="shared" si="18"/>
        <v>53.0%</v>
      </c>
      <c r="Y48" s="7" t="str">
        <f t="shared" si="19"/>
        <v>47.0%</v>
      </c>
      <c r="Z48" s="7" t="str">
        <f t="shared" si="20"/>
        <v>60.6%</v>
      </c>
      <c r="AA48" s="7" t="str">
        <f t="shared" si="21"/>
        <v>20.5%</v>
      </c>
      <c r="AB48" s="7" t="str">
        <f t="shared" si="22"/>
        <v>13.2%</v>
      </c>
      <c r="AC48" s="7" t="str">
        <f t="shared" si="23"/>
        <v>2.9%</v>
      </c>
      <c r="AD48" s="7" t="str">
        <f t="shared" si="24"/>
        <v>1.4%</v>
      </c>
      <c r="AE48" s="7" t="str">
        <f t="shared" si="25"/>
        <v>0.8%</v>
      </c>
      <c r="AF48" s="7" t="str">
        <f t="shared" si="26"/>
        <v>0.5%</v>
      </c>
      <c r="AG48" s="7" t="str">
        <f t="shared" si="27"/>
        <v>0.2%</v>
      </c>
      <c r="AH48" s="9"/>
      <c r="AI48" s="9">
        <f t="shared" si="28"/>
        <v>4</v>
      </c>
      <c r="AJ48" s="10" t="s">
        <v>282</v>
      </c>
    </row>
    <row r="49" spans="1:36" ht="13.8" x14ac:dyDescent="0.25">
      <c r="A49" s="5">
        <f t="shared" si="3"/>
        <v>43890</v>
      </c>
      <c r="B49" s="5">
        <f t="shared" si="4"/>
        <v>44136</v>
      </c>
      <c r="C49" s="6">
        <f t="shared" si="5"/>
        <v>0.33333333333333331</v>
      </c>
      <c r="D49" s="7">
        <f t="shared" si="6"/>
        <v>248</v>
      </c>
      <c r="E49" s="10" t="s">
        <v>268</v>
      </c>
      <c r="F49" s="7">
        <f t="shared" si="7"/>
        <v>169194</v>
      </c>
      <c r="G49" s="7">
        <f t="shared" si="8"/>
        <v>8371</v>
      </c>
      <c r="H49" s="7">
        <f t="shared" si="8"/>
        <v>4313</v>
      </c>
      <c r="I49" s="16" t="str">
        <f t="shared" si="9"/>
        <v>No hay datos</v>
      </c>
      <c r="J49" s="19">
        <f t="shared" si="9"/>
        <v>149048</v>
      </c>
      <c r="K49" s="24">
        <f t="shared" si="9"/>
        <v>21423</v>
      </c>
      <c r="L49" s="7">
        <f t="shared" si="10"/>
        <v>327889</v>
      </c>
      <c r="M49" s="7">
        <f t="shared" si="11"/>
        <v>548790</v>
      </c>
      <c r="N49" s="7" t="s">
        <v>29</v>
      </c>
      <c r="O49" s="7" t="s">
        <v>43</v>
      </c>
      <c r="P49" s="7" t="s">
        <v>64</v>
      </c>
      <c r="Q49" s="8">
        <v>145</v>
      </c>
      <c r="R49" s="7">
        <f t="shared" si="12"/>
        <v>22263</v>
      </c>
      <c r="S49" s="7">
        <f t="shared" si="13"/>
        <v>1737</v>
      </c>
      <c r="T49" s="7">
        <f t="shared" si="14"/>
        <v>1651</v>
      </c>
      <c r="U49" s="7">
        <f t="shared" si="15"/>
        <v>79053</v>
      </c>
      <c r="V49" s="7">
        <f t="shared" si="16"/>
        <v>531</v>
      </c>
      <c r="W49" s="7">
        <f t="shared" si="17"/>
        <v>342</v>
      </c>
      <c r="X49" s="7" t="str">
        <f t="shared" si="18"/>
        <v>53.0%</v>
      </c>
      <c r="Y49" s="7" t="str">
        <f t="shared" si="19"/>
        <v>47.0%</v>
      </c>
      <c r="Z49" s="7" t="str">
        <f t="shared" si="20"/>
        <v>60.6%</v>
      </c>
      <c r="AA49" s="7" t="str">
        <f t="shared" si="21"/>
        <v>20.5%</v>
      </c>
      <c r="AB49" s="7" t="str">
        <f t="shared" si="22"/>
        <v>13.2%</v>
      </c>
      <c r="AC49" s="7" t="str">
        <f t="shared" si="23"/>
        <v>2.9%</v>
      </c>
      <c r="AD49" s="7" t="str">
        <f t="shared" si="24"/>
        <v>1.4%</v>
      </c>
      <c r="AE49" s="7" t="str">
        <f t="shared" si="25"/>
        <v>0.8%</v>
      </c>
      <c r="AF49" s="7" t="str">
        <f t="shared" si="26"/>
        <v>0.5%</v>
      </c>
      <c r="AG49" s="7" t="str">
        <f t="shared" si="27"/>
        <v>0.2%</v>
      </c>
      <c r="AH49" s="9"/>
      <c r="AI49" s="9">
        <f t="shared" si="28"/>
        <v>4</v>
      </c>
      <c r="AJ49" s="10" t="s">
        <v>282</v>
      </c>
    </row>
    <row r="50" spans="1:36" ht="13.8" x14ac:dyDescent="0.25">
      <c r="A50" s="5">
        <f t="shared" si="3"/>
        <v>43890</v>
      </c>
      <c r="B50" s="5">
        <f t="shared" si="4"/>
        <v>44136</v>
      </c>
      <c r="C50" s="6">
        <f t="shared" si="5"/>
        <v>0.33333333333333331</v>
      </c>
      <c r="D50" s="7">
        <f t="shared" si="6"/>
        <v>248</v>
      </c>
      <c r="E50" s="10" t="s">
        <v>268</v>
      </c>
      <c r="F50" s="7">
        <f t="shared" si="7"/>
        <v>169194</v>
      </c>
      <c r="G50" s="7">
        <f t="shared" si="8"/>
        <v>8371</v>
      </c>
      <c r="H50" s="7">
        <f t="shared" si="8"/>
        <v>4313</v>
      </c>
      <c r="I50" s="16" t="str">
        <f t="shared" si="9"/>
        <v>No hay datos</v>
      </c>
      <c r="J50" s="19">
        <f t="shared" si="9"/>
        <v>149048</v>
      </c>
      <c r="K50" s="24">
        <f t="shared" si="9"/>
        <v>21423</v>
      </c>
      <c r="L50" s="7">
        <f t="shared" si="10"/>
        <v>327889</v>
      </c>
      <c r="M50" s="7">
        <f t="shared" si="11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12"/>
        <v>22263</v>
      </c>
      <c r="S50" s="7">
        <f t="shared" si="13"/>
        <v>1737</v>
      </c>
      <c r="T50" s="7">
        <f t="shared" si="14"/>
        <v>1651</v>
      </c>
      <c r="U50" s="7">
        <f t="shared" si="15"/>
        <v>79053</v>
      </c>
      <c r="V50" s="7">
        <f t="shared" si="16"/>
        <v>531</v>
      </c>
      <c r="W50" s="7">
        <f t="shared" si="17"/>
        <v>342</v>
      </c>
      <c r="X50" s="7" t="str">
        <f t="shared" si="18"/>
        <v>53.0%</v>
      </c>
      <c r="Y50" s="7" t="str">
        <f t="shared" si="19"/>
        <v>47.0%</v>
      </c>
      <c r="Z50" s="7" t="str">
        <f t="shared" si="20"/>
        <v>60.6%</v>
      </c>
      <c r="AA50" s="7" t="str">
        <f t="shared" si="21"/>
        <v>20.5%</v>
      </c>
      <c r="AB50" s="7" t="str">
        <f t="shared" si="22"/>
        <v>13.2%</v>
      </c>
      <c r="AC50" s="7" t="str">
        <f t="shared" si="23"/>
        <v>2.9%</v>
      </c>
      <c r="AD50" s="7" t="str">
        <f t="shared" si="24"/>
        <v>1.4%</v>
      </c>
      <c r="AE50" s="7" t="str">
        <f t="shared" si="25"/>
        <v>0.8%</v>
      </c>
      <c r="AF50" s="7" t="str">
        <f t="shared" si="26"/>
        <v>0.5%</v>
      </c>
      <c r="AG50" s="7" t="str">
        <f t="shared" si="27"/>
        <v>0.2%</v>
      </c>
      <c r="AH50" s="9"/>
      <c r="AI50" s="9">
        <f t="shared" si="28"/>
        <v>4</v>
      </c>
      <c r="AJ50" s="10" t="s">
        <v>282</v>
      </c>
    </row>
    <row r="51" spans="1:36" ht="13.8" x14ac:dyDescent="0.25">
      <c r="A51" s="5">
        <f t="shared" si="3"/>
        <v>43890</v>
      </c>
      <c r="B51" s="5">
        <f t="shared" si="4"/>
        <v>44136</v>
      </c>
      <c r="C51" s="6">
        <f t="shared" si="5"/>
        <v>0.33333333333333331</v>
      </c>
      <c r="D51" s="7">
        <f t="shared" si="6"/>
        <v>248</v>
      </c>
      <c r="E51" s="10" t="s">
        <v>268</v>
      </c>
      <c r="F51" s="7">
        <f t="shared" si="7"/>
        <v>169194</v>
      </c>
      <c r="G51" s="7">
        <f t="shared" si="8"/>
        <v>8371</v>
      </c>
      <c r="H51" s="7">
        <f t="shared" si="8"/>
        <v>4313</v>
      </c>
      <c r="I51" s="16" t="str">
        <f t="shared" si="9"/>
        <v>No hay datos</v>
      </c>
      <c r="J51" s="19">
        <f t="shared" si="9"/>
        <v>149048</v>
      </c>
      <c r="K51" s="24">
        <f t="shared" si="9"/>
        <v>21423</v>
      </c>
      <c r="L51" s="7">
        <f t="shared" si="10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15"/>
        <v>79053</v>
      </c>
      <c r="V51" s="7">
        <f t="shared" si="16"/>
        <v>531</v>
      </c>
      <c r="W51" s="7">
        <f t="shared" si="17"/>
        <v>342</v>
      </c>
      <c r="X51" s="7" t="str">
        <f t="shared" si="18"/>
        <v>53.0%</v>
      </c>
      <c r="Y51" s="7" t="str">
        <f t="shared" si="19"/>
        <v>47.0%</v>
      </c>
      <c r="Z51" s="7" t="str">
        <f t="shared" si="20"/>
        <v>60.6%</v>
      </c>
      <c r="AA51" s="7" t="str">
        <f t="shared" si="21"/>
        <v>20.5%</v>
      </c>
      <c r="AB51" s="7" t="str">
        <f t="shared" si="22"/>
        <v>13.2%</v>
      </c>
      <c r="AC51" s="7" t="str">
        <f t="shared" si="23"/>
        <v>2.9%</v>
      </c>
      <c r="AD51" s="7" t="str">
        <f t="shared" si="24"/>
        <v>1.4%</v>
      </c>
      <c r="AE51" s="7" t="str">
        <f t="shared" si="25"/>
        <v>0.8%</v>
      </c>
      <c r="AF51" s="7" t="str">
        <f t="shared" si="26"/>
        <v>0.5%</v>
      </c>
      <c r="AG51" s="7" t="str">
        <f t="shared" si="27"/>
        <v>0.2%</v>
      </c>
      <c r="AH51" s="9"/>
      <c r="AI51" s="9">
        <f t="shared" si="28"/>
        <v>4</v>
      </c>
      <c r="AJ51" s="10" t="s">
        <v>282</v>
      </c>
    </row>
    <row r="52" spans="1:36" ht="13.8" x14ac:dyDescent="0.25">
      <c r="A52" s="5">
        <f t="shared" si="3"/>
        <v>43890</v>
      </c>
      <c r="B52" s="5">
        <f t="shared" si="4"/>
        <v>44136</v>
      </c>
      <c r="C52" s="6">
        <f t="shared" si="5"/>
        <v>0.33333333333333331</v>
      </c>
      <c r="D52" s="7">
        <f t="shared" si="6"/>
        <v>248</v>
      </c>
      <c r="E52" s="10" t="s">
        <v>268</v>
      </c>
      <c r="F52" s="7">
        <f t="shared" si="7"/>
        <v>169194</v>
      </c>
      <c r="G52" s="7">
        <f t="shared" si="8"/>
        <v>8371</v>
      </c>
      <c r="H52" s="7">
        <f t="shared" si="8"/>
        <v>4313</v>
      </c>
      <c r="I52" s="16" t="str">
        <f t="shared" si="9"/>
        <v>No hay datos</v>
      </c>
      <c r="J52" s="19">
        <f t="shared" si="9"/>
        <v>149048</v>
      </c>
      <c r="K52" s="24">
        <f t="shared" si="9"/>
        <v>21423</v>
      </c>
      <c r="L52" s="7">
        <f t="shared" si="10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si="12"/>
        <v>4017</v>
      </c>
      <c r="S52" s="7">
        <f t="shared" si="13"/>
        <v>342</v>
      </c>
      <c r="T52" s="7">
        <f t="shared" si="14"/>
        <v>237</v>
      </c>
      <c r="U52" s="7">
        <f t="shared" si="15"/>
        <v>79053</v>
      </c>
      <c r="V52" s="7">
        <f t="shared" si="16"/>
        <v>531</v>
      </c>
      <c r="W52" s="7">
        <f t="shared" si="17"/>
        <v>342</v>
      </c>
      <c r="X52" s="7" t="str">
        <f t="shared" si="18"/>
        <v>53.0%</v>
      </c>
      <c r="Y52" s="7" t="str">
        <f t="shared" si="19"/>
        <v>47.0%</v>
      </c>
      <c r="Z52" s="7" t="str">
        <f t="shared" si="20"/>
        <v>60.6%</v>
      </c>
      <c r="AA52" s="7" t="str">
        <f t="shared" si="21"/>
        <v>20.5%</v>
      </c>
      <c r="AB52" s="7" t="str">
        <f t="shared" si="22"/>
        <v>13.2%</v>
      </c>
      <c r="AC52" s="7" t="str">
        <f t="shared" si="23"/>
        <v>2.9%</v>
      </c>
      <c r="AD52" s="7" t="str">
        <f t="shared" si="24"/>
        <v>1.4%</v>
      </c>
      <c r="AE52" s="7" t="str">
        <f t="shared" si="25"/>
        <v>0.8%</v>
      </c>
      <c r="AF52" s="7" t="str">
        <f t="shared" si="26"/>
        <v>0.5%</v>
      </c>
      <c r="AG52" s="7" t="str">
        <f t="shared" si="27"/>
        <v>0.2%</v>
      </c>
      <c r="AH52" s="9"/>
      <c r="AI52" s="9">
        <f t="shared" si="28"/>
        <v>4</v>
      </c>
      <c r="AJ52" s="10" t="s">
        <v>282</v>
      </c>
    </row>
    <row r="53" spans="1:36" ht="13.8" x14ac:dyDescent="0.25">
      <c r="A53" s="5">
        <f t="shared" si="3"/>
        <v>43890</v>
      </c>
      <c r="B53" s="5">
        <f t="shared" si="4"/>
        <v>44136</v>
      </c>
      <c r="C53" s="6">
        <f t="shared" si="5"/>
        <v>0.33333333333333331</v>
      </c>
      <c r="D53" s="7">
        <f t="shared" si="6"/>
        <v>248</v>
      </c>
      <c r="E53" s="10" t="s">
        <v>268</v>
      </c>
      <c r="F53" s="7">
        <f t="shared" si="7"/>
        <v>169194</v>
      </c>
      <c r="G53" s="7">
        <f t="shared" si="8"/>
        <v>8371</v>
      </c>
      <c r="H53" s="7">
        <f t="shared" si="8"/>
        <v>4313</v>
      </c>
      <c r="I53" s="16" t="str">
        <f t="shared" si="9"/>
        <v>No hay datos</v>
      </c>
      <c r="J53" s="19">
        <f t="shared" si="9"/>
        <v>149048</v>
      </c>
      <c r="K53" s="24">
        <f t="shared" si="9"/>
        <v>21423</v>
      </c>
      <c r="L53" s="7">
        <f t="shared" si="10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3"/>
        <v>342</v>
      </c>
      <c r="T53" s="7">
        <f t="shared" si="14"/>
        <v>237</v>
      </c>
      <c r="U53" s="7">
        <f t="shared" si="15"/>
        <v>79053</v>
      </c>
      <c r="V53" s="7">
        <f t="shared" si="16"/>
        <v>531</v>
      </c>
      <c r="W53" s="7">
        <f t="shared" si="17"/>
        <v>342</v>
      </c>
      <c r="X53" s="7" t="str">
        <f t="shared" si="18"/>
        <v>53.0%</v>
      </c>
      <c r="Y53" s="7" t="str">
        <f t="shared" si="19"/>
        <v>47.0%</v>
      </c>
      <c r="Z53" s="7" t="str">
        <f t="shared" si="20"/>
        <v>60.6%</v>
      </c>
      <c r="AA53" s="7" t="str">
        <f t="shared" si="21"/>
        <v>20.5%</v>
      </c>
      <c r="AB53" s="7" t="str">
        <f t="shared" si="22"/>
        <v>13.2%</v>
      </c>
      <c r="AC53" s="7" t="str">
        <f t="shared" si="23"/>
        <v>2.9%</v>
      </c>
      <c r="AD53" s="7" t="str">
        <f t="shared" si="24"/>
        <v>1.4%</v>
      </c>
      <c r="AE53" s="7" t="str">
        <f t="shared" si="25"/>
        <v>0.8%</v>
      </c>
      <c r="AF53" s="7" t="str">
        <f t="shared" si="26"/>
        <v>0.5%</v>
      </c>
      <c r="AG53" s="7" t="str">
        <f t="shared" si="27"/>
        <v>0.2%</v>
      </c>
      <c r="AH53" s="9"/>
      <c r="AI53" s="9">
        <f t="shared" si="28"/>
        <v>4</v>
      </c>
      <c r="AJ53" s="10" t="s">
        <v>282</v>
      </c>
    </row>
    <row r="54" spans="1:36" ht="13.8" x14ac:dyDescent="0.25">
      <c r="A54" s="5">
        <f t="shared" si="3"/>
        <v>43890</v>
      </c>
      <c r="B54" s="5">
        <f t="shared" si="4"/>
        <v>44136</v>
      </c>
      <c r="C54" s="6">
        <f t="shared" si="5"/>
        <v>0.33333333333333331</v>
      </c>
      <c r="D54" s="7">
        <f t="shared" si="6"/>
        <v>248</v>
      </c>
      <c r="E54" s="10" t="s">
        <v>268</v>
      </c>
      <c r="F54" s="7">
        <f t="shared" si="7"/>
        <v>169194</v>
      </c>
      <c r="G54" s="7">
        <f t="shared" si="8"/>
        <v>8371</v>
      </c>
      <c r="H54" s="7">
        <f t="shared" si="8"/>
        <v>4313</v>
      </c>
      <c r="I54" s="16" t="str">
        <f t="shared" si="9"/>
        <v>No hay datos</v>
      </c>
      <c r="J54" s="19">
        <f t="shared" si="9"/>
        <v>149048</v>
      </c>
      <c r="K54" s="24">
        <f t="shared" si="9"/>
        <v>21423</v>
      </c>
      <c r="L54" s="7">
        <f t="shared" si="10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3"/>
        <v>342</v>
      </c>
      <c r="T54" s="7">
        <f t="shared" si="14"/>
        <v>237</v>
      </c>
      <c r="U54" s="7">
        <f t="shared" si="15"/>
        <v>79053</v>
      </c>
      <c r="V54" s="7">
        <f t="shared" si="16"/>
        <v>531</v>
      </c>
      <c r="W54" s="7">
        <f t="shared" si="17"/>
        <v>342</v>
      </c>
      <c r="X54" s="7" t="str">
        <f t="shared" si="18"/>
        <v>53.0%</v>
      </c>
      <c r="Y54" s="7" t="str">
        <f t="shared" si="19"/>
        <v>47.0%</v>
      </c>
      <c r="Z54" s="7" t="str">
        <f t="shared" si="20"/>
        <v>60.6%</v>
      </c>
      <c r="AA54" s="7" t="str">
        <f t="shared" si="21"/>
        <v>20.5%</v>
      </c>
      <c r="AB54" s="7" t="str">
        <f t="shared" si="22"/>
        <v>13.2%</v>
      </c>
      <c r="AC54" s="7" t="str">
        <f t="shared" si="23"/>
        <v>2.9%</v>
      </c>
      <c r="AD54" s="7" t="str">
        <f t="shared" si="24"/>
        <v>1.4%</v>
      </c>
      <c r="AE54" s="7" t="str">
        <f t="shared" si="25"/>
        <v>0.8%</v>
      </c>
      <c r="AF54" s="7" t="str">
        <f t="shared" si="26"/>
        <v>0.5%</v>
      </c>
      <c r="AG54" s="7" t="str">
        <f t="shared" si="27"/>
        <v>0.2%</v>
      </c>
      <c r="AH54" s="9"/>
      <c r="AI54" s="9">
        <f t="shared" si="28"/>
        <v>4</v>
      </c>
      <c r="AJ54" s="10" t="s">
        <v>282</v>
      </c>
    </row>
    <row r="55" spans="1:36" ht="13.8" x14ac:dyDescent="0.25">
      <c r="A55" s="5">
        <f t="shared" si="3"/>
        <v>43890</v>
      </c>
      <c r="B55" s="5">
        <f t="shared" si="4"/>
        <v>44136</v>
      </c>
      <c r="C55" s="6">
        <f t="shared" si="5"/>
        <v>0.33333333333333331</v>
      </c>
      <c r="D55" s="7">
        <f t="shared" si="6"/>
        <v>248</v>
      </c>
      <c r="E55" s="10" t="s">
        <v>268</v>
      </c>
      <c r="F55" s="7">
        <f t="shared" si="7"/>
        <v>169194</v>
      </c>
      <c r="G55" s="7">
        <f t="shared" si="8"/>
        <v>8371</v>
      </c>
      <c r="H55" s="7">
        <f t="shared" si="8"/>
        <v>4313</v>
      </c>
      <c r="I55" s="16" t="str">
        <f t="shared" si="9"/>
        <v>No hay datos</v>
      </c>
      <c r="J55" s="19">
        <f t="shared" si="9"/>
        <v>149048</v>
      </c>
      <c r="K55" s="24">
        <f t="shared" si="9"/>
        <v>21423</v>
      </c>
      <c r="L55" s="7">
        <f t="shared" si="10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3"/>
        <v>342</v>
      </c>
      <c r="T55" s="7">
        <f t="shared" si="14"/>
        <v>237</v>
      </c>
      <c r="U55" s="7">
        <f t="shared" si="15"/>
        <v>79053</v>
      </c>
      <c r="V55" s="7">
        <f t="shared" si="16"/>
        <v>531</v>
      </c>
      <c r="W55" s="7">
        <f t="shared" si="17"/>
        <v>342</v>
      </c>
      <c r="X55" s="7" t="str">
        <f t="shared" si="18"/>
        <v>53.0%</v>
      </c>
      <c r="Y55" s="7" t="str">
        <f t="shared" si="19"/>
        <v>47.0%</v>
      </c>
      <c r="Z55" s="7" t="str">
        <f t="shared" si="20"/>
        <v>60.6%</v>
      </c>
      <c r="AA55" s="7" t="str">
        <f t="shared" si="21"/>
        <v>20.5%</v>
      </c>
      <c r="AB55" s="7" t="str">
        <f t="shared" si="22"/>
        <v>13.2%</v>
      </c>
      <c r="AC55" s="7" t="str">
        <f t="shared" si="23"/>
        <v>2.9%</v>
      </c>
      <c r="AD55" s="7" t="str">
        <f t="shared" si="24"/>
        <v>1.4%</v>
      </c>
      <c r="AE55" s="7" t="str">
        <f t="shared" si="25"/>
        <v>0.8%</v>
      </c>
      <c r="AF55" s="7" t="str">
        <f t="shared" si="26"/>
        <v>0.5%</v>
      </c>
      <c r="AG55" s="7" t="str">
        <f t="shared" si="27"/>
        <v>0.2%</v>
      </c>
      <c r="AH55" s="9"/>
      <c r="AI55" s="9">
        <f t="shared" si="28"/>
        <v>4</v>
      </c>
      <c r="AJ55" s="10" t="s">
        <v>282</v>
      </c>
    </row>
    <row r="56" spans="1:36" ht="13.8" x14ac:dyDescent="0.25">
      <c r="A56" s="5">
        <f t="shared" si="3"/>
        <v>43890</v>
      </c>
      <c r="B56" s="5">
        <f t="shared" si="4"/>
        <v>44136</v>
      </c>
      <c r="C56" s="6">
        <f t="shared" si="5"/>
        <v>0.33333333333333331</v>
      </c>
      <c r="D56" s="7">
        <f t="shared" si="6"/>
        <v>248</v>
      </c>
      <c r="E56" s="10" t="s">
        <v>268</v>
      </c>
      <c r="F56" s="7">
        <f t="shared" si="7"/>
        <v>169194</v>
      </c>
      <c r="G56" s="7">
        <f t="shared" si="8"/>
        <v>8371</v>
      </c>
      <c r="H56" s="7">
        <f t="shared" si="8"/>
        <v>4313</v>
      </c>
      <c r="I56" s="16" t="str">
        <f t="shared" si="9"/>
        <v>No hay datos</v>
      </c>
      <c r="J56" s="19">
        <f t="shared" si="9"/>
        <v>149048</v>
      </c>
      <c r="K56" s="24">
        <f t="shared" si="9"/>
        <v>21423</v>
      </c>
      <c r="L56" s="7">
        <f t="shared" si="10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3"/>
        <v>342</v>
      </c>
      <c r="T56" s="7">
        <f t="shared" si="14"/>
        <v>237</v>
      </c>
      <c r="U56" s="7">
        <f t="shared" si="15"/>
        <v>79053</v>
      </c>
      <c r="V56" s="7">
        <f t="shared" si="16"/>
        <v>531</v>
      </c>
      <c r="W56" s="7">
        <f t="shared" si="17"/>
        <v>342</v>
      </c>
      <c r="X56" s="7" t="str">
        <f t="shared" si="18"/>
        <v>53.0%</v>
      </c>
      <c r="Y56" s="7" t="str">
        <f t="shared" si="19"/>
        <v>47.0%</v>
      </c>
      <c r="Z56" s="7" t="str">
        <f t="shared" si="20"/>
        <v>60.6%</v>
      </c>
      <c r="AA56" s="7" t="str">
        <f t="shared" si="21"/>
        <v>20.5%</v>
      </c>
      <c r="AB56" s="7" t="str">
        <f t="shared" si="22"/>
        <v>13.2%</v>
      </c>
      <c r="AC56" s="7" t="str">
        <f t="shared" si="23"/>
        <v>2.9%</v>
      </c>
      <c r="AD56" s="7" t="str">
        <f t="shared" si="24"/>
        <v>1.4%</v>
      </c>
      <c r="AE56" s="7" t="str">
        <f t="shared" si="25"/>
        <v>0.8%</v>
      </c>
      <c r="AF56" s="7" t="str">
        <f t="shared" si="26"/>
        <v>0.5%</v>
      </c>
      <c r="AG56" s="7" t="str">
        <f t="shared" si="27"/>
        <v>0.2%</v>
      </c>
      <c r="AH56" s="9"/>
      <c r="AI56" s="9">
        <f t="shared" si="28"/>
        <v>4</v>
      </c>
      <c r="AJ56" s="10" t="s">
        <v>282</v>
      </c>
    </row>
    <row r="57" spans="1:36" ht="13.8" x14ac:dyDescent="0.25">
      <c r="A57" s="5">
        <f t="shared" si="3"/>
        <v>43890</v>
      </c>
      <c r="B57" s="5">
        <f t="shared" si="4"/>
        <v>44136</v>
      </c>
      <c r="C57" s="6">
        <f t="shared" si="5"/>
        <v>0.33333333333333331</v>
      </c>
      <c r="D57" s="7">
        <f t="shared" si="6"/>
        <v>248</v>
      </c>
      <c r="E57" s="10" t="s">
        <v>268</v>
      </c>
      <c r="F57" s="7">
        <f t="shared" si="7"/>
        <v>169194</v>
      </c>
      <c r="G57" s="7">
        <f t="shared" si="8"/>
        <v>8371</v>
      </c>
      <c r="H57" s="7">
        <f t="shared" si="8"/>
        <v>4313</v>
      </c>
      <c r="I57" s="16" t="str">
        <f t="shared" si="9"/>
        <v>No hay datos</v>
      </c>
      <c r="J57" s="19">
        <f t="shared" si="9"/>
        <v>149048</v>
      </c>
      <c r="K57" s="24">
        <f t="shared" si="9"/>
        <v>21423</v>
      </c>
      <c r="L57" s="7">
        <f t="shared" si="10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3"/>
        <v>342</v>
      </c>
      <c r="T57" s="7">
        <f t="shared" si="14"/>
        <v>237</v>
      </c>
      <c r="U57" s="7">
        <f t="shared" si="15"/>
        <v>79053</v>
      </c>
      <c r="V57" s="7">
        <f t="shared" si="16"/>
        <v>531</v>
      </c>
      <c r="W57" s="7">
        <f t="shared" si="17"/>
        <v>342</v>
      </c>
      <c r="X57" s="7" t="str">
        <f t="shared" si="18"/>
        <v>53.0%</v>
      </c>
      <c r="Y57" s="7" t="str">
        <f t="shared" si="19"/>
        <v>47.0%</v>
      </c>
      <c r="Z57" s="7" t="str">
        <f t="shared" si="20"/>
        <v>60.6%</v>
      </c>
      <c r="AA57" s="7" t="str">
        <f t="shared" si="21"/>
        <v>20.5%</v>
      </c>
      <c r="AB57" s="7" t="str">
        <f t="shared" si="22"/>
        <v>13.2%</v>
      </c>
      <c r="AC57" s="7" t="str">
        <f t="shared" si="23"/>
        <v>2.9%</v>
      </c>
      <c r="AD57" s="7" t="str">
        <f t="shared" si="24"/>
        <v>1.4%</v>
      </c>
      <c r="AE57" s="7" t="str">
        <f t="shared" si="25"/>
        <v>0.8%</v>
      </c>
      <c r="AF57" s="7" t="str">
        <f t="shared" si="26"/>
        <v>0.5%</v>
      </c>
      <c r="AG57" s="7" t="str">
        <f t="shared" si="27"/>
        <v>0.2%</v>
      </c>
      <c r="AH57" s="9"/>
      <c r="AI57" s="9">
        <f t="shared" si="28"/>
        <v>4</v>
      </c>
      <c r="AJ57" s="10" t="s">
        <v>282</v>
      </c>
    </row>
    <row r="58" spans="1:36" ht="13.8" x14ac:dyDescent="0.25">
      <c r="A58" s="5">
        <f t="shared" si="3"/>
        <v>43890</v>
      </c>
      <c r="B58" s="5">
        <f t="shared" si="4"/>
        <v>44136</v>
      </c>
      <c r="C58" s="6">
        <f t="shared" si="5"/>
        <v>0.33333333333333331</v>
      </c>
      <c r="D58" s="7">
        <f t="shared" si="6"/>
        <v>248</v>
      </c>
      <c r="E58" s="10" t="s">
        <v>268</v>
      </c>
      <c r="F58" s="7">
        <f t="shared" si="7"/>
        <v>169194</v>
      </c>
      <c r="G58" s="7">
        <f t="shared" si="8"/>
        <v>8371</v>
      </c>
      <c r="H58" s="7">
        <f t="shared" si="8"/>
        <v>4313</v>
      </c>
      <c r="I58" s="16" t="str">
        <f t="shared" si="9"/>
        <v>No hay datos</v>
      </c>
      <c r="J58" s="19">
        <f t="shared" si="9"/>
        <v>149048</v>
      </c>
      <c r="K58" s="24">
        <f t="shared" si="9"/>
        <v>21423</v>
      </c>
      <c r="L58" s="7">
        <f t="shared" si="10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3"/>
        <v>342</v>
      </c>
      <c r="T58" s="7">
        <f t="shared" si="14"/>
        <v>237</v>
      </c>
      <c r="U58" s="7">
        <f t="shared" si="15"/>
        <v>79053</v>
      </c>
      <c r="V58" s="7">
        <f t="shared" si="16"/>
        <v>531</v>
      </c>
      <c r="W58" s="7">
        <f t="shared" si="17"/>
        <v>342</v>
      </c>
      <c r="X58" s="7" t="str">
        <f t="shared" si="18"/>
        <v>53.0%</v>
      </c>
      <c r="Y58" s="7" t="str">
        <f t="shared" si="19"/>
        <v>47.0%</v>
      </c>
      <c r="Z58" s="7" t="str">
        <f t="shared" si="20"/>
        <v>60.6%</v>
      </c>
      <c r="AA58" s="7" t="str">
        <f t="shared" si="21"/>
        <v>20.5%</v>
      </c>
      <c r="AB58" s="7" t="str">
        <f t="shared" si="22"/>
        <v>13.2%</v>
      </c>
      <c r="AC58" s="7" t="str">
        <f t="shared" si="23"/>
        <v>2.9%</v>
      </c>
      <c r="AD58" s="7" t="str">
        <f t="shared" si="24"/>
        <v>1.4%</v>
      </c>
      <c r="AE58" s="7" t="str">
        <f t="shared" si="25"/>
        <v>0.8%</v>
      </c>
      <c r="AF58" s="7" t="str">
        <f t="shared" si="26"/>
        <v>0.5%</v>
      </c>
      <c r="AG58" s="7" t="str">
        <f t="shared" si="27"/>
        <v>0.2%</v>
      </c>
      <c r="AH58" s="9"/>
      <c r="AI58" s="9">
        <f t="shared" si="28"/>
        <v>4</v>
      </c>
      <c r="AJ58" s="10" t="s">
        <v>282</v>
      </c>
    </row>
    <row r="59" spans="1:36" ht="13.8" x14ac:dyDescent="0.25">
      <c r="A59" s="5">
        <f t="shared" si="3"/>
        <v>43890</v>
      </c>
      <c r="B59" s="5">
        <f t="shared" si="4"/>
        <v>44136</v>
      </c>
      <c r="C59" s="6">
        <f t="shared" si="5"/>
        <v>0.33333333333333331</v>
      </c>
      <c r="D59" s="7">
        <f t="shared" si="6"/>
        <v>248</v>
      </c>
      <c r="E59" s="10" t="s">
        <v>268</v>
      </c>
      <c r="F59" s="7">
        <f t="shared" si="7"/>
        <v>169194</v>
      </c>
      <c r="G59" s="7">
        <f t="shared" si="8"/>
        <v>8371</v>
      </c>
      <c r="H59" s="7">
        <f t="shared" si="8"/>
        <v>4313</v>
      </c>
      <c r="I59" s="16" t="str">
        <f t="shared" si="9"/>
        <v>No hay datos</v>
      </c>
      <c r="J59" s="19">
        <f t="shared" si="9"/>
        <v>149048</v>
      </c>
      <c r="K59" s="24">
        <f t="shared" si="9"/>
        <v>21423</v>
      </c>
      <c r="L59" s="7">
        <f t="shared" si="10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3"/>
        <v>342</v>
      </c>
      <c r="T59" s="7">
        <f t="shared" si="14"/>
        <v>237</v>
      </c>
      <c r="U59" s="7">
        <f t="shared" si="15"/>
        <v>79053</v>
      </c>
      <c r="V59" s="7">
        <f t="shared" si="16"/>
        <v>531</v>
      </c>
      <c r="W59" s="7">
        <f t="shared" si="17"/>
        <v>342</v>
      </c>
      <c r="X59" s="7" t="str">
        <f t="shared" si="18"/>
        <v>53.0%</v>
      </c>
      <c r="Y59" s="7" t="str">
        <f t="shared" si="19"/>
        <v>47.0%</v>
      </c>
      <c r="Z59" s="7" t="str">
        <f t="shared" si="20"/>
        <v>60.6%</v>
      </c>
      <c r="AA59" s="7" t="str">
        <f t="shared" si="21"/>
        <v>20.5%</v>
      </c>
      <c r="AB59" s="7" t="str">
        <f t="shared" si="22"/>
        <v>13.2%</v>
      </c>
      <c r="AC59" s="7" t="str">
        <f t="shared" si="23"/>
        <v>2.9%</v>
      </c>
      <c r="AD59" s="7" t="str">
        <f t="shared" si="24"/>
        <v>1.4%</v>
      </c>
      <c r="AE59" s="7" t="str">
        <f t="shared" si="25"/>
        <v>0.8%</v>
      </c>
      <c r="AF59" s="7" t="str">
        <f t="shared" si="26"/>
        <v>0.5%</v>
      </c>
      <c r="AG59" s="7" t="str">
        <f t="shared" si="27"/>
        <v>0.2%</v>
      </c>
      <c r="AH59" s="9"/>
      <c r="AI59" s="9">
        <f t="shared" si="28"/>
        <v>4</v>
      </c>
      <c r="AJ59" s="10" t="s">
        <v>282</v>
      </c>
    </row>
    <row r="60" spans="1:36" ht="13.8" x14ac:dyDescent="0.25">
      <c r="A60" s="5">
        <f t="shared" si="3"/>
        <v>43890</v>
      </c>
      <c r="B60" s="5">
        <f t="shared" si="4"/>
        <v>44136</v>
      </c>
      <c r="C60" s="6">
        <f t="shared" si="5"/>
        <v>0.33333333333333331</v>
      </c>
      <c r="D60" s="7">
        <f t="shared" si="6"/>
        <v>248</v>
      </c>
      <c r="E60" s="10" t="s">
        <v>268</v>
      </c>
      <c r="F60" s="7">
        <f t="shared" si="7"/>
        <v>169194</v>
      </c>
      <c r="G60" s="7">
        <f t="shared" si="8"/>
        <v>8371</v>
      </c>
      <c r="H60" s="7">
        <f t="shared" si="8"/>
        <v>4313</v>
      </c>
      <c r="I60" s="16" t="str">
        <f t="shared" si="9"/>
        <v>No hay datos</v>
      </c>
      <c r="J60" s="19">
        <f t="shared" si="9"/>
        <v>149048</v>
      </c>
      <c r="K60" s="24">
        <f t="shared" si="9"/>
        <v>21423</v>
      </c>
      <c r="L60" s="7">
        <f t="shared" si="10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3"/>
        <v>342</v>
      </c>
      <c r="T60" s="7">
        <f t="shared" si="14"/>
        <v>237</v>
      </c>
      <c r="U60" s="7">
        <f t="shared" si="15"/>
        <v>79053</v>
      </c>
      <c r="V60" s="7">
        <f t="shared" si="16"/>
        <v>531</v>
      </c>
      <c r="W60" s="7">
        <f t="shared" si="17"/>
        <v>342</v>
      </c>
      <c r="X60" s="7" t="str">
        <f t="shared" si="18"/>
        <v>53.0%</v>
      </c>
      <c r="Y60" s="7" t="str">
        <f t="shared" si="19"/>
        <v>47.0%</v>
      </c>
      <c r="Z60" s="7" t="str">
        <f t="shared" si="20"/>
        <v>60.6%</v>
      </c>
      <c r="AA60" s="7" t="str">
        <f t="shared" si="21"/>
        <v>20.5%</v>
      </c>
      <c r="AB60" s="7" t="str">
        <f t="shared" si="22"/>
        <v>13.2%</v>
      </c>
      <c r="AC60" s="7" t="str">
        <f t="shared" si="23"/>
        <v>2.9%</v>
      </c>
      <c r="AD60" s="7" t="str">
        <f t="shared" si="24"/>
        <v>1.4%</v>
      </c>
      <c r="AE60" s="7" t="str">
        <f t="shared" si="25"/>
        <v>0.8%</v>
      </c>
      <c r="AF60" s="7" t="str">
        <f t="shared" si="26"/>
        <v>0.5%</v>
      </c>
      <c r="AG60" s="7" t="str">
        <f t="shared" si="27"/>
        <v>0.2%</v>
      </c>
      <c r="AH60" s="9"/>
      <c r="AI60" s="9">
        <f t="shared" si="28"/>
        <v>4</v>
      </c>
      <c r="AJ60" s="10" t="s">
        <v>282</v>
      </c>
    </row>
    <row r="61" spans="1:36" ht="13.8" x14ac:dyDescent="0.25">
      <c r="A61" s="5">
        <f t="shared" si="3"/>
        <v>43890</v>
      </c>
      <c r="B61" s="5">
        <f t="shared" si="4"/>
        <v>44136</v>
      </c>
      <c r="C61" s="6">
        <f t="shared" si="5"/>
        <v>0.33333333333333331</v>
      </c>
      <c r="D61" s="7">
        <f t="shared" si="6"/>
        <v>248</v>
      </c>
      <c r="E61" s="10" t="s">
        <v>268</v>
      </c>
      <c r="F61" s="7">
        <f t="shared" si="7"/>
        <v>169194</v>
      </c>
      <c r="G61" s="7">
        <f t="shared" si="8"/>
        <v>8371</v>
      </c>
      <c r="H61" s="7">
        <f t="shared" si="8"/>
        <v>4313</v>
      </c>
      <c r="I61" s="16" t="str">
        <f t="shared" si="9"/>
        <v>No hay datos</v>
      </c>
      <c r="J61" s="19">
        <f t="shared" si="9"/>
        <v>149048</v>
      </c>
      <c r="K61" s="24">
        <f t="shared" si="9"/>
        <v>21423</v>
      </c>
      <c r="L61" s="7">
        <f t="shared" si="10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3"/>
        <v>342</v>
      </c>
      <c r="T61" s="7">
        <f t="shared" si="14"/>
        <v>237</v>
      </c>
      <c r="U61" s="7">
        <f t="shared" si="15"/>
        <v>79053</v>
      </c>
      <c r="V61" s="7">
        <f t="shared" si="16"/>
        <v>531</v>
      </c>
      <c r="W61" s="7">
        <f t="shared" si="17"/>
        <v>342</v>
      </c>
      <c r="X61" s="7" t="str">
        <f t="shared" si="18"/>
        <v>53.0%</v>
      </c>
      <c r="Y61" s="7" t="str">
        <f t="shared" si="19"/>
        <v>47.0%</v>
      </c>
      <c r="Z61" s="7" t="str">
        <f t="shared" si="20"/>
        <v>60.6%</v>
      </c>
      <c r="AA61" s="7" t="str">
        <f t="shared" si="21"/>
        <v>20.5%</v>
      </c>
      <c r="AB61" s="7" t="str">
        <f t="shared" si="22"/>
        <v>13.2%</v>
      </c>
      <c r="AC61" s="7" t="str">
        <f t="shared" si="23"/>
        <v>2.9%</v>
      </c>
      <c r="AD61" s="7" t="str">
        <f t="shared" si="24"/>
        <v>1.4%</v>
      </c>
      <c r="AE61" s="7" t="str">
        <f t="shared" si="25"/>
        <v>0.8%</v>
      </c>
      <c r="AF61" s="7" t="str">
        <f t="shared" si="26"/>
        <v>0.5%</v>
      </c>
      <c r="AG61" s="7" t="str">
        <f t="shared" si="27"/>
        <v>0.2%</v>
      </c>
      <c r="AH61" s="9"/>
      <c r="AI61" s="9">
        <f t="shared" si="28"/>
        <v>4</v>
      </c>
      <c r="AJ61" s="10" t="s">
        <v>282</v>
      </c>
    </row>
    <row r="62" spans="1:36" ht="13.8" x14ac:dyDescent="0.25">
      <c r="A62" s="5">
        <f t="shared" si="3"/>
        <v>43890</v>
      </c>
      <c r="B62" s="5">
        <f t="shared" si="4"/>
        <v>44136</v>
      </c>
      <c r="C62" s="6">
        <f t="shared" si="5"/>
        <v>0.33333333333333331</v>
      </c>
      <c r="D62" s="7">
        <f t="shared" si="6"/>
        <v>248</v>
      </c>
      <c r="E62" s="10" t="s">
        <v>268</v>
      </c>
      <c r="F62" s="7">
        <f t="shared" si="7"/>
        <v>169194</v>
      </c>
      <c r="G62" s="7">
        <f t="shared" si="8"/>
        <v>8371</v>
      </c>
      <c r="H62" s="7">
        <f t="shared" si="8"/>
        <v>4313</v>
      </c>
      <c r="I62" s="16" t="str">
        <f t="shared" si="9"/>
        <v>No hay datos</v>
      </c>
      <c r="J62" s="19">
        <f t="shared" si="9"/>
        <v>149048</v>
      </c>
      <c r="K62" s="24">
        <f t="shared" si="9"/>
        <v>21423</v>
      </c>
      <c r="L62" s="7">
        <f t="shared" si="10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3"/>
        <v>342</v>
      </c>
      <c r="T62" s="7">
        <f t="shared" si="14"/>
        <v>237</v>
      </c>
      <c r="U62" s="7">
        <f t="shared" si="15"/>
        <v>79053</v>
      </c>
      <c r="V62" s="7">
        <f t="shared" si="16"/>
        <v>531</v>
      </c>
      <c r="W62" s="7">
        <f t="shared" si="17"/>
        <v>342</v>
      </c>
      <c r="X62" s="7" t="str">
        <f t="shared" si="18"/>
        <v>53.0%</v>
      </c>
      <c r="Y62" s="7" t="str">
        <f t="shared" si="19"/>
        <v>47.0%</v>
      </c>
      <c r="Z62" s="7" t="str">
        <f t="shared" si="20"/>
        <v>60.6%</v>
      </c>
      <c r="AA62" s="7" t="str">
        <f t="shared" si="21"/>
        <v>20.5%</v>
      </c>
      <c r="AB62" s="7" t="str">
        <f t="shared" si="22"/>
        <v>13.2%</v>
      </c>
      <c r="AC62" s="7" t="str">
        <f t="shared" si="23"/>
        <v>2.9%</v>
      </c>
      <c r="AD62" s="7" t="str">
        <f t="shared" si="24"/>
        <v>1.4%</v>
      </c>
      <c r="AE62" s="7" t="str">
        <f t="shared" si="25"/>
        <v>0.8%</v>
      </c>
      <c r="AF62" s="7" t="str">
        <f t="shared" si="26"/>
        <v>0.5%</v>
      </c>
      <c r="AG62" s="7" t="str">
        <f t="shared" si="27"/>
        <v>0.2%</v>
      </c>
      <c r="AH62" s="9"/>
      <c r="AI62" s="9">
        <f t="shared" si="28"/>
        <v>4</v>
      </c>
      <c r="AJ62" s="10" t="s">
        <v>282</v>
      </c>
    </row>
    <row r="63" spans="1:36" ht="13.8" x14ac:dyDescent="0.25">
      <c r="A63" s="5">
        <f t="shared" si="3"/>
        <v>43890</v>
      </c>
      <c r="B63" s="5">
        <f t="shared" si="4"/>
        <v>44136</v>
      </c>
      <c r="C63" s="6">
        <f t="shared" si="5"/>
        <v>0.33333333333333331</v>
      </c>
      <c r="D63" s="7">
        <f t="shared" si="6"/>
        <v>248</v>
      </c>
      <c r="E63" s="10" t="s">
        <v>268</v>
      </c>
      <c r="F63" s="7">
        <f t="shared" si="7"/>
        <v>169194</v>
      </c>
      <c r="G63" s="7">
        <f t="shared" si="8"/>
        <v>8371</v>
      </c>
      <c r="H63" s="7">
        <f t="shared" si="8"/>
        <v>4313</v>
      </c>
      <c r="I63" s="16" t="str">
        <f t="shared" si="9"/>
        <v>No hay datos</v>
      </c>
      <c r="J63" s="19">
        <f t="shared" si="9"/>
        <v>149048</v>
      </c>
      <c r="K63" s="24">
        <f t="shared" si="9"/>
        <v>21423</v>
      </c>
      <c r="L63" s="7">
        <f t="shared" si="10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3"/>
        <v>342</v>
      </c>
      <c r="T63" s="7">
        <f t="shared" si="14"/>
        <v>237</v>
      </c>
      <c r="U63" s="7">
        <f t="shared" si="15"/>
        <v>79053</v>
      </c>
      <c r="V63" s="7">
        <f t="shared" si="16"/>
        <v>531</v>
      </c>
      <c r="W63" s="7">
        <f t="shared" si="17"/>
        <v>342</v>
      </c>
      <c r="X63" s="7" t="str">
        <f t="shared" si="18"/>
        <v>53.0%</v>
      </c>
      <c r="Y63" s="7" t="str">
        <f t="shared" si="19"/>
        <v>47.0%</v>
      </c>
      <c r="Z63" s="7" t="str">
        <f t="shared" si="20"/>
        <v>60.6%</v>
      </c>
      <c r="AA63" s="7" t="str">
        <f t="shared" si="21"/>
        <v>20.5%</v>
      </c>
      <c r="AB63" s="7" t="str">
        <f t="shared" si="22"/>
        <v>13.2%</v>
      </c>
      <c r="AC63" s="7" t="str">
        <f t="shared" si="23"/>
        <v>2.9%</v>
      </c>
      <c r="AD63" s="7" t="str">
        <f t="shared" si="24"/>
        <v>1.4%</v>
      </c>
      <c r="AE63" s="7" t="str">
        <f t="shared" si="25"/>
        <v>0.8%</v>
      </c>
      <c r="AF63" s="7" t="str">
        <f t="shared" si="26"/>
        <v>0.5%</v>
      </c>
      <c r="AG63" s="7" t="str">
        <f t="shared" si="27"/>
        <v>0.2%</v>
      </c>
      <c r="AH63" s="9"/>
      <c r="AI63" s="9">
        <f t="shared" si="28"/>
        <v>4</v>
      </c>
      <c r="AJ63" s="10" t="s">
        <v>282</v>
      </c>
    </row>
    <row r="64" spans="1:36" ht="13.8" x14ac:dyDescent="0.25">
      <c r="A64" s="5">
        <f t="shared" si="3"/>
        <v>43890</v>
      </c>
      <c r="B64" s="5">
        <f t="shared" si="4"/>
        <v>44136</v>
      </c>
      <c r="C64" s="6">
        <f t="shared" si="5"/>
        <v>0.33333333333333331</v>
      </c>
      <c r="D64" s="7">
        <f t="shared" si="6"/>
        <v>248</v>
      </c>
      <c r="E64" s="10" t="s">
        <v>268</v>
      </c>
      <c r="F64" s="7">
        <f t="shared" si="7"/>
        <v>169194</v>
      </c>
      <c r="G64" s="7">
        <f t="shared" si="8"/>
        <v>8371</v>
      </c>
      <c r="H64" s="7">
        <f t="shared" si="8"/>
        <v>4313</v>
      </c>
      <c r="I64" s="16" t="str">
        <f t="shared" si="9"/>
        <v>No hay datos</v>
      </c>
      <c r="J64" s="19">
        <f t="shared" si="9"/>
        <v>149048</v>
      </c>
      <c r="K64" s="24">
        <f t="shared" si="9"/>
        <v>21423</v>
      </c>
      <c r="L64" s="7">
        <f t="shared" si="10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3"/>
        <v>342</v>
      </c>
      <c r="T64" s="7">
        <f t="shared" si="14"/>
        <v>237</v>
      </c>
      <c r="U64" s="7">
        <f t="shared" si="15"/>
        <v>79053</v>
      </c>
      <c r="V64" s="7">
        <f t="shared" si="16"/>
        <v>531</v>
      </c>
      <c r="W64" s="7">
        <f t="shared" si="17"/>
        <v>342</v>
      </c>
      <c r="X64" s="7" t="str">
        <f t="shared" si="18"/>
        <v>53.0%</v>
      </c>
      <c r="Y64" s="7" t="str">
        <f t="shared" si="19"/>
        <v>47.0%</v>
      </c>
      <c r="Z64" s="7" t="str">
        <f t="shared" si="20"/>
        <v>60.6%</v>
      </c>
      <c r="AA64" s="7" t="str">
        <f t="shared" si="21"/>
        <v>20.5%</v>
      </c>
      <c r="AB64" s="7" t="str">
        <f t="shared" si="22"/>
        <v>13.2%</v>
      </c>
      <c r="AC64" s="7" t="str">
        <f t="shared" si="23"/>
        <v>2.9%</v>
      </c>
      <c r="AD64" s="7" t="str">
        <f t="shared" si="24"/>
        <v>1.4%</v>
      </c>
      <c r="AE64" s="7" t="str">
        <f t="shared" si="25"/>
        <v>0.8%</v>
      </c>
      <c r="AF64" s="7" t="str">
        <f t="shared" si="26"/>
        <v>0.5%</v>
      </c>
      <c r="AG64" s="7" t="str">
        <f t="shared" si="27"/>
        <v>0.2%</v>
      </c>
      <c r="AH64" s="9"/>
      <c r="AI64" s="9">
        <f t="shared" si="28"/>
        <v>4</v>
      </c>
      <c r="AJ64" s="10" t="s">
        <v>282</v>
      </c>
    </row>
    <row r="65" spans="1:36" ht="13.8" x14ac:dyDescent="0.25">
      <c r="A65" s="5">
        <f t="shared" si="3"/>
        <v>43890</v>
      </c>
      <c r="B65" s="5">
        <f t="shared" si="4"/>
        <v>44136</v>
      </c>
      <c r="C65" s="6">
        <f t="shared" si="5"/>
        <v>0.33333333333333331</v>
      </c>
      <c r="D65" s="7">
        <f t="shared" si="6"/>
        <v>248</v>
      </c>
      <c r="E65" s="10" t="s">
        <v>268</v>
      </c>
      <c r="F65" s="7">
        <f t="shared" si="7"/>
        <v>169194</v>
      </c>
      <c r="G65" s="7">
        <f t="shared" si="8"/>
        <v>8371</v>
      </c>
      <c r="H65" s="7">
        <f t="shared" si="8"/>
        <v>4313</v>
      </c>
      <c r="I65" s="16" t="str">
        <f t="shared" si="9"/>
        <v>No hay datos</v>
      </c>
      <c r="J65" s="19">
        <f t="shared" si="9"/>
        <v>149048</v>
      </c>
      <c r="K65" s="24">
        <f t="shared" si="9"/>
        <v>21423</v>
      </c>
      <c r="L65" s="7">
        <f t="shared" si="10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5"/>
        <v>79053</v>
      </c>
      <c r="V65" s="7">
        <f t="shared" si="16"/>
        <v>531</v>
      </c>
      <c r="W65" s="7">
        <f t="shared" si="17"/>
        <v>342</v>
      </c>
      <c r="X65" s="7" t="str">
        <f t="shared" si="18"/>
        <v>53.0%</v>
      </c>
      <c r="Y65" s="7" t="str">
        <f t="shared" si="19"/>
        <v>47.0%</v>
      </c>
      <c r="Z65" s="7" t="str">
        <f t="shared" si="20"/>
        <v>60.6%</v>
      </c>
      <c r="AA65" s="7" t="str">
        <f t="shared" si="21"/>
        <v>20.5%</v>
      </c>
      <c r="AB65" s="7" t="str">
        <f t="shared" si="22"/>
        <v>13.2%</v>
      </c>
      <c r="AC65" s="7" t="str">
        <f t="shared" si="23"/>
        <v>2.9%</v>
      </c>
      <c r="AD65" s="7" t="str">
        <f t="shared" si="24"/>
        <v>1.4%</v>
      </c>
      <c r="AE65" s="7" t="str">
        <f t="shared" si="25"/>
        <v>0.8%</v>
      </c>
      <c r="AF65" s="7" t="str">
        <f t="shared" si="26"/>
        <v>0.5%</v>
      </c>
      <c r="AG65" s="7" t="str">
        <f t="shared" si="27"/>
        <v>0.2%</v>
      </c>
      <c r="AH65" s="9"/>
      <c r="AI65" s="9">
        <f t="shared" si="28"/>
        <v>4</v>
      </c>
      <c r="AJ65" s="10" t="s">
        <v>282</v>
      </c>
    </row>
    <row r="66" spans="1:36" ht="13.8" x14ac:dyDescent="0.25">
      <c r="A66" s="5">
        <f t="shared" si="3"/>
        <v>43890</v>
      </c>
      <c r="B66" s="5">
        <f t="shared" si="4"/>
        <v>44136</v>
      </c>
      <c r="C66" s="6">
        <f t="shared" si="5"/>
        <v>0.33333333333333331</v>
      </c>
      <c r="D66" s="7">
        <f t="shared" si="6"/>
        <v>248</v>
      </c>
      <c r="E66" s="10" t="s">
        <v>268</v>
      </c>
      <c r="F66" s="7">
        <f t="shared" si="7"/>
        <v>169194</v>
      </c>
      <c r="G66" s="7">
        <f t="shared" si="8"/>
        <v>8371</v>
      </c>
      <c r="H66" s="7">
        <f t="shared" si="8"/>
        <v>4313</v>
      </c>
      <c r="I66" s="16" t="str">
        <f t="shared" si="9"/>
        <v>No hay datos</v>
      </c>
      <c r="J66" s="19">
        <f t="shared" si="9"/>
        <v>149048</v>
      </c>
      <c r="K66" s="24">
        <f t="shared" si="9"/>
        <v>21423</v>
      </c>
      <c r="L66" s="7">
        <f t="shared" si="10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3"/>
        <v>1025</v>
      </c>
      <c r="T66" s="7">
        <f t="shared" si="14"/>
        <v>1033</v>
      </c>
      <c r="U66" s="7">
        <f t="shared" si="15"/>
        <v>79053</v>
      </c>
      <c r="V66" s="7">
        <f t="shared" si="16"/>
        <v>531</v>
      </c>
      <c r="W66" s="7">
        <f t="shared" si="17"/>
        <v>342</v>
      </c>
      <c r="X66" s="7" t="str">
        <f t="shared" si="18"/>
        <v>53.0%</v>
      </c>
      <c r="Y66" s="7" t="str">
        <f t="shared" si="19"/>
        <v>47.0%</v>
      </c>
      <c r="Z66" s="7" t="str">
        <f t="shared" si="20"/>
        <v>60.6%</v>
      </c>
      <c r="AA66" s="7" t="str">
        <f t="shared" si="21"/>
        <v>20.5%</v>
      </c>
      <c r="AB66" s="7" t="str">
        <f t="shared" si="22"/>
        <v>13.2%</v>
      </c>
      <c r="AC66" s="7" t="str">
        <f t="shared" si="23"/>
        <v>2.9%</v>
      </c>
      <c r="AD66" s="7" t="str">
        <f t="shared" si="24"/>
        <v>1.4%</v>
      </c>
      <c r="AE66" s="7" t="str">
        <f t="shared" si="25"/>
        <v>0.8%</v>
      </c>
      <c r="AF66" s="7" t="str">
        <f t="shared" si="26"/>
        <v>0.5%</v>
      </c>
      <c r="AG66" s="7" t="str">
        <f t="shared" si="27"/>
        <v>0.2%</v>
      </c>
      <c r="AH66" s="9"/>
      <c r="AI66" s="9">
        <f t="shared" si="28"/>
        <v>4</v>
      </c>
      <c r="AJ66" s="10" t="s">
        <v>282</v>
      </c>
    </row>
    <row r="67" spans="1:36" ht="13.8" x14ac:dyDescent="0.25">
      <c r="A67" s="5">
        <f t="shared" si="3"/>
        <v>43890</v>
      </c>
      <c r="B67" s="5">
        <f t="shared" si="4"/>
        <v>44136</v>
      </c>
      <c r="C67" s="6">
        <f t="shared" si="5"/>
        <v>0.33333333333333331</v>
      </c>
      <c r="D67" s="7">
        <f t="shared" si="6"/>
        <v>248</v>
      </c>
      <c r="E67" s="10" t="s">
        <v>268</v>
      </c>
      <c r="F67" s="7">
        <f t="shared" si="7"/>
        <v>169194</v>
      </c>
      <c r="G67" s="7">
        <f t="shared" si="8"/>
        <v>8371</v>
      </c>
      <c r="H67" s="7">
        <f t="shared" si="8"/>
        <v>4313</v>
      </c>
      <c r="I67" s="16" t="str">
        <f t="shared" si="9"/>
        <v>No hay datos</v>
      </c>
      <c r="J67" s="19">
        <f t="shared" si="9"/>
        <v>149048</v>
      </c>
      <c r="K67" s="24">
        <f t="shared" si="9"/>
        <v>21423</v>
      </c>
      <c r="L67" s="7">
        <f t="shared" si="10"/>
        <v>327889</v>
      </c>
      <c r="M67" s="7">
        <f t="shared" si="11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3"/>
        <v>1025</v>
      </c>
      <c r="T67" s="7">
        <f t="shared" si="14"/>
        <v>1033</v>
      </c>
      <c r="U67" s="7">
        <f t="shared" si="15"/>
        <v>79053</v>
      </c>
      <c r="V67" s="7">
        <f t="shared" si="16"/>
        <v>531</v>
      </c>
      <c r="W67" s="7">
        <f t="shared" si="17"/>
        <v>342</v>
      </c>
      <c r="X67" s="7" t="str">
        <f t="shared" si="18"/>
        <v>53.0%</v>
      </c>
      <c r="Y67" s="7" t="str">
        <f t="shared" si="19"/>
        <v>47.0%</v>
      </c>
      <c r="Z67" s="7" t="str">
        <f t="shared" si="20"/>
        <v>60.6%</v>
      </c>
      <c r="AA67" s="7" t="str">
        <f t="shared" si="21"/>
        <v>20.5%</v>
      </c>
      <c r="AB67" s="7" t="str">
        <f t="shared" si="22"/>
        <v>13.2%</v>
      </c>
      <c r="AC67" s="7" t="str">
        <f t="shared" si="23"/>
        <v>2.9%</v>
      </c>
      <c r="AD67" s="7" t="str">
        <f t="shared" si="24"/>
        <v>1.4%</v>
      </c>
      <c r="AE67" s="7" t="str">
        <f t="shared" si="25"/>
        <v>0.8%</v>
      </c>
      <c r="AF67" s="7" t="str">
        <f t="shared" si="26"/>
        <v>0.5%</v>
      </c>
      <c r="AG67" s="7" t="str">
        <f t="shared" si="27"/>
        <v>0.2%</v>
      </c>
      <c r="AH67" s="9"/>
      <c r="AI67" s="9">
        <f t="shared" si="28"/>
        <v>4</v>
      </c>
      <c r="AJ67" s="10" t="s">
        <v>282</v>
      </c>
    </row>
    <row r="68" spans="1:36" ht="13.8" x14ac:dyDescent="0.25">
      <c r="A68" s="5">
        <f t="shared" si="3"/>
        <v>43890</v>
      </c>
      <c r="B68" s="5">
        <f t="shared" si="4"/>
        <v>44136</v>
      </c>
      <c r="C68" s="6">
        <f t="shared" si="5"/>
        <v>0.33333333333333331</v>
      </c>
      <c r="D68" s="7">
        <f t="shared" si="6"/>
        <v>248</v>
      </c>
      <c r="E68" s="10" t="s">
        <v>268</v>
      </c>
      <c r="F68" s="7">
        <f t="shared" si="7"/>
        <v>169194</v>
      </c>
      <c r="G68" s="7">
        <f t="shared" si="8"/>
        <v>8371</v>
      </c>
      <c r="H68" s="7">
        <f t="shared" si="8"/>
        <v>4313</v>
      </c>
      <c r="I68" s="16" t="str">
        <f t="shared" si="9"/>
        <v>No hay datos</v>
      </c>
      <c r="J68" s="19">
        <f t="shared" si="9"/>
        <v>149048</v>
      </c>
      <c r="K68" s="24">
        <f t="shared" si="9"/>
        <v>21423</v>
      </c>
      <c r="L68" s="7">
        <f t="shared" si="10"/>
        <v>327889</v>
      </c>
      <c r="M68" s="7">
        <f t="shared" si="11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si="12"/>
        <v>11284</v>
      </c>
      <c r="S68" s="7">
        <f t="shared" si="13"/>
        <v>1025</v>
      </c>
      <c r="T68" s="7">
        <f t="shared" si="14"/>
        <v>1033</v>
      </c>
      <c r="U68" s="7">
        <f t="shared" si="15"/>
        <v>79053</v>
      </c>
      <c r="V68" s="7">
        <f t="shared" si="16"/>
        <v>531</v>
      </c>
      <c r="W68" s="7">
        <f t="shared" si="17"/>
        <v>342</v>
      </c>
      <c r="X68" s="7" t="str">
        <f t="shared" si="18"/>
        <v>53.0%</v>
      </c>
      <c r="Y68" s="7" t="str">
        <f t="shared" si="19"/>
        <v>47.0%</v>
      </c>
      <c r="Z68" s="7" t="str">
        <f t="shared" si="20"/>
        <v>60.6%</v>
      </c>
      <c r="AA68" s="7" t="str">
        <f t="shared" si="21"/>
        <v>20.5%</v>
      </c>
      <c r="AB68" s="7" t="str">
        <f t="shared" si="22"/>
        <v>13.2%</v>
      </c>
      <c r="AC68" s="7" t="str">
        <f t="shared" si="23"/>
        <v>2.9%</v>
      </c>
      <c r="AD68" s="7" t="str">
        <f t="shared" si="24"/>
        <v>1.4%</v>
      </c>
      <c r="AE68" s="7" t="str">
        <f t="shared" si="25"/>
        <v>0.8%</v>
      </c>
      <c r="AF68" s="7" t="str">
        <f t="shared" si="26"/>
        <v>0.5%</v>
      </c>
      <c r="AG68" s="7" t="str">
        <f t="shared" si="27"/>
        <v>0.2%</v>
      </c>
      <c r="AH68" s="9"/>
      <c r="AI68" s="9">
        <f t="shared" si="28"/>
        <v>4</v>
      </c>
      <c r="AJ68" s="10" t="s">
        <v>282</v>
      </c>
    </row>
    <row r="69" spans="1:36" ht="13.8" x14ac:dyDescent="0.25">
      <c r="A69" s="5">
        <f t="shared" si="3"/>
        <v>43890</v>
      </c>
      <c r="B69" s="5">
        <f t="shared" si="4"/>
        <v>44136</v>
      </c>
      <c r="C69" s="6">
        <f t="shared" si="5"/>
        <v>0.33333333333333331</v>
      </c>
      <c r="D69" s="7">
        <f t="shared" si="6"/>
        <v>248</v>
      </c>
      <c r="E69" s="10" t="s">
        <v>268</v>
      </c>
      <c r="F69" s="7">
        <f t="shared" si="7"/>
        <v>169194</v>
      </c>
      <c r="G69" s="7">
        <f t="shared" si="8"/>
        <v>8371</v>
      </c>
      <c r="H69" s="7">
        <f t="shared" si="8"/>
        <v>4313</v>
      </c>
      <c r="I69" s="16" t="str">
        <f t="shared" si="9"/>
        <v>No hay datos</v>
      </c>
      <c r="J69" s="19">
        <f t="shared" si="9"/>
        <v>149048</v>
      </c>
      <c r="K69" s="24">
        <f t="shared" si="9"/>
        <v>21423</v>
      </c>
      <c r="L69" s="7">
        <f t="shared" si="10"/>
        <v>327889</v>
      </c>
      <c r="M69" s="7">
        <f t="shared" si="11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2"/>
        <v>11284</v>
      </c>
      <c r="S69" s="7">
        <f t="shared" si="13"/>
        <v>1025</v>
      </c>
      <c r="T69" s="7">
        <f t="shared" si="14"/>
        <v>1033</v>
      </c>
      <c r="U69" s="7">
        <f t="shared" si="15"/>
        <v>79053</v>
      </c>
      <c r="V69" s="7">
        <f t="shared" si="16"/>
        <v>531</v>
      </c>
      <c r="W69" s="7">
        <f t="shared" si="17"/>
        <v>342</v>
      </c>
      <c r="X69" s="7" t="str">
        <f t="shared" si="18"/>
        <v>53.0%</v>
      </c>
      <c r="Y69" s="7" t="str">
        <f t="shared" si="19"/>
        <v>47.0%</v>
      </c>
      <c r="Z69" s="7" t="str">
        <f t="shared" si="20"/>
        <v>60.6%</v>
      </c>
      <c r="AA69" s="7" t="str">
        <f t="shared" si="21"/>
        <v>20.5%</v>
      </c>
      <c r="AB69" s="7" t="str">
        <f t="shared" si="22"/>
        <v>13.2%</v>
      </c>
      <c r="AC69" s="7" t="str">
        <f t="shared" si="23"/>
        <v>2.9%</v>
      </c>
      <c r="AD69" s="7" t="str">
        <f t="shared" si="24"/>
        <v>1.4%</v>
      </c>
      <c r="AE69" s="7" t="str">
        <f t="shared" si="25"/>
        <v>0.8%</v>
      </c>
      <c r="AF69" s="7" t="str">
        <f t="shared" si="26"/>
        <v>0.5%</v>
      </c>
      <c r="AG69" s="7" t="str">
        <f t="shared" si="27"/>
        <v>0.2%</v>
      </c>
      <c r="AH69" s="9"/>
      <c r="AI69" s="9">
        <f t="shared" si="28"/>
        <v>4</v>
      </c>
      <c r="AJ69" s="10" t="s">
        <v>282</v>
      </c>
    </row>
    <row r="70" spans="1:36" ht="13.8" x14ac:dyDescent="0.25">
      <c r="A70" s="5">
        <f t="shared" ref="A70:A134" si="34">A69</f>
        <v>43890</v>
      </c>
      <c r="B70" s="5">
        <f t="shared" ref="B70:B134" si="35">B69</f>
        <v>44136</v>
      </c>
      <c r="C70" s="6">
        <f t="shared" ref="C70:C134" si="36">C69</f>
        <v>0.33333333333333331</v>
      </c>
      <c r="D70" s="7">
        <f t="shared" ref="D70:D134" si="37">D69</f>
        <v>248</v>
      </c>
      <c r="E70" s="10" t="s">
        <v>268</v>
      </c>
      <c r="F70" s="7">
        <f t="shared" ref="F70:F134" si="38">F69</f>
        <v>169194</v>
      </c>
      <c r="G70" s="7">
        <f t="shared" ref="G70:H134" si="39">G69</f>
        <v>8371</v>
      </c>
      <c r="H70" s="7">
        <f t="shared" si="39"/>
        <v>4313</v>
      </c>
      <c r="I70" s="16" t="str">
        <f t="shared" ref="I70:K134" si="40">I69</f>
        <v>No hay datos</v>
      </c>
      <c r="J70" s="19">
        <f t="shared" si="40"/>
        <v>149048</v>
      </c>
      <c r="K70" s="24">
        <f t="shared" si="40"/>
        <v>21423</v>
      </c>
      <c r="L70" s="7">
        <f t="shared" ref="L70:L134" si="41">L69</f>
        <v>327889</v>
      </c>
      <c r="M70" s="7">
        <f t="shared" ref="M70:M134" si="42">M69</f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ref="R70:R133" si="43">R69</f>
        <v>11284</v>
      </c>
      <c r="S70" s="7">
        <f t="shared" ref="S70:S133" si="44">S69</f>
        <v>1025</v>
      </c>
      <c r="T70" s="7">
        <f t="shared" ref="T70:T133" si="45">T69</f>
        <v>1033</v>
      </c>
      <c r="U70" s="7">
        <f t="shared" ref="U70:U134" si="46">U69</f>
        <v>79053</v>
      </c>
      <c r="V70" s="7">
        <f t="shared" ref="V70:V134" si="47">V69</f>
        <v>531</v>
      </c>
      <c r="W70" s="7">
        <f t="shared" ref="W70:W134" si="48">W69</f>
        <v>342</v>
      </c>
      <c r="X70" s="7" t="str">
        <f t="shared" ref="X70:X134" si="49">X69</f>
        <v>53.0%</v>
      </c>
      <c r="Y70" s="7" t="str">
        <f t="shared" ref="Y70:Y134" si="50">Y69</f>
        <v>47.0%</v>
      </c>
      <c r="Z70" s="7" t="str">
        <f t="shared" ref="Z70:Z134" si="51">Z69</f>
        <v>60.6%</v>
      </c>
      <c r="AA70" s="7" t="str">
        <f t="shared" ref="AA70:AA134" si="52">AA69</f>
        <v>20.5%</v>
      </c>
      <c r="AB70" s="7" t="str">
        <f t="shared" ref="AB70:AB134" si="53">AB69</f>
        <v>13.2%</v>
      </c>
      <c r="AC70" s="7" t="str">
        <f t="shared" ref="AC70:AC134" si="54">AC69</f>
        <v>2.9%</v>
      </c>
      <c r="AD70" s="7" t="str">
        <f t="shared" ref="AD70:AD134" si="55">AD69</f>
        <v>1.4%</v>
      </c>
      <c r="AE70" s="7" t="str">
        <f t="shared" ref="AE70:AE134" si="56">AE69</f>
        <v>0.8%</v>
      </c>
      <c r="AF70" s="7" t="str">
        <f t="shared" ref="AF70:AF134" si="57">AF69</f>
        <v>0.5%</v>
      </c>
      <c r="AG70" s="7" t="str">
        <f t="shared" ref="AG70:AG134" si="58">AG69</f>
        <v>0.2%</v>
      </c>
      <c r="AH70" s="9"/>
      <c r="AI70" s="9">
        <f t="shared" ref="AI70:AI134" si="59">AI69</f>
        <v>4</v>
      </c>
      <c r="AJ70" s="10" t="s">
        <v>282</v>
      </c>
    </row>
    <row r="71" spans="1:36" ht="13.8" x14ac:dyDescent="0.25">
      <c r="A71" s="5">
        <f t="shared" si="34"/>
        <v>43890</v>
      </c>
      <c r="B71" s="5">
        <f t="shared" si="35"/>
        <v>44136</v>
      </c>
      <c r="C71" s="6">
        <f t="shared" si="36"/>
        <v>0.33333333333333331</v>
      </c>
      <c r="D71" s="7">
        <f t="shared" si="37"/>
        <v>248</v>
      </c>
      <c r="E71" s="10" t="s">
        <v>268</v>
      </c>
      <c r="F71" s="7">
        <f t="shared" si="38"/>
        <v>169194</v>
      </c>
      <c r="G71" s="7">
        <f t="shared" si="39"/>
        <v>8371</v>
      </c>
      <c r="H71" s="7">
        <f t="shared" si="39"/>
        <v>4313</v>
      </c>
      <c r="I71" s="16" t="str">
        <f t="shared" si="40"/>
        <v>No hay datos</v>
      </c>
      <c r="J71" s="19">
        <f t="shared" si="40"/>
        <v>149048</v>
      </c>
      <c r="K71" s="24">
        <f t="shared" si="40"/>
        <v>21423</v>
      </c>
      <c r="L71" s="7">
        <f t="shared" si="41"/>
        <v>327889</v>
      </c>
      <c r="M71" s="7">
        <f t="shared" si="42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43"/>
        <v>11284</v>
      </c>
      <c r="S71" s="7">
        <f t="shared" si="44"/>
        <v>1025</v>
      </c>
      <c r="T71" s="7">
        <f t="shared" si="45"/>
        <v>1033</v>
      </c>
      <c r="U71" s="7">
        <f t="shared" si="46"/>
        <v>79053</v>
      </c>
      <c r="V71" s="7">
        <f t="shared" si="47"/>
        <v>531</v>
      </c>
      <c r="W71" s="7">
        <f t="shared" si="48"/>
        <v>342</v>
      </c>
      <c r="X71" s="7" t="str">
        <f t="shared" si="49"/>
        <v>53.0%</v>
      </c>
      <c r="Y71" s="7" t="str">
        <f t="shared" si="50"/>
        <v>47.0%</v>
      </c>
      <c r="Z71" s="7" t="str">
        <f t="shared" si="51"/>
        <v>60.6%</v>
      </c>
      <c r="AA71" s="7" t="str">
        <f t="shared" si="52"/>
        <v>20.5%</v>
      </c>
      <c r="AB71" s="7" t="str">
        <f t="shared" si="53"/>
        <v>13.2%</v>
      </c>
      <c r="AC71" s="7" t="str">
        <f t="shared" si="54"/>
        <v>2.9%</v>
      </c>
      <c r="AD71" s="7" t="str">
        <f t="shared" si="55"/>
        <v>1.4%</v>
      </c>
      <c r="AE71" s="7" t="str">
        <f t="shared" si="56"/>
        <v>0.8%</v>
      </c>
      <c r="AF71" s="7" t="str">
        <f t="shared" si="57"/>
        <v>0.5%</v>
      </c>
      <c r="AG71" s="7" t="str">
        <f t="shared" si="58"/>
        <v>0.2%</v>
      </c>
      <c r="AH71" s="9"/>
      <c r="AI71" s="9">
        <f t="shared" si="59"/>
        <v>4</v>
      </c>
      <c r="AJ71" s="10" t="s">
        <v>282</v>
      </c>
    </row>
    <row r="72" spans="1:36" ht="13.8" x14ac:dyDescent="0.25">
      <c r="A72" s="5">
        <f t="shared" si="34"/>
        <v>43890</v>
      </c>
      <c r="B72" s="5">
        <f t="shared" si="35"/>
        <v>44136</v>
      </c>
      <c r="C72" s="6">
        <f t="shared" si="36"/>
        <v>0.33333333333333331</v>
      </c>
      <c r="D72" s="7">
        <f t="shared" si="37"/>
        <v>248</v>
      </c>
      <c r="E72" s="10" t="s">
        <v>268</v>
      </c>
      <c r="F72" s="7">
        <f t="shared" si="38"/>
        <v>169194</v>
      </c>
      <c r="G72" s="7">
        <f t="shared" si="39"/>
        <v>8371</v>
      </c>
      <c r="H72" s="7">
        <f t="shared" si="39"/>
        <v>4313</v>
      </c>
      <c r="I72" s="16" t="str">
        <f t="shared" si="40"/>
        <v>No hay datos</v>
      </c>
      <c r="J72" s="19">
        <f t="shared" si="40"/>
        <v>149048</v>
      </c>
      <c r="K72" s="24">
        <f t="shared" si="40"/>
        <v>21423</v>
      </c>
      <c r="L72" s="7">
        <f t="shared" si="41"/>
        <v>327889</v>
      </c>
      <c r="M72" s="7">
        <f t="shared" si="42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43"/>
        <v>11284</v>
      </c>
      <c r="S72" s="7">
        <f t="shared" si="44"/>
        <v>1025</v>
      </c>
      <c r="T72" s="7">
        <f t="shared" si="45"/>
        <v>1033</v>
      </c>
      <c r="U72" s="7">
        <f t="shared" si="46"/>
        <v>79053</v>
      </c>
      <c r="V72" s="7">
        <f t="shared" si="47"/>
        <v>531</v>
      </c>
      <c r="W72" s="7">
        <f t="shared" si="48"/>
        <v>342</v>
      </c>
      <c r="X72" s="7" t="str">
        <f t="shared" si="49"/>
        <v>53.0%</v>
      </c>
      <c r="Y72" s="7" t="str">
        <f t="shared" si="50"/>
        <v>47.0%</v>
      </c>
      <c r="Z72" s="7" t="str">
        <f t="shared" si="51"/>
        <v>60.6%</v>
      </c>
      <c r="AA72" s="7" t="str">
        <f t="shared" si="52"/>
        <v>20.5%</v>
      </c>
      <c r="AB72" s="7" t="str">
        <f t="shared" si="53"/>
        <v>13.2%</v>
      </c>
      <c r="AC72" s="7" t="str">
        <f t="shared" si="54"/>
        <v>2.9%</v>
      </c>
      <c r="AD72" s="7" t="str">
        <f t="shared" si="55"/>
        <v>1.4%</v>
      </c>
      <c r="AE72" s="7" t="str">
        <f t="shared" si="56"/>
        <v>0.8%</v>
      </c>
      <c r="AF72" s="7" t="str">
        <f t="shared" si="57"/>
        <v>0.5%</v>
      </c>
      <c r="AG72" s="7" t="str">
        <f t="shared" si="58"/>
        <v>0.2%</v>
      </c>
      <c r="AH72" s="9"/>
      <c r="AI72" s="9">
        <f t="shared" si="59"/>
        <v>4</v>
      </c>
      <c r="AJ72" s="10" t="s">
        <v>282</v>
      </c>
    </row>
    <row r="73" spans="1:36" ht="13.8" x14ac:dyDescent="0.25">
      <c r="A73" s="5">
        <f t="shared" si="34"/>
        <v>43890</v>
      </c>
      <c r="B73" s="5">
        <f t="shared" si="35"/>
        <v>44136</v>
      </c>
      <c r="C73" s="6">
        <f t="shared" si="36"/>
        <v>0.33333333333333331</v>
      </c>
      <c r="D73" s="7">
        <f t="shared" si="37"/>
        <v>248</v>
      </c>
      <c r="E73" s="10" t="s">
        <v>268</v>
      </c>
      <c r="F73" s="7">
        <f t="shared" si="38"/>
        <v>169194</v>
      </c>
      <c r="G73" s="7">
        <f t="shared" si="39"/>
        <v>8371</v>
      </c>
      <c r="H73" s="7">
        <f t="shared" si="39"/>
        <v>4313</v>
      </c>
      <c r="I73" s="16" t="str">
        <f t="shared" si="40"/>
        <v>No hay datos</v>
      </c>
      <c r="J73" s="19">
        <f t="shared" si="40"/>
        <v>149048</v>
      </c>
      <c r="K73" s="24">
        <f t="shared" si="40"/>
        <v>21423</v>
      </c>
      <c r="L73" s="7">
        <f t="shared" si="41"/>
        <v>327889</v>
      </c>
      <c r="M73" s="7">
        <f t="shared" si="42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43"/>
        <v>11284</v>
      </c>
      <c r="S73" s="7">
        <f t="shared" si="44"/>
        <v>1025</v>
      </c>
      <c r="T73" s="7">
        <f t="shared" si="45"/>
        <v>1033</v>
      </c>
      <c r="U73" s="7">
        <f t="shared" si="46"/>
        <v>79053</v>
      </c>
      <c r="V73" s="7">
        <f t="shared" si="47"/>
        <v>531</v>
      </c>
      <c r="W73" s="7">
        <f t="shared" si="48"/>
        <v>342</v>
      </c>
      <c r="X73" s="7" t="str">
        <f t="shared" si="49"/>
        <v>53.0%</v>
      </c>
      <c r="Y73" s="7" t="str">
        <f t="shared" si="50"/>
        <v>47.0%</v>
      </c>
      <c r="Z73" s="7" t="str">
        <f t="shared" si="51"/>
        <v>60.6%</v>
      </c>
      <c r="AA73" s="7" t="str">
        <f t="shared" si="52"/>
        <v>20.5%</v>
      </c>
      <c r="AB73" s="7" t="str">
        <f t="shared" si="53"/>
        <v>13.2%</v>
      </c>
      <c r="AC73" s="7" t="str">
        <f t="shared" si="54"/>
        <v>2.9%</v>
      </c>
      <c r="AD73" s="7" t="str">
        <f t="shared" si="55"/>
        <v>1.4%</v>
      </c>
      <c r="AE73" s="7" t="str">
        <f t="shared" si="56"/>
        <v>0.8%</v>
      </c>
      <c r="AF73" s="7" t="str">
        <f t="shared" si="57"/>
        <v>0.5%</v>
      </c>
      <c r="AG73" s="7" t="str">
        <f t="shared" si="58"/>
        <v>0.2%</v>
      </c>
      <c r="AH73" s="9"/>
      <c r="AI73" s="9">
        <f t="shared" si="59"/>
        <v>4</v>
      </c>
      <c r="AJ73" s="10" t="s">
        <v>282</v>
      </c>
    </row>
    <row r="74" spans="1:36" ht="13.8" x14ac:dyDescent="0.25">
      <c r="A74" s="5">
        <f t="shared" si="34"/>
        <v>43890</v>
      </c>
      <c r="B74" s="5">
        <f t="shared" si="35"/>
        <v>44136</v>
      </c>
      <c r="C74" s="6">
        <f t="shared" si="36"/>
        <v>0.33333333333333331</v>
      </c>
      <c r="D74" s="7">
        <f t="shared" si="37"/>
        <v>248</v>
      </c>
      <c r="E74" s="10" t="s">
        <v>268</v>
      </c>
      <c r="F74" s="7">
        <f t="shared" si="38"/>
        <v>169194</v>
      </c>
      <c r="G74" s="7">
        <f t="shared" si="39"/>
        <v>8371</v>
      </c>
      <c r="H74" s="7">
        <f t="shared" si="39"/>
        <v>4313</v>
      </c>
      <c r="I74" s="16" t="str">
        <f t="shared" si="40"/>
        <v>No hay datos</v>
      </c>
      <c r="J74" s="19">
        <f t="shared" si="40"/>
        <v>149048</v>
      </c>
      <c r="K74" s="24">
        <f t="shared" si="40"/>
        <v>21423</v>
      </c>
      <c r="L74" s="7">
        <f t="shared" si="41"/>
        <v>327889</v>
      </c>
      <c r="M74" s="7">
        <f t="shared" si="42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43"/>
        <v>11284</v>
      </c>
      <c r="S74" s="7">
        <f t="shared" si="44"/>
        <v>1025</v>
      </c>
      <c r="T74" s="7">
        <f t="shared" si="45"/>
        <v>1033</v>
      </c>
      <c r="U74" s="7">
        <f t="shared" si="46"/>
        <v>79053</v>
      </c>
      <c r="V74" s="7">
        <f t="shared" si="47"/>
        <v>531</v>
      </c>
      <c r="W74" s="7">
        <f t="shared" si="48"/>
        <v>342</v>
      </c>
      <c r="X74" s="7" t="str">
        <f t="shared" si="49"/>
        <v>53.0%</v>
      </c>
      <c r="Y74" s="7" t="str">
        <f t="shared" si="50"/>
        <v>47.0%</v>
      </c>
      <c r="Z74" s="7" t="str">
        <f t="shared" si="51"/>
        <v>60.6%</v>
      </c>
      <c r="AA74" s="7" t="str">
        <f t="shared" si="52"/>
        <v>20.5%</v>
      </c>
      <c r="AB74" s="7" t="str">
        <f t="shared" si="53"/>
        <v>13.2%</v>
      </c>
      <c r="AC74" s="7" t="str">
        <f t="shared" si="54"/>
        <v>2.9%</v>
      </c>
      <c r="AD74" s="7" t="str">
        <f t="shared" si="55"/>
        <v>1.4%</v>
      </c>
      <c r="AE74" s="7" t="str">
        <f t="shared" si="56"/>
        <v>0.8%</v>
      </c>
      <c r="AF74" s="7" t="str">
        <f t="shared" si="57"/>
        <v>0.5%</v>
      </c>
      <c r="AG74" s="7" t="str">
        <f t="shared" si="58"/>
        <v>0.2%</v>
      </c>
      <c r="AH74" s="9"/>
      <c r="AI74" s="9">
        <f t="shared" si="59"/>
        <v>4</v>
      </c>
      <c r="AJ74" s="10" t="s">
        <v>282</v>
      </c>
    </row>
    <row r="75" spans="1:36" ht="13.8" x14ac:dyDescent="0.25">
      <c r="A75" s="5">
        <f t="shared" si="34"/>
        <v>43890</v>
      </c>
      <c r="B75" s="5">
        <f t="shared" si="35"/>
        <v>44136</v>
      </c>
      <c r="C75" s="6">
        <f t="shared" si="36"/>
        <v>0.33333333333333331</v>
      </c>
      <c r="D75" s="7">
        <f t="shared" si="37"/>
        <v>248</v>
      </c>
      <c r="E75" s="10" t="s">
        <v>268</v>
      </c>
      <c r="F75" s="7">
        <f t="shared" si="38"/>
        <v>169194</v>
      </c>
      <c r="G75" s="7">
        <f t="shared" si="39"/>
        <v>8371</v>
      </c>
      <c r="H75" s="7">
        <f t="shared" si="39"/>
        <v>4313</v>
      </c>
      <c r="I75" s="16" t="str">
        <f t="shared" si="40"/>
        <v>No hay datos</v>
      </c>
      <c r="J75" s="19">
        <f t="shared" si="40"/>
        <v>149048</v>
      </c>
      <c r="K75" s="24">
        <f t="shared" si="40"/>
        <v>21423</v>
      </c>
      <c r="L75" s="7">
        <f t="shared" si="41"/>
        <v>327889</v>
      </c>
      <c r="M75" s="7">
        <f t="shared" si="42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43"/>
        <v>11284</v>
      </c>
      <c r="S75" s="7">
        <f t="shared" si="44"/>
        <v>1025</v>
      </c>
      <c r="T75" s="7">
        <f t="shared" si="45"/>
        <v>1033</v>
      </c>
      <c r="U75" s="7">
        <f t="shared" si="46"/>
        <v>79053</v>
      </c>
      <c r="V75" s="7">
        <f t="shared" si="47"/>
        <v>531</v>
      </c>
      <c r="W75" s="7">
        <f t="shared" si="48"/>
        <v>342</v>
      </c>
      <c r="X75" s="7" t="str">
        <f t="shared" si="49"/>
        <v>53.0%</v>
      </c>
      <c r="Y75" s="7" t="str">
        <f t="shared" si="50"/>
        <v>47.0%</v>
      </c>
      <c r="Z75" s="7" t="str">
        <f t="shared" si="51"/>
        <v>60.6%</v>
      </c>
      <c r="AA75" s="7" t="str">
        <f t="shared" si="52"/>
        <v>20.5%</v>
      </c>
      <c r="AB75" s="7" t="str">
        <f t="shared" si="53"/>
        <v>13.2%</v>
      </c>
      <c r="AC75" s="7" t="str">
        <f t="shared" si="54"/>
        <v>2.9%</v>
      </c>
      <c r="AD75" s="7" t="str">
        <f t="shared" si="55"/>
        <v>1.4%</v>
      </c>
      <c r="AE75" s="7" t="str">
        <f t="shared" si="56"/>
        <v>0.8%</v>
      </c>
      <c r="AF75" s="7" t="str">
        <f t="shared" si="57"/>
        <v>0.5%</v>
      </c>
      <c r="AG75" s="7" t="str">
        <f t="shared" si="58"/>
        <v>0.2%</v>
      </c>
      <c r="AH75" s="9"/>
      <c r="AI75" s="9">
        <f t="shared" si="59"/>
        <v>4</v>
      </c>
      <c r="AJ75" s="10" t="s">
        <v>282</v>
      </c>
    </row>
    <row r="76" spans="1:36" ht="13.8" x14ac:dyDescent="0.25">
      <c r="A76" s="5">
        <f t="shared" si="34"/>
        <v>43890</v>
      </c>
      <c r="B76" s="5">
        <f t="shared" si="35"/>
        <v>44136</v>
      </c>
      <c r="C76" s="6">
        <f t="shared" si="36"/>
        <v>0.33333333333333331</v>
      </c>
      <c r="D76" s="7">
        <f t="shared" si="37"/>
        <v>248</v>
      </c>
      <c r="E76" s="10" t="s">
        <v>268</v>
      </c>
      <c r="F76" s="7">
        <f t="shared" si="38"/>
        <v>169194</v>
      </c>
      <c r="G76" s="7">
        <f t="shared" si="39"/>
        <v>8371</v>
      </c>
      <c r="H76" s="7">
        <f t="shared" si="39"/>
        <v>4313</v>
      </c>
      <c r="I76" s="16" t="str">
        <f t="shared" si="40"/>
        <v>No hay datos</v>
      </c>
      <c r="J76" s="19">
        <f t="shared" si="40"/>
        <v>149048</v>
      </c>
      <c r="K76" s="24">
        <f t="shared" si="40"/>
        <v>21423</v>
      </c>
      <c r="L76" s="7">
        <f t="shared" si="41"/>
        <v>327889</v>
      </c>
      <c r="M76" s="7">
        <f t="shared" si="42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43"/>
        <v>11284</v>
      </c>
      <c r="S76" s="7">
        <f t="shared" si="44"/>
        <v>1025</v>
      </c>
      <c r="T76" s="7">
        <f t="shared" si="45"/>
        <v>1033</v>
      </c>
      <c r="U76" s="7">
        <f t="shared" si="46"/>
        <v>79053</v>
      </c>
      <c r="V76" s="7">
        <f t="shared" si="47"/>
        <v>531</v>
      </c>
      <c r="W76" s="7">
        <f t="shared" si="48"/>
        <v>342</v>
      </c>
      <c r="X76" s="7" t="str">
        <f t="shared" si="49"/>
        <v>53.0%</v>
      </c>
      <c r="Y76" s="7" t="str">
        <f t="shared" si="50"/>
        <v>47.0%</v>
      </c>
      <c r="Z76" s="7" t="str">
        <f t="shared" si="51"/>
        <v>60.6%</v>
      </c>
      <c r="AA76" s="7" t="str">
        <f t="shared" si="52"/>
        <v>20.5%</v>
      </c>
      <c r="AB76" s="7" t="str">
        <f t="shared" si="53"/>
        <v>13.2%</v>
      </c>
      <c r="AC76" s="7" t="str">
        <f t="shared" si="54"/>
        <v>2.9%</v>
      </c>
      <c r="AD76" s="7" t="str">
        <f t="shared" si="55"/>
        <v>1.4%</v>
      </c>
      <c r="AE76" s="7" t="str">
        <f t="shared" si="56"/>
        <v>0.8%</v>
      </c>
      <c r="AF76" s="7" t="str">
        <f t="shared" si="57"/>
        <v>0.5%</v>
      </c>
      <c r="AG76" s="7" t="str">
        <f t="shared" si="58"/>
        <v>0.2%</v>
      </c>
      <c r="AH76" s="9"/>
      <c r="AI76" s="9">
        <f t="shared" si="59"/>
        <v>4</v>
      </c>
      <c r="AJ76" s="10" t="s">
        <v>282</v>
      </c>
    </row>
    <row r="77" spans="1:36" ht="13.8" x14ac:dyDescent="0.25">
      <c r="A77" s="5">
        <f t="shared" si="34"/>
        <v>43890</v>
      </c>
      <c r="B77" s="5">
        <f t="shared" si="35"/>
        <v>44136</v>
      </c>
      <c r="C77" s="6">
        <f t="shared" si="36"/>
        <v>0.33333333333333331</v>
      </c>
      <c r="D77" s="7">
        <f t="shared" si="37"/>
        <v>248</v>
      </c>
      <c r="E77" s="10" t="s">
        <v>268</v>
      </c>
      <c r="F77" s="7">
        <f t="shared" si="38"/>
        <v>169194</v>
      </c>
      <c r="G77" s="7">
        <f t="shared" si="39"/>
        <v>8371</v>
      </c>
      <c r="H77" s="7">
        <f t="shared" si="39"/>
        <v>4313</v>
      </c>
      <c r="I77" s="16" t="str">
        <f t="shared" si="40"/>
        <v>No hay datos</v>
      </c>
      <c r="J77" s="19">
        <f t="shared" si="40"/>
        <v>149048</v>
      </c>
      <c r="K77" s="24">
        <f t="shared" si="40"/>
        <v>21423</v>
      </c>
      <c r="L77" s="7">
        <f t="shared" si="41"/>
        <v>327889</v>
      </c>
      <c r="M77" s="7">
        <f t="shared" si="42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43"/>
        <v>11284</v>
      </c>
      <c r="S77" s="7">
        <f t="shared" si="44"/>
        <v>1025</v>
      </c>
      <c r="T77" s="7">
        <f t="shared" si="45"/>
        <v>1033</v>
      </c>
      <c r="U77" s="7">
        <f t="shared" si="46"/>
        <v>79053</v>
      </c>
      <c r="V77" s="7">
        <f t="shared" si="47"/>
        <v>531</v>
      </c>
      <c r="W77" s="7">
        <f t="shared" si="48"/>
        <v>342</v>
      </c>
      <c r="X77" s="7" t="str">
        <f t="shared" si="49"/>
        <v>53.0%</v>
      </c>
      <c r="Y77" s="7" t="str">
        <f t="shared" si="50"/>
        <v>47.0%</v>
      </c>
      <c r="Z77" s="7" t="str">
        <f t="shared" si="51"/>
        <v>60.6%</v>
      </c>
      <c r="AA77" s="7" t="str">
        <f t="shared" si="52"/>
        <v>20.5%</v>
      </c>
      <c r="AB77" s="7" t="str">
        <f t="shared" si="53"/>
        <v>13.2%</v>
      </c>
      <c r="AC77" s="7" t="str">
        <f t="shared" si="54"/>
        <v>2.9%</v>
      </c>
      <c r="AD77" s="7" t="str">
        <f t="shared" si="55"/>
        <v>1.4%</v>
      </c>
      <c r="AE77" s="7" t="str">
        <f t="shared" si="56"/>
        <v>0.8%</v>
      </c>
      <c r="AF77" s="7" t="str">
        <f t="shared" si="57"/>
        <v>0.5%</v>
      </c>
      <c r="AG77" s="7" t="str">
        <f t="shared" si="58"/>
        <v>0.2%</v>
      </c>
      <c r="AH77" s="9"/>
      <c r="AI77" s="9">
        <f t="shared" si="59"/>
        <v>4</v>
      </c>
      <c r="AJ77" s="10" t="s">
        <v>282</v>
      </c>
    </row>
    <row r="78" spans="1:36" ht="13.8" x14ac:dyDescent="0.25">
      <c r="A78" s="5">
        <f t="shared" si="34"/>
        <v>43890</v>
      </c>
      <c r="B78" s="5">
        <f t="shared" si="35"/>
        <v>44136</v>
      </c>
      <c r="C78" s="6">
        <f t="shared" si="36"/>
        <v>0.33333333333333331</v>
      </c>
      <c r="D78" s="7">
        <f t="shared" si="37"/>
        <v>248</v>
      </c>
      <c r="E78" s="10" t="s">
        <v>268</v>
      </c>
      <c r="F78" s="7">
        <f t="shared" si="38"/>
        <v>169194</v>
      </c>
      <c r="G78" s="7">
        <f t="shared" si="39"/>
        <v>8371</v>
      </c>
      <c r="H78" s="7">
        <f t="shared" si="39"/>
        <v>4313</v>
      </c>
      <c r="I78" s="16" t="str">
        <f t="shared" si="40"/>
        <v>No hay datos</v>
      </c>
      <c r="J78" s="19">
        <f t="shared" si="40"/>
        <v>149048</v>
      </c>
      <c r="K78" s="24">
        <f t="shared" si="40"/>
        <v>21423</v>
      </c>
      <c r="L78" s="7">
        <f t="shared" si="41"/>
        <v>327889</v>
      </c>
      <c r="M78" s="7">
        <f t="shared" si="42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43"/>
        <v>11284</v>
      </c>
      <c r="S78" s="7">
        <f t="shared" si="44"/>
        <v>1025</v>
      </c>
      <c r="T78" s="7">
        <f t="shared" si="45"/>
        <v>1033</v>
      </c>
      <c r="U78" s="7">
        <f t="shared" si="46"/>
        <v>79053</v>
      </c>
      <c r="V78" s="7">
        <f t="shared" si="47"/>
        <v>531</v>
      </c>
      <c r="W78" s="7">
        <f t="shared" si="48"/>
        <v>342</v>
      </c>
      <c r="X78" s="7" t="str">
        <f t="shared" si="49"/>
        <v>53.0%</v>
      </c>
      <c r="Y78" s="7" t="str">
        <f t="shared" si="50"/>
        <v>47.0%</v>
      </c>
      <c r="Z78" s="7" t="str">
        <f t="shared" si="51"/>
        <v>60.6%</v>
      </c>
      <c r="AA78" s="7" t="str">
        <f t="shared" si="52"/>
        <v>20.5%</v>
      </c>
      <c r="AB78" s="7" t="str">
        <f t="shared" si="53"/>
        <v>13.2%</v>
      </c>
      <c r="AC78" s="7" t="str">
        <f t="shared" si="54"/>
        <v>2.9%</v>
      </c>
      <c r="AD78" s="7" t="str">
        <f t="shared" si="55"/>
        <v>1.4%</v>
      </c>
      <c r="AE78" s="7" t="str">
        <f t="shared" si="56"/>
        <v>0.8%</v>
      </c>
      <c r="AF78" s="7" t="str">
        <f t="shared" si="57"/>
        <v>0.5%</v>
      </c>
      <c r="AG78" s="7" t="str">
        <f t="shared" si="58"/>
        <v>0.2%</v>
      </c>
      <c r="AH78" s="9"/>
      <c r="AI78" s="9">
        <f t="shared" si="59"/>
        <v>4</v>
      </c>
      <c r="AJ78" s="10" t="s">
        <v>282</v>
      </c>
    </row>
    <row r="79" spans="1:36" ht="13.8" x14ac:dyDescent="0.25">
      <c r="A79" s="5">
        <f t="shared" si="34"/>
        <v>43890</v>
      </c>
      <c r="B79" s="5">
        <f t="shared" si="35"/>
        <v>44136</v>
      </c>
      <c r="C79" s="6">
        <f t="shared" si="36"/>
        <v>0.33333333333333331</v>
      </c>
      <c r="D79" s="7">
        <f t="shared" si="37"/>
        <v>248</v>
      </c>
      <c r="E79" s="10" t="s">
        <v>268</v>
      </c>
      <c r="F79" s="7">
        <f t="shared" si="38"/>
        <v>169194</v>
      </c>
      <c r="G79" s="7">
        <f t="shared" si="39"/>
        <v>8371</v>
      </c>
      <c r="H79" s="7">
        <f t="shared" si="39"/>
        <v>4313</v>
      </c>
      <c r="I79" s="16" t="str">
        <f t="shared" si="40"/>
        <v>No hay datos</v>
      </c>
      <c r="J79" s="19">
        <f t="shared" si="40"/>
        <v>149048</v>
      </c>
      <c r="K79" s="24">
        <f t="shared" si="40"/>
        <v>21423</v>
      </c>
      <c r="L79" s="7">
        <f t="shared" si="41"/>
        <v>327889</v>
      </c>
      <c r="M79" s="7">
        <f t="shared" si="42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43"/>
        <v>11284</v>
      </c>
      <c r="S79" s="7">
        <f t="shared" si="44"/>
        <v>1025</v>
      </c>
      <c r="T79" s="7">
        <f t="shared" si="45"/>
        <v>1033</v>
      </c>
      <c r="U79" s="7">
        <f t="shared" si="46"/>
        <v>79053</v>
      </c>
      <c r="V79" s="7">
        <f t="shared" si="47"/>
        <v>531</v>
      </c>
      <c r="W79" s="7">
        <f t="shared" si="48"/>
        <v>342</v>
      </c>
      <c r="X79" s="7" t="str">
        <f t="shared" si="49"/>
        <v>53.0%</v>
      </c>
      <c r="Y79" s="7" t="str">
        <f t="shared" si="50"/>
        <v>47.0%</v>
      </c>
      <c r="Z79" s="7" t="str">
        <f t="shared" si="51"/>
        <v>60.6%</v>
      </c>
      <c r="AA79" s="7" t="str">
        <f t="shared" si="52"/>
        <v>20.5%</v>
      </c>
      <c r="AB79" s="7" t="str">
        <f t="shared" si="53"/>
        <v>13.2%</v>
      </c>
      <c r="AC79" s="7" t="str">
        <f t="shared" si="54"/>
        <v>2.9%</v>
      </c>
      <c r="AD79" s="7" t="str">
        <f t="shared" si="55"/>
        <v>1.4%</v>
      </c>
      <c r="AE79" s="7" t="str">
        <f t="shared" si="56"/>
        <v>0.8%</v>
      </c>
      <c r="AF79" s="7" t="str">
        <f t="shared" si="57"/>
        <v>0.5%</v>
      </c>
      <c r="AG79" s="7" t="str">
        <f t="shared" si="58"/>
        <v>0.2%</v>
      </c>
      <c r="AH79" s="9"/>
      <c r="AI79" s="9">
        <f t="shared" si="59"/>
        <v>4</v>
      </c>
      <c r="AJ79" s="10" t="s">
        <v>282</v>
      </c>
    </row>
    <row r="80" spans="1:36" ht="13.8" x14ac:dyDescent="0.25">
      <c r="A80" s="5">
        <f t="shared" si="34"/>
        <v>43890</v>
      </c>
      <c r="B80" s="5">
        <f t="shared" si="35"/>
        <v>44136</v>
      </c>
      <c r="C80" s="6">
        <f t="shared" si="36"/>
        <v>0.33333333333333331</v>
      </c>
      <c r="D80" s="7">
        <f t="shared" si="37"/>
        <v>248</v>
      </c>
      <c r="E80" s="10" t="s">
        <v>268</v>
      </c>
      <c r="F80" s="7">
        <f t="shared" si="38"/>
        <v>169194</v>
      </c>
      <c r="G80" s="7">
        <f t="shared" si="39"/>
        <v>8371</v>
      </c>
      <c r="H80" s="7">
        <f t="shared" si="39"/>
        <v>4313</v>
      </c>
      <c r="I80" s="16" t="str">
        <f t="shared" si="40"/>
        <v>No hay datos</v>
      </c>
      <c r="J80" s="19">
        <f t="shared" si="40"/>
        <v>149048</v>
      </c>
      <c r="K80" s="24">
        <f t="shared" si="40"/>
        <v>21423</v>
      </c>
      <c r="L80" s="7">
        <f t="shared" si="41"/>
        <v>327889</v>
      </c>
      <c r="M80" s="7">
        <f t="shared" si="42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43"/>
        <v>11284</v>
      </c>
      <c r="S80" s="7">
        <f t="shared" si="44"/>
        <v>1025</v>
      </c>
      <c r="T80" s="7">
        <f t="shared" si="45"/>
        <v>1033</v>
      </c>
      <c r="U80" s="7">
        <f t="shared" si="46"/>
        <v>79053</v>
      </c>
      <c r="V80" s="7">
        <f t="shared" si="47"/>
        <v>531</v>
      </c>
      <c r="W80" s="7">
        <f t="shared" si="48"/>
        <v>342</v>
      </c>
      <c r="X80" s="7" t="str">
        <f t="shared" si="49"/>
        <v>53.0%</v>
      </c>
      <c r="Y80" s="7" t="str">
        <f t="shared" si="50"/>
        <v>47.0%</v>
      </c>
      <c r="Z80" s="7" t="str">
        <f t="shared" si="51"/>
        <v>60.6%</v>
      </c>
      <c r="AA80" s="7" t="str">
        <f t="shared" si="52"/>
        <v>20.5%</v>
      </c>
      <c r="AB80" s="7" t="str">
        <f t="shared" si="53"/>
        <v>13.2%</v>
      </c>
      <c r="AC80" s="7" t="str">
        <f t="shared" si="54"/>
        <v>2.9%</v>
      </c>
      <c r="AD80" s="7" t="str">
        <f t="shared" si="55"/>
        <v>1.4%</v>
      </c>
      <c r="AE80" s="7" t="str">
        <f t="shared" si="56"/>
        <v>0.8%</v>
      </c>
      <c r="AF80" s="7" t="str">
        <f t="shared" si="57"/>
        <v>0.5%</v>
      </c>
      <c r="AG80" s="7" t="str">
        <f t="shared" si="58"/>
        <v>0.2%</v>
      </c>
      <c r="AH80" s="9"/>
      <c r="AI80" s="9">
        <f t="shared" si="59"/>
        <v>4</v>
      </c>
      <c r="AJ80" s="10" t="s">
        <v>282</v>
      </c>
    </row>
    <row r="81" spans="1:36" ht="13.8" x14ac:dyDescent="0.25">
      <c r="A81" s="5">
        <f t="shared" si="34"/>
        <v>43890</v>
      </c>
      <c r="B81" s="5">
        <f t="shared" si="35"/>
        <v>44136</v>
      </c>
      <c r="C81" s="6">
        <f t="shared" si="36"/>
        <v>0.33333333333333331</v>
      </c>
      <c r="D81" s="7">
        <f t="shared" si="37"/>
        <v>248</v>
      </c>
      <c r="E81" s="10" t="s">
        <v>268</v>
      </c>
      <c r="F81" s="7">
        <f t="shared" si="38"/>
        <v>169194</v>
      </c>
      <c r="G81" s="7">
        <f t="shared" si="39"/>
        <v>8371</v>
      </c>
      <c r="H81" s="7">
        <f t="shared" si="39"/>
        <v>4313</v>
      </c>
      <c r="I81" s="16" t="str">
        <f t="shared" si="40"/>
        <v>No hay datos</v>
      </c>
      <c r="J81" s="19">
        <f t="shared" si="40"/>
        <v>149048</v>
      </c>
      <c r="K81" s="24">
        <f t="shared" si="40"/>
        <v>21423</v>
      </c>
      <c r="L81" s="7">
        <f t="shared" si="41"/>
        <v>327889</v>
      </c>
      <c r="M81" s="7">
        <f t="shared" si="42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43"/>
        <v>11284</v>
      </c>
      <c r="S81" s="7">
        <f t="shared" si="44"/>
        <v>1025</v>
      </c>
      <c r="T81" s="7">
        <f t="shared" si="45"/>
        <v>1033</v>
      </c>
      <c r="U81" s="7">
        <f t="shared" si="46"/>
        <v>79053</v>
      </c>
      <c r="V81" s="7">
        <f t="shared" si="47"/>
        <v>531</v>
      </c>
      <c r="W81" s="7">
        <f t="shared" si="48"/>
        <v>342</v>
      </c>
      <c r="X81" s="7" t="str">
        <f t="shared" si="49"/>
        <v>53.0%</v>
      </c>
      <c r="Y81" s="7" t="str">
        <f t="shared" si="50"/>
        <v>47.0%</v>
      </c>
      <c r="Z81" s="7" t="str">
        <f t="shared" si="51"/>
        <v>60.6%</v>
      </c>
      <c r="AA81" s="7" t="str">
        <f t="shared" si="52"/>
        <v>20.5%</v>
      </c>
      <c r="AB81" s="7" t="str">
        <f t="shared" si="53"/>
        <v>13.2%</v>
      </c>
      <c r="AC81" s="7" t="str">
        <f t="shared" si="54"/>
        <v>2.9%</v>
      </c>
      <c r="AD81" s="7" t="str">
        <f t="shared" si="55"/>
        <v>1.4%</v>
      </c>
      <c r="AE81" s="7" t="str">
        <f t="shared" si="56"/>
        <v>0.8%</v>
      </c>
      <c r="AF81" s="7" t="str">
        <f t="shared" si="57"/>
        <v>0.5%</v>
      </c>
      <c r="AG81" s="7" t="str">
        <f t="shared" si="58"/>
        <v>0.2%</v>
      </c>
      <c r="AH81" s="9"/>
      <c r="AI81" s="9">
        <f t="shared" si="59"/>
        <v>4</v>
      </c>
      <c r="AJ81" s="10" t="s">
        <v>282</v>
      </c>
    </row>
    <row r="82" spans="1:36" ht="13.8" x14ac:dyDescent="0.25">
      <c r="A82" s="5">
        <f t="shared" si="34"/>
        <v>43890</v>
      </c>
      <c r="B82" s="5">
        <f t="shared" si="35"/>
        <v>44136</v>
      </c>
      <c r="C82" s="6">
        <f t="shared" si="36"/>
        <v>0.33333333333333331</v>
      </c>
      <c r="D82" s="7">
        <f t="shared" si="37"/>
        <v>248</v>
      </c>
      <c r="E82" s="10" t="s">
        <v>268</v>
      </c>
      <c r="F82" s="7">
        <f t="shared" si="38"/>
        <v>169194</v>
      </c>
      <c r="G82" s="7">
        <f t="shared" si="39"/>
        <v>8371</v>
      </c>
      <c r="H82" s="7">
        <f t="shared" si="39"/>
        <v>4313</v>
      </c>
      <c r="I82" s="16" t="str">
        <f t="shared" si="40"/>
        <v>No hay datos</v>
      </c>
      <c r="J82" s="19">
        <f t="shared" si="40"/>
        <v>149048</v>
      </c>
      <c r="K82" s="24">
        <f t="shared" si="40"/>
        <v>21423</v>
      </c>
      <c r="L82" s="7">
        <f t="shared" si="41"/>
        <v>327889</v>
      </c>
      <c r="M82" s="7">
        <f t="shared" si="42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43"/>
        <v>11284</v>
      </c>
      <c r="S82" s="7">
        <f t="shared" si="44"/>
        <v>1025</v>
      </c>
      <c r="T82" s="7">
        <f t="shared" si="45"/>
        <v>1033</v>
      </c>
      <c r="U82" s="7">
        <f t="shared" si="46"/>
        <v>79053</v>
      </c>
      <c r="V82" s="7">
        <f t="shared" si="47"/>
        <v>531</v>
      </c>
      <c r="W82" s="7">
        <f t="shared" si="48"/>
        <v>342</v>
      </c>
      <c r="X82" s="7" t="str">
        <f t="shared" si="49"/>
        <v>53.0%</v>
      </c>
      <c r="Y82" s="7" t="str">
        <f t="shared" si="50"/>
        <v>47.0%</v>
      </c>
      <c r="Z82" s="7" t="str">
        <f t="shared" si="51"/>
        <v>60.6%</v>
      </c>
      <c r="AA82" s="7" t="str">
        <f t="shared" si="52"/>
        <v>20.5%</v>
      </c>
      <c r="AB82" s="7" t="str">
        <f t="shared" si="53"/>
        <v>13.2%</v>
      </c>
      <c r="AC82" s="7" t="str">
        <f t="shared" si="54"/>
        <v>2.9%</v>
      </c>
      <c r="AD82" s="7" t="str">
        <f t="shared" si="55"/>
        <v>1.4%</v>
      </c>
      <c r="AE82" s="7" t="str">
        <f t="shared" si="56"/>
        <v>0.8%</v>
      </c>
      <c r="AF82" s="7" t="str">
        <f t="shared" si="57"/>
        <v>0.5%</v>
      </c>
      <c r="AG82" s="7" t="str">
        <f t="shared" si="58"/>
        <v>0.2%</v>
      </c>
      <c r="AH82" s="9"/>
      <c r="AI82" s="9">
        <f t="shared" si="59"/>
        <v>4</v>
      </c>
      <c r="AJ82" s="10" t="s">
        <v>282</v>
      </c>
    </row>
    <row r="83" spans="1:36" ht="13.8" x14ac:dyDescent="0.25">
      <c r="A83" s="5">
        <f t="shared" si="34"/>
        <v>43890</v>
      </c>
      <c r="B83" s="5">
        <f t="shared" si="35"/>
        <v>44136</v>
      </c>
      <c r="C83" s="6">
        <f t="shared" si="36"/>
        <v>0.33333333333333331</v>
      </c>
      <c r="D83" s="7">
        <f t="shared" si="37"/>
        <v>248</v>
      </c>
      <c r="E83" s="10" t="s">
        <v>268</v>
      </c>
      <c r="F83" s="7">
        <f t="shared" si="38"/>
        <v>169194</v>
      </c>
      <c r="G83" s="7">
        <f t="shared" si="39"/>
        <v>8371</v>
      </c>
      <c r="H83" s="7">
        <f t="shared" si="39"/>
        <v>4313</v>
      </c>
      <c r="I83" s="16" t="str">
        <f t="shared" si="40"/>
        <v>No hay datos</v>
      </c>
      <c r="J83" s="19">
        <f t="shared" si="40"/>
        <v>149048</v>
      </c>
      <c r="K83" s="24">
        <f t="shared" si="40"/>
        <v>21423</v>
      </c>
      <c r="L83" s="7">
        <f t="shared" si="41"/>
        <v>327889</v>
      </c>
      <c r="M83" s="7">
        <f t="shared" si="42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43"/>
        <v>11284</v>
      </c>
      <c r="S83" s="7">
        <f t="shared" si="44"/>
        <v>1025</v>
      </c>
      <c r="T83" s="7">
        <f t="shared" si="45"/>
        <v>1033</v>
      </c>
      <c r="U83" s="7">
        <f t="shared" si="46"/>
        <v>79053</v>
      </c>
      <c r="V83" s="7">
        <f t="shared" si="47"/>
        <v>531</v>
      </c>
      <c r="W83" s="7">
        <f t="shared" si="48"/>
        <v>342</v>
      </c>
      <c r="X83" s="7" t="str">
        <f t="shared" si="49"/>
        <v>53.0%</v>
      </c>
      <c r="Y83" s="7" t="str">
        <f t="shared" si="50"/>
        <v>47.0%</v>
      </c>
      <c r="Z83" s="7" t="str">
        <f t="shared" si="51"/>
        <v>60.6%</v>
      </c>
      <c r="AA83" s="7" t="str">
        <f t="shared" si="52"/>
        <v>20.5%</v>
      </c>
      <c r="AB83" s="7" t="str">
        <f t="shared" si="53"/>
        <v>13.2%</v>
      </c>
      <c r="AC83" s="7" t="str">
        <f t="shared" si="54"/>
        <v>2.9%</v>
      </c>
      <c r="AD83" s="7" t="str">
        <f t="shared" si="55"/>
        <v>1.4%</v>
      </c>
      <c r="AE83" s="7" t="str">
        <f t="shared" si="56"/>
        <v>0.8%</v>
      </c>
      <c r="AF83" s="7" t="str">
        <f t="shared" si="57"/>
        <v>0.5%</v>
      </c>
      <c r="AG83" s="7" t="str">
        <f t="shared" si="58"/>
        <v>0.2%</v>
      </c>
      <c r="AH83" s="9"/>
      <c r="AI83" s="9">
        <f t="shared" si="59"/>
        <v>4</v>
      </c>
      <c r="AJ83" s="10" t="s">
        <v>282</v>
      </c>
    </row>
    <row r="84" spans="1:36" ht="13.8" x14ac:dyDescent="0.25">
      <c r="A84" s="5">
        <f t="shared" si="34"/>
        <v>43890</v>
      </c>
      <c r="B84" s="5">
        <f t="shared" si="35"/>
        <v>44136</v>
      </c>
      <c r="C84" s="6">
        <f t="shared" si="36"/>
        <v>0.33333333333333331</v>
      </c>
      <c r="D84" s="7">
        <f t="shared" si="37"/>
        <v>248</v>
      </c>
      <c r="E84" s="10" t="s">
        <v>268</v>
      </c>
      <c r="F84" s="7">
        <f t="shared" si="38"/>
        <v>169194</v>
      </c>
      <c r="G84" s="7">
        <f t="shared" si="39"/>
        <v>8371</v>
      </c>
      <c r="H84" s="7">
        <f t="shared" si="39"/>
        <v>4313</v>
      </c>
      <c r="I84" s="16" t="str">
        <f t="shared" si="40"/>
        <v>No hay datos</v>
      </c>
      <c r="J84" s="19">
        <f t="shared" si="40"/>
        <v>149048</v>
      </c>
      <c r="K84" s="24">
        <f t="shared" si="40"/>
        <v>21423</v>
      </c>
      <c r="L84" s="7">
        <f t="shared" si="41"/>
        <v>327889</v>
      </c>
      <c r="M84" s="7">
        <f t="shared" si="42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si="43"/>
        <v>11284</v>
      </c>
      <c r="S84" s="7">
        <f t="shared" si="44"/>
        <v>1025</v>
      </c>
      <c r="T84" s="7">
        <f t="shared" si="45"/>
        <v>1033</v>
      </c>
      <c r="U84" s="7">
        <f t="shared" si="46"/>
        <v>79053</v>
      </c>
      <c r="V84" s="7">
        <f t="shared" si="47"/>
        <v>531</v>
      </c>
      <c r="W84" s="7">
        <f t="shared" si="48"/>
        <v>342</v>
      </c>
      <c r="X84" s="7" t="str">
        <f t="shared" si="49"/>
        <v>53.0%</v>
      </c>
      <c r="Y84" s="7" t="str">
        <f t="shared" si="50"/>
        <v>47.0%</v>
      </c>
      <c r="Z84" s="7" t="str">
        <f t="shared" si="51"/>
        <v>60.6%</v>
      </c>
      <c r="AA84" s="7" t="str">
        <f t="shared" si="52"/>
        <v>20.5%</v>
      </c>
      <c r="AB84" s="7" t="str">
        <f t="shared" si="53"/>
        <v>13.2%</v>
      </c>
      <c r="AC84" s="7" t="str">
        <f t="shared" si="54"/>
        <v>2.9%</v>
      </c>
      <c r="AD84" s="7" t="str">
        <f t="shared" si="55"/>
        <v>1.4%</v>
      </c>
      <c r="AE84" s="7" t="str">
        <f t="shared" si="56"/>
        <v>0.8%</v>
      </c>
      <c r="AF84" s="7" t="str">
        <f t="shared" si="57"/>
        <v>0.5%</v>
      </c>
      <c r="AG84" s="7" t="str">
        <f t="shared" si="58"/>
        <v>0.2%</v>
      </c>
      <c r="AH84" s="9"/>
      <c r="AI84" s="9">
        <f t="shared" si="59"/>
        <v>4</v>
      </c>
      <c r="AJ84" s="10" t="s">
        <v>282</v>
      </c>
    </row>
    <row r="85" spans="1:36" ht="13.8" x14ac:dyDescent="0.25">
      <c r="A85" s="5">
        <f t="shared" si="34"/>
        <v>43890</v>
      </c>
      <c r="B85" s="5">
        <f t="shared" si="35"/>
        <v>44136</v>
      </c>
      <c r="C85" s="6">
        <f t="shared" si="36"/>
        <v>0.33333333333333331</v>
      </c>
      <c r="D85" s="7">
        <f t="shared" si="37"/>
        <v>248</v>
      </c>
      <c r="E85" s="10" t="s">
        <v>268</v>
      </c>
      <c r="F85" s="7">
        <f t="shared" si="38"/>
        <v>169194</v>
      </c>
      <c r="G85" s="7">
        <f t="shared" si="39"/>
        <v>8371</v>
      </c>
      <c r="H85" s="7">
        <f t="shared" si="39"/>
        <v>4313</v>
      </c>
      <c r="I85" s="16" t="str">
        <f t="shared" si="40"/>
        <v>No hay datos</v>
      </c>
      <c r="J85" s="19">
        <f t="shared" si="40"/>
        <v>149048</v>
      </c>
      <c r="K85" s="24">
        <f t="shared" si="40"/>
        <v>21423</v>
      </c>
      <c r="L85" s="7">
        <f t="shared" si="41"/>
        <v>327889</v>
      </c>
      <c r="M85" s="7">
        <f t="shared" si="42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43"/>
        <v>11284</v>
      </c>
      <c r="S85" s="7">
        <f t="shared" si="44"/>
        <v>1025</v>
      </c>
      <c r="T85" s="7">
        <f t="shared" si="45"/>
        <v>1033</v>
      </c>
      <c r="U85" s="7">
        <f t="shared" si="46"/>
        <v>79053</v>
      </c>
      <c r="V85" s="7">
        <f t="shared" si="47"/>
        <v>531</v>
      </c>
      <c r="W85" s="7">
        <f t="shared" si="48"/>
        <v>342</v>
      </c>
      <c r="X85" s="7" t="str">
        <f t="shared" si="49"/>
        <v>53.0%</v>
      </c>
      <c r="Y85" s="7" t="str">
        <f t="shared" si="50"/>
        <v>47.0%</v>
      </c>
      <c r="Z85" s="7" t="str">
        <f t="shared" si="51"/>
        <v>60.6%</v>
      </c>
      <c r="AA85" s="7" t="str">
        <f t="shared" si="52"/>
        <v>20.5%</v>
      </c>
      <c r="AB85" s="7" t="str">
        <f t="shared" si="53"/>
        <v>13.2%</v>
      </c>
      <c r="AC85" s="7" t="str">
        <f t="shared" si="54"/>
        <v>2.9%</v>
      </c>
      <c r="AD85" s="7" t="str">
        <f t="shared" si="55"/>
        <v>1.4%</v>
      </c>
      <c r="AE85" s="7" t="str">
        <f t="shared" si="56"/>
        <v>0.8%</v>
      </c>
      <c r="AF85" s="7" t="str">
        <f t="shared" si="57"/>
        <v>0.5%</v>
      </c>
      <c r="AG85" s="7" t="str">
        <f t="shared" si="58"/>
        <v>0.2%</v>
      </c>
      <c r="AH85" s="9"/>
      <c r="AI85" s="9">
        <f t="shared" si="59"/>
        <v>4</v>
      </c>
      <c r="AJ85" s="10" t="s">
        <v>282</v>
      </c>
    </row>
    <row r="86" spans="1:36" ht="13.8" x14ac:dyDescent="0.25">
      <c r="A86" s="5">
        <f t="shared" si="34"/>
        <v>43890</v>
      </c>
      <c r="B86" s="5">
        <f t="shared" si="35"/>
        <v>44136</v>
      </c>
      <c r="C86" s="6">
        <f t="shared" si="36"/>
        <v>0.33333333333333331</v>
      </c>
      <c r="D86" s="7">
        <f t="shared" si="37"/>
        <v>248</v>
      </c>
      <c r="E86" s="10" t="s">
        <v>268</v>
      </c>
      <c r="F86" s="7">
        <f t="shared" si="38"/>
        <v>169194</v>
      </c>
      <c r="G86" s="7">
        <f t="shared" si="39"/>
        <v>8371</v>
      </c>
      <c r="H86" s="7">
        <f t="shared" si="39"/>
        <v>4313</v>
      </c>
      <c r="I86" s="16" t="str">
        <f t="shared" si="40"/>
        <v>No hay datos</v>
      </c>
      <c r="J86" s="19">
        <f t="shared" si="40"/>
        <v>149048</v>
      </c>
      <c r="K86" s="24">
        <f t="shared" si="40"/>
        <v>21423</v>
      </c>
      <c r="L86" s="7">
        <f t="shared" si="41"/>
        <v>327889</v>
      </c>
      <c r="M86" s="7">
        <f t="shared" si="42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43"/>
        <v>11284</v>
      </c>
      <c r="S86" s="7">
        <f t="shared" si="44"/>
        <v>1025</v>
      </c>
      <c r="T86" s="7">
        <f t="shared" si="45"/>
        <v>1033</v>
      </c>
      <c r="U86" s="7">
        <f t="shared" si="46"/>
        <v>79053</v>
      </c>
      <c r="V86" s="7">
        <f t="shared" si="47"/>
        <v>531</v>
      </c>
      <c r="W86" s="7">
        <f t="shared" si="48"/>
        <v>342</v>
      </c>
      <c r="X86" s="7" t="str">
        <f t="shared" si="49"/>
        <v>53.0%</v>
      </c>
      <c r="Y86" s="7" t="str">
        <f t="shared" si="50"/>
        <v>47.0%</v>
      </c>
      <c r="Z86" s="7" t="str">
        <f t="shared" si="51"/>
        <v>60.6%</v>
      </c>
      <c r="AA86" s="7" t="str">
        <f t="shared" si="52"/>
        <v>20.5%</v>
      </c>
      <c r="AB86" s="7" t="str">
        <f t="shared" si="53"/>
        <v>13.2%</v>
      </c>
      <c r="AC86" s="7" t="str">
        <f t="shared" si="54"/>
        <v>2.9%</v>
      </c>
      <c r="AD86" s="7" t="str">
        <f t="shared" si="55"/>
        <v>1.4%</v>
      </c>
      <c r="AE86" s="7" t="str">
        <f t="shared" si="56"/>
        <v>0.8%</v>
      </c>
      <c r="AF86" s="7" t="str">
        <f t="shared" si="57"/>
        <v>0.5%</v>
      </c>
      <c r="AG86" s="7" t="str">
        <f t="shared" si="58"/>
        <v>0.2%</v>
      </c>
      <c r="AH86" s="9"/>
      <c r="AI86" s="9">
        <f t="shared" si="59"/>
        <v>4</v>
      </c>
      <c r="AJ86" s="10" t="s">
        <v>282</v>
      </c>
    </row>
    <row r="87" spans="1:36" ht="13.8" x14ac:dyDescent="0.25">
      <c r="A87" s="5">
        <f t="shared" si="34"/>
        <v>43890</v>
      </c>
      <c r="B87" s="5">
        <f t="shared" si="35"/>
        <v>44136</v>
      </c>
      <c r="C87" s="6">
        <f t="shared" si="36"/>
        <v>0.33333333333333331</v>
      </c>
      <c r="D87" s="7">
        <f t="shared" si="37"/>
        <v>248</v>
      </c>
      <c r="E87" s="10" t="s">
        <v>268</v>
      </c>
      <c r="F87" s="7">
        <f t="shared" si="38"/>
        <v>169194</v>
      </c>
      <c r="G87" s="7">
        <f t="shared" si="39"/>
        <v>8371</v>
      </c>
      <c r="H87" s="7">
        <f t="shared" si="39"/>
        <v>4313</v>
      </c>
      <c r="I87" s="16" t="str">
        <f t="shared" si="40"/>
        <v>No hay datos</v>
      </c>
      <c r="J87" s="19">
        <f t="shared" si="40"/>
        <v>149048</v>
      </c>
      <c r="K87" s="24">
        <f t="shared" si="40"/>
        <v>21423</v>
      </c>
      <c r="L87" s="7">
        <f t="shared" si="41"/>
        <v>327889</v>
      </c>
      <c r="M87" s="7">
        <f t="shared" si="42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43"/>
        <v>11284</v>
      </c>
      <c r="S87" s="7">
        <f t="shared" si="44"/>
        <v>1025</v>
      </c>
      <c r="T87" s="7">
        <f t="shared" si="45"/>
        <v>1033</v>
      </c>
      <c r="U87" s="7">
        <f t="shared" si="46"/>
        <v>79053</v>
      </c>
      <c r="V87" s="7">
        <f t="shared" si="47"/>
        <v>531</v>
      </c>
      <c r="W87" s="7">
        <f t="shared" si="48"/>
        <v>342</v>
      </c>
      <c r="X87" s="7" t="str">
        <f t="shared" si="49"/>
        <v>53.0%</v>
      </c>
      <c r="Y87" s="7" t="str">
        <f t="shared" si="50"/>
        <v>47.0%</v>
      </c>
      <c r="Z87" s="7" t="str">
        <f t="shared" si="51"/>
        <v>60.6%</v>
      </c>
      <c r="AA87" s="7" t="str">
        <f t="shared" si="52"/>
        <v>20.5%</v>
      </c>
      <c r="AB87" s="7" t="str">
        <f t="shared" si="53"/>
        <v>13.2%</v>
      </c>
      <c r="AC87" s="7" t="str">
        <f t="shared" si="54"/>
        <v>2.9%</v>
      </c>
      <c r="AD87" s="7" t="str">
        <f t="shared" si="55"/>
        <v>1.4%</v>
      </c>
      <c r="AE87" s="7" t="str">
        <f t="shared" si="56"/>
        <v>0.8%</v>
      </c>
      <c r="AF87" s="7" t="str">
        <f t="shared" si="57"/>
        <v>0.5%</v>
      </c>
      <c r="AG87" s="7" t="str">
        <f t="shared" si="58"/>
        <v>0.2%</v>
      </c>
      <c r="AH87" s="9"/>
      <c r="AI87" s="9">
        <f t="shared" si="59"/>
        <v>4</v>
      </c>
      <c r="AJ87" s="10" t="s">
        <v>282</v>
      </c>
    </row>
    <row r="88" spans="1:36" ht="13.8" x14ac:dyDescent="0.25">
      <c r="A88" s="5">
        <f t="shared" si="34"/>
        <v>43890</v>
      </c>
      <c r="B88" s="5">
        <f t="shared" si="35"/>
        <v>44136</v>
      </c>
      <c r="C88" s="6">
        <f t="shared" si="36"/>
        <v>0.33333333333333331</v>
      </c>
      <c r="D88" s="7">
        <f t="shared" si="37"/>
        <v>248</v>
      </c>
      <c r="E88" s="10" t="s">
        <v>268</v>
      </c>
      <c r="F88" s="7">
        <f t="shared" si="38"/>
        <v>169194</v>
      </c>
      <c r="G88" s="7">
        <f t="shared" si="39"/>
        <v>8371</v>
      </c>
      <c r="H88" s="7">
        <f t="shared" si="39"/>
        <v>4313</v>
      </c>
      <c r="I88" s="16" t="str">
        <f t="shared" si="40"/>
        <v>No hay datos</v>
      </c>
      <c r="J88" s="19">
        <f t="shared" si="40"/>
        <v>149048</v>
      </c>
      <c r="K88" s="24">
        <f t="shared" si="40"/>
        <v>21423</v>
      </c>
      <c r="L88" s="7">
        <f t="shared" si="41"/>
        <v>327889</v>
      </c>
      <c r="M88" s="7">
        <f t="shared" si="42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46"/>
        <v>79053</v>
      </c>
      <c r="V88" s="7">
        <f t="shared" si="47"/>
        <v>531</v>
      </c>
      <c r="W88" s="7">
        <f t="shared" si="48"/>
        <v>342</v>
      </c>
      <c r="X88" s="7" t="str">
        <f t="shared" si="49"/>
        <v>53.0%</v>
      </c>
      <c r="Y88" s="7" t="str">
        <f t="shared" si="50"/>
        <v>47.0%</v>
      </c>
      <c r="Z88" s="7" t="str">
        <f t="shared" si="51"/>
        <v>60.6%</v>
      </c>
      <c r="AA88" s="7" t="str">
        <f t="shared" si="52"/>
        <v>20.5%</v>
      </c>
      <c r="AB88" s="7" t="str">
        <f t="shared" si="53"/>
        <v>13.2%</v>
      </c>
      <c r="AC88" s="7" t="str">
        <f t="shared" si="54"/>
        <v>2.9%</v>
      </c>
      <c r="AD88" s="7" t="str">
        <f t="shared" si="55"/>
        <v>1.4%</v>
      </c>
      <c r="AE88" s="7" t="str">
        <f t="shared" si="56"/>
        <v>0.8%</v>
      </c>
      <c r="AF88" s="7" t="str">
        <f t="shared" si="57"/>
        <v>0.5%</v>
      </c>
      <c r="AG88" s="7" t="str">
        <f t="shared" si="58"/>
        <v>0.2%</v>
      </c>
      <c r="AH88" s="9"/>
      <c r="AI88" s="9">
        <f t="shared" si="59"/>
        <v>4</v>
      </c>
      <c r="AJ88" s="10" t="s">
        <v>282</v>
      </c>
    </row>
    <row r="89" spans="1:36" ht="13.8" x14ac:dyDescent="0.25">
      <c r="A89" s="5">
        <f t="shared" si="34"/>
        <v>43890</v>
      </c>
      <c r="B89" s="5">
        <f t="shared" si="35"/>
        <v>44136</v>
      </c>
      <c r="C89" s="6">
        <f t="shared" si="36"/>
        <v>0.33333333333333331</v>
      </c>
      <c r="D89" s="7">
        <f t="shared" si="37"/>
        <v>248</v>
      </c>
      <c r="E89" s="10" t="s">
        <v>268</v>
      </c>
      <c r="F89" s="7">
        <f t="shared" si="38"/>
        <v>169194</v>
      </c>
      <c r="G89" s="7">
        <f t="shared" si="39"/>
        <v>8371</v>
      </c>
      <c r="H89" s="7">
        <f t="shared" si="39"/>
        <v>4313</v>
      </c>
      <c r="I89" s="16" t="str">
        <f t="shared" si="40"/>
        <v>No hay datos</v>
      </c>
      <c r="J89" s="19">
        <f t="shared" si="40"/>
        <v>149048</v>
      </c>
      <c r="K89" s="24">
        <f t="shared" si="40"/>
        <v>21423</v>
      </c>
      <c r="L89" s="7">
        <f t="shared" si="41"/>
        <v>327889</v>
      </c>
      <c r="M89" s="7">
        <f t="shared" si="42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43"/>
        <v>1738</v>
      </c>
      <c r="S89" s="7">
        <f t="shared" si="44"/>
        <v>368</v>
      </c>
      <c r="T89" s="7">
        <f t="shared" si="45"/>
        <v>274</v>
      </c>
      <c r="U89" s="7">
        <f t="shared" si="46"/>
        <v>79053</v>
      </c>
      <c r="V89" s="7">
        <f t="shared" si="47"/>
        <v>531</v>
      </c>
      <c r="W89" s="7">
        <f t="shared" si="48"/>
        <v>342</v>
      </c>
      <c r="X89" s="7" t="str">
        <f t="shared" si="49"/>
        <v>53.0%</v>
      </c>
      <c r="Y89" s="7" t="str">
        <f t="shared" si="50"/>
        <v>47.0%</v>
      </c>
      <c r="Z89" s="7" t="str">
        <f t="shared" si="51"/>
        <v>60.6%</v>
      </c>
      <c r="AA89" s="7" t="str">
        <f t="shared" si="52"/>
        <v>20.5%</v>
      </c>
      <c r="AB89" s="7" t="str">
        <f t="shared" si="53"/>
        <v>13.2%</v>
      </c>
      <c r="AC89" s="7" t="str">
        <f t="shared" si="54"/>
        <v>2.9%</v>
      </c>
      <c r="AD89" s="7" t="str">
        <f t="shared" si="55"/>
        <v>1.4%</v>
      </c>
      <c r="AE89" s="7" t="str">
        <f t="shared" si="56"/>
        <v>0.8%</v>
      </c>
      <c r="AF89" s="7" t="str">
        <f t="shared" si="57"/>
        <v>0.5%</v>
      </c>
      <c r="AG89" s="7" t="str">
        <f t="shared" si="58"/>
        <v>0.2%</v>
      </c>
      <c r="AH89" s="9"/>
      <c r="AI89" s="9">
        <f t="shared" si="59"/>
        <v>4</v>
      </c>
      <c r="AJ89" s="10" t="s">
        <v>282</v>
      </c>
    </row>
    <row r="90" spans="1:36" ht="13.8" x14ac:dyDescent="0.25">
      <c r="A90" s="5">
        <f t="shared" si="34"/>
        <v>43890</v>
      </c>
      <c r="B90" s="5">
        <f t="shared" si="35"/>
        <v>44136</v>
      </c>
      <c r="C90" s="6">
        <f t="shared" si="36"/>
        <v>0.33333333333333331</v>
      </c>
      <c r="D90" s="7">
        <f t="shared" si="37"/>
        <v>248</v>
      </c>
      <c r="E90" s="10" t="s">
        <v>268</v>
      </c>
      <c r="F90" s="7">
        <f t="shared" si="38"/>
        <v>169194</v>
      </c>
      <c r="G90" s="7">
        <f t="shared" si="39"/>
        <v>8371</v>
      </c>
      <c r="H90" s="7">
        <f t="shared" si="39"/>
        <v>4313</v>
      </c>
      <c r="I90" s="16" t="str">
        <f t="shared" si="40"/>
        <v>No hay datos</v>
      </c>
      <c r="J90" s="19">
        <f t="shared" si="40"/>
        <v>149048</v>
      </c>
      <c r="K90" s="24">
        <f t="shared" si="40"/>
        <v>21423</v>
      </c>
      <c r="L90" s="7">
        <f t="shared" si="41"/>
        <v>327889</v>
      </c>
      <c r="M90" s="7">
        <f t="shared" si="42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43"/>
        <v>1738</v>
      </c>
      <c r="S90" s="7">
        <f t="shared" si="44"/>
        <v>368</v>
      </c>
      <c r="T90" s="7">
        <f t="shared" si="45"/>
        <v>274</v>
      </c>
      <c r="U90" s="7">
        <f t="shared" si="46"/>
        <v>79053</v>
      </c>
      <c r="V90" s="7">
        <f t="shared" si="47"/>
        <v>531</v>
      </c>
      <c r="W90" s="7">
        <f t="shared" si="48"/>
        <v>342</v>
      </c>
      <c r="X90" s="7" t="str">
        <f t="shared" si="49"/>
        <v>53.0%</v>
      </c>
      <c r="Y90" s="7" t="str">
        <f t="shared" si="50"/>
        <v>47.0%</v>
      </c>
      <c r="Z90" s="7" t="str">
        <f t="shared" si="51"/>
        <v>60.6%</v>
      </c>
      <c r="AA90" s="7" t="str">
        <f t="shared" si="52"/>
        <v>20.5%</v>
      </c>
      <c r="AB90" s="7" t="str">
        <f t="shared" si="53"/>
        <v>13.2%</v>
      </c>
      <c r="AC90" s="7" t="str">
        <f t="shared" si="54"/>
        <v>2.9%</v>
      </c>
      <c r="AD90" s="7" t="str">
        <f t="shared" si="55"/>
        <v>1.4%</v>
      </c>
      <c r="AE90" s="7" t="str">
        <f t="shared" si="56"/>
        <v>0.8%</v>
      </c>
      <c r="AF90" s="7" t="str">
        <f t="shared" si="57"/>
        <v>0.5%</v>
      </c>
      <c r="AG90" s="7" t="str">
        <f t="shared" si="58"/>
        <v>0.2%</v>
      </c>
      <c r="AH90" s="9"/>
      <c r="AI90" s="9">
        <f t="shared" si="59"/>
        <v>4</v>
      </c>
      <c r="AJ90" s="10" t="s">
        <v>282</v>
      </c>
    </row>
    <row r="91" spans="1:36" ht="13.8" x14ac:dyDescent="0.25">
      <c r="A91" s="5">
        <f t="shared" si="34"/>
        <v>43890</v>
      </c>
      <c r="B91" s="5">
        <f t="shared" si="35"/>
        <v>44136</v>
      </c>
      <c r="C91" s="6">
        <f t="shared" si="36"/>
        <v>0.33333333333333331</v>
      </c>
      <c r="D91" s="7">
        <f t="shared" si="37"/>
        <v>248</v>
      </c>
      <c r="E91" s="10" t="s">
        <v>268</v>
      </c>
      <c r="F91" s="7">
        <f t="shared" si="38"/>
        <v>169194</v>
      </c>
      <c r="G91" s="7">
        <f t="shared" si="39"/>
        <v>8371</v>
      </c>
      <c r="H91" s="7">
        <f t="shared" si="39"/>
        <v>4313</v>
      </c>
      <c r="I91" s="16" t="str">
        <f t="shared" si="40"/>
        <v>No hay datos</v>
      </c>
      <c r="J91" s="19">
        <f t="shared" si="40"/>
        <v>149048</v>
      </c>
      <c r="K91" s="24">
        <f t="shared" si="40"/>
        <v>21423</v>
      </c>
      <c r="L91" s="7">
        <f t="shared" si="41"/>
        <v>327889</v>
      </c>
      <c r="M91" s="7">
        <f t="shared" si="42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43"/>
        <v>1738</v>
      </c>
      <c r="S91" s="7">
        <f t="shared" si="44"/>
        <v>368</v>
      </c>
      <c r="T91" s="7">
        <f t="shared" si="45"/>
        <v>274</v>
      </c>
      <c r="U91" s="7">
        <f t="shared" si="46"/>
        <v>79053</v>
      </c>
      <c r="V91" s="7">
        <f t="shared" si="47"/>
        <v>531</v>
      </c>
      <c r="W91" s="7">
        <f t="shared" si="48"/>
        <v>342</v>
      </c>
      <c r="X91" s="7" t="str">
        <f t="shared" si="49"/>
        <v>53.0%</v>
      </c>
      <c r="Y91" s="7" t="str">
        <f t="shared" si="50"/>
        <v>47.0%</v>
      </c>
      <c r="Z91" s="7" t="str">
        <f t="shared" si="51"/>
        <v>60.6%</v>
      </c>
      <c r="AA91" s="7" t="str">
        <f t="shared" si="52"/>
        <v>20.5%</v>
      </c>
      <c r="AB91" s="7" t="str">
        <f t="shared" si="53"/>
        <v>13.2%</v>
      </c>
      <c r="AC91" s="7" t="str">
        <f t="shared" si="54"/>
        <v>2.9%</v>
      </c>
      <c r="AD91" s="7" t="str">
        <f t="shared" si="55"/>
        <v>1.4%</v>
      </c>
      <c r="AE91" s="7" t="str">
        <f t="shared" si="56"/>
        <v>0.8%</v>
      </c>
      <c r="AF91" s="7" t="str">
        <f t="shared" si="57"/>
        <v>0.5%</v>
      </c>
      <c r="AG91" s="7" t="str">
        <f t="shared" si="58"/>
        <v>0.2%</v>
      </c>
      <c r="AH91" s="9"/>
      <c r="AI91" s="9">
        <f t="shared" si="59"/>
        <v>4</v>
      </c>
      <c r="AJ91" s="10" t="s">
        <v>282</v>
      </c>
    </row>
    <row r="92" spans="1:36" ht="13.8" x14ac:dyDescent="0.25">
      <c r="A92" s="5">
        <f t="shared" si="34"/>
        <v>43890</v>
      </c>
      <c r="B92" s="5">
        <f t="shared" si="35"/>
        <v>44136</v>
      </c>
      <c r="C92" s="6">
        <f t="shared" si="36"/>
        <v>0.33333333333333331</v>
      </c>
      <c r="D92" s="7">
        <f t="shared" si="37"/>
        <v>248</v>
      </c>
      <c r="E92" s="10" t="s">
        <v>268</v>
      </c>
      <c r="F92" s="7">
        <f t="shared" si="38"/>
        <v>169194</v>
      </c>
      <c r="G92" s="7">
        <f t="shared" si="39"/>
        <v>8371</v>
      </c>
      <c r="H92" s="7">
        <f t="shared" si="39"/>
        <v>4313</v>
      </c>
      <c r="I92" s="16" t="str">
        <f t="shared" si="40"/>
        <v>No hay datos</v>
      </c>
      <c r="J92" s="19">
        <f t="shared" si="40"/>
        <v>149048</v>
      </c>
      <c r="K92" s="24">
        <f t="shared" si="40"/>
        <v>21423</v>
      </c>
      <c r="L92" s="7">
        <f t="shared" si="41"/>
        <v>327889</v>
      </c>
      <c r="M92" s="7">
        <f t="shared" si="42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46"/>
        <v>79053</v>
      </c>
      <c r="V92" s="7">
        <f t="shared" si="47"/>
        <v>531</v>
      </c>
      <c r="W92" s="7">
        <f t="shared" si="48"/>
        <v>342</v>
      </c>
      <c r="X92" s="7" t="str">
        <f t="shared" si="49"/>
        <v>53.0%</v>
      </c>
      <c r="Y92" s="7" t="str">
        <f t="shared" si="50"/>
        <v>47.0%</v>
      </c>
      <c r="Z92" s="7" t="str">
        <f t="shared" si="51"/>
        <v>60.6%</v>
      </c>
      <c r="AA92" s="7" t="str">
        <f t="shared" si="52"/>
        <v>20.5%</v>
      </c>
      <c r="AB92" s="7" t="str">
        <f t="shared" si="53"/>
        <v>13.2%</v>
      </c>
      <c r="AC92" s="7" t="str">
        <f t="shared" si="54"/>
        <v>2.9%</v>
      </c>
      <c r="AD92" s="7" t="str">
        <f t="shared" si="55"/>
        <v>1.4%</v>
      </c>
      <c r="AE92" s="7" t="str">
        <f t="shared" si="56"/>
        <v>0.8%</v>
      </c>
      <c r="AF92" s="7" t="str">
        <f t="shared" si="57"/>
        <v>0.5%</v>
      </c>
      <c r="AG92" s="7" t="str">
        <f t="shared" si="58"/>
        <v>0.2%</v>
      </c>
      <c r="AH92" s="9"/>
      <c r="AI92" s="9">
        <f t="shared" si="59"/>
        <v>4</v>
      </c>
      <c r="AJ92" s="10" t="s">
        <v>282</v>
      </c>
    </row>
    <row r="93" spans="1:36" ht="13.8" x14ac:dyDescent="0.25">
      <c r="A93" s="5">
        <f t="shared" si="34"/>
        <v>43890</v>
      </c>
      <c r="B93" s="5">
        <f t="shared" si="35"/>
        <v>44136</v>
      </c>
      <c r="C93" s="6">
        <f t="shared" si="36"/>
        <v>0.33333333333333331</v>
      </c>
      <c r="D93" s="7">
        <f t="shared" si="37"/>
        <v>248</v>
      </c>
      <c r="E93" s="10" t="s">
        <v>268</v>
      </c>
      <c r="F93" s="7">
        <f t="shared" si="38"/>
        <v>169194</v>
      </c>
      <c r="G93" s="7">
        <f t="shared" si="39"/>
        <v>8371</v>
      </c>
      <c r="H93" s="7">
        <f t="shared" si="39"/>
        <v>4313</v>
      </c>
      <c r="I93" s="16" t="str">
        <f t="shared" si="40"/>
        <v>No hay datos</v>
      </c>
      <c r="J93" s="19">
        <f t="shared" si="40"/>
        <v>149048</v>
      </c>
      <c r="K93" s="24">
        <f t="shared" si="40"/>
        <v>21423</v>
      </c>
      <c r="L93" s="7">
        <f t="shared" si="41"/>
        <v>327889</v>
      </c>
      <c r="M93" s="7">
        <f t="shared" si="42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43"/>
        <v>5293</v>
      </c>
      <c r="S93" s="7">
        <f t="shared" si="44"/>
        <v>361</v>
      </c>
      <c r="T93" s="7">
        <f t="shared" si="45"/>
        <v>116</v>
      </c>
      <c r="U93" s="7">
        <f t="shared" si="46"/>
        <v>79053</v>
      </c>
      <c r="V93" s="7">
        <f t="shared" si="47"/>
        <v>531</v>
      </c>
      <c r="W93" s="7">
        <f t="shared" si="48"/>
        <v>342</v>
      </c>
      <c r="X93" s="7" t="str">
        <f t="shared" si="49"/>
        <v>53.0%</v>
      </c>
      <c r="Y93" s="7" t="str">
        <f t="shared" si="50"/>
        <v>47.0%</v>
      </c>
      <c r="Z93" s="7" t="str">
        <f t="shared" si="51"/>
        <v>60.6%</v>
      </c>
      <c r="AA93" s="7" t="str">
        <f t="shared" si="52"/>
        <v>20.5%</v>
      </c>
      <c r="AB93" s="7" t="str">
        <f t="shared" si="53"/>
        <v>13.2%</v>
      </c>
      <c r="AC93" s="7" t="str">
        <f t="shared" si="54"/>
        <v>2.9%</v>
      </c>
      <c r="AD93" s="7" t="str">
        <f t="shared" si="55"/>
        <v>1.4%</v>
      </c>
      <c r="AE93" s="7" t="str">
        <f t="shared" si="56"/>
        <v>0.8%</v>
      </c>
      <c r="AF93" s="7" t="str">
        <f t="shared" si="57"/>
        <v>0.5%</v>
      </c>
      <c r="AG93" s="7" t="str">
        <f t="shared" si="58"/>
        <v>0.2%</v>
      </c>
      <c r="AH93" s="9"/>
      <c r="AI93" s="9">
        <f t="shared" si="59"/>
        <v>4</v>
      </c>
      <c r="AJ93" s="10" t="s">
        <v>282</v>
      </c>
    </row>
    <row r="94" spans="1:36" ht="13.8" x14ac:dyDescent="0.25">
      <c r="A94" s="5">
        <f t="shared" si="34"/>
        <v>43890</v>
      </c>
      <c r="B94" s="5">
        <f t="shared" si="35"/>
        <v>44136</v>
      </c>
      <c r="C94" s="6">
        <f t="shared" si="36"/>
        <v>0.33333333333333331</v>
      </c>
      <c r="D94" s="7">
        <f t="shared" si="37"/>
        <v>248</v>
      </c>
      <c r="E94" s="10" t="s">
        <v>268</v>
      </c>
      <c r="F94" s="7">
        <f t="shared" si="38"/>
        <v>169194</v>
      </c>
      <c r="G94" s="7">
        <f t="shared" si="39"/>
        <v>8371</v>
      </c>
      <c r="H94" s="7">
        <f t="shared" si="39"/>
        <v>4313</v>
      </c>
      <c r="I94" s="16" t="str">
        <f t="shared" si="40"/>
        <v>No hay datos</v>
      </c>
      <c r="J94" s="19">
        <f t="shared" si="40"/>
        <v>149048</v>
      </c>
      <c r="K94" s="24">
        <f t="shared" si="40"/>
        <v>21423</v>
      </c>
      <c r="L94" s="7">
        <f t="shared" si="41"/>
        <v>327889</v>
      </c>
      <c r="M94" s="7">
        <f t="shared" si="42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43"/>
        <v>5293</v>
      </c>
      <c r="S94" s="7">
        <f t="shared" si="44"/>
        <v>361</v>
      </c>
      <c r="T94" s="7">
        <f t="shared" si="45"/>
        <v>116</v>
      </c>
      <c r="U94" s="7">
        <f t="shared" si="46"/>
        <v>79053</v>
      </c>
      <c r="V94" s="7">
        <f t="shared" si="47"/>
        <v>531</v>
      </c>
      <c r="W94" s="7">
        <f t="shared" si="48"/>
        <v>342</v>
      </c>
      <c r="X94" s="7" t="str">
        <f t="shared" si="49"/>
        <v>53.0%</v>
      </c>
      <c r="Y94" s="7" t="str">
        <f t="shared" si="50"/>
        <v>47.0%</v>
      </c>
      <c r="Z94" s="7" t="str">
        <f t="shared" si="51"/>
        <v>60.6%</v>
      </c>
      <c r="AA94" s="7" t="str">
        <f t="shared" si="52"/>
        <v>20.5%</v>
      </c>
      <c r="AB94" s="7" t="str">
        <f t="shared" si="53"/>
        <v>13.2%</v>
      </c>
      <c r="AC94" s="7" t="str">
        <f t="shared" si="54"/>
        <v>2.9%</v>
      </c>
      <c r="AD94" s="7" t="str">
        <f t="shared" si="55"/>
        <v>1.4%</v>
      </c>
      <c r="AE94" s="7" t="str">
        <f t="shared" si="56"/>
        <v>0.8%</v>
      </c>
      <c r="AF94" s="7" t="str">
        <f t="shared" si="57"/>
        <v>0.5%</v>
      </c>
      <c r="AG94" s="7" t="str">
        <f t="shared" si="58"/>
        <v>0.2%</v>
      </c>
      <c r="AH94" s="9"/>
      <c r="AI94" s="9">
        <f t="shared" si="59"/>
        <v>4</v>
      </c>
      <c r="AJ94" s="10" t="s">
        <v>282</v>
      </c>
    </row>
    <row r="95" spans="1:36" ht="13.8" x14ac:dyDescent="0.25">
      <c r="A95" s="5">
        <f t="shared" si="34"/>
        <v>43890</v>
      </c>
      <c r="B95" s="5">
        <f t="shared" si="35"/>
        <v>44136</v>
      </c>
      <c r="C95" s="6">
        <f t="shared" si="36"/>
        <v>0.33333333333333331</v>
      </c>
      <c r="D95" s="7">
        <f t="shared" si="37"/>
        <v>248</v>
      </c>
      <c r="E95" s="10" t="s">
        <v>268</v>
      </c>
      <c r="F95" s="7">
        <f t="shared" si="38"/>
        <v>169194</v>
      </c>
      <c r="G95" s="7">
        <f t="shared" si="39"/>
        <v>8371</v>
      </c>
      <c r="H95" s="7">
        <f t="shared" si="39"/>
        <v>4313</v>
      </c>
      <c r="I95" s="16" t="str">
        <f t="shared" si="40"/>
        <v>No hay datos</v>
      </c>
      <c r="J95" s="19">
        <f t="shared" si="40"/>
        <v>149048</v>
      </c>
      <c r="K95" s="24">
        <f t="shared" si="40"/>
        <v>21423</v>
      </c>
      <c r="L95" s="7">
        <f t="shared" si="41"/>
        <v>327889</v>
      </c>
      <c r="M95" s="7">
        <f t="shared" si="42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46"/>
        <v>79053</v>
      </c>
      <c r="V95" s="7">
        <f t="shared" si="47"/>
        <v>531</v>
      </c>
      <c r="W95" s="7">
        <f t="shared" si="48"/>
        <v>342</v>
      </c>
      <c r="X95" s="7" t="str">
        <f t="shared" si="49"/>
        <v>53.0%</v>
      </c>
      <c r="Y95" s="7" t="str">
        <f t="shared" si="50"/>
        <v>47.0%</v>
      </c>
      <c r="Z95" s="7" t="str">
        <f t="shared" si="51"/>
        <v>60.6%</v>
      </c>
      <c r="AA95" s="7" t="str">
        <f t="shared" si="52"/>
        <v>20.5%</v>
      </c>
      <c r="AB95" s="7" t="str">
        <f t="shared" si="53"/>
        <v>13.2%</v>
      </c>
      <c r="AC95" s="7" t="str">
        <f t="shared" si="54"/>
        <v>2.9%</v>
      </c>
      <c r="AD95" s="7" t="str">
        <f t="shared" si="55"/>
        <v>1.4%</v>
      </c>
      <c r="AE95" s="7" t="str">
        <f t="shared" si="56"/>
        <v>0.8%</v>
      </c>
      <c r="AF95" s="7" t="str">
        <f t="shared" si="57"/>
        <v>0.5%</v>
      </c>
      <c r="AG95" s="7" t="str">
        <f t="shared" si="58"/>
        <v>0.2%</v>
      </c>
      <c r="AH95" s="9"/>
      <c r="AI95" s="9">
        <f t="shared" si="59"/>
        <v>4</v>
      </c>
      <c r="AJ95" s="10" t="s">
        <v>282</v>
      </c>
    </row>
    <row r="96" spans="1:36" ht="13.8" x14ac:dyDescent="0.25">
      <c r="A96" s="5">
        <f t="shared" si="34"/>
        <v>43890</v>
      </c>
      <c r="B96" s="5">
        <f t="shared" si="35"/>
        <v>44136</v>
      </c>
      <c r="C96" s="6">
        <f t="shared" si="36"/>
        <v>0.33333333333333331</v>
      </c>
      <c r="D96" s="7">
        <f t="shared" si="37"/>
        <v>248</v>
      </c>
      <c r="E96" s="10" t="s">
        <v>268</v>
      </c>
      <c r="F96" s="7">
        <f t="shared" si="38"/>
        <v>169194</v>
      </c>
      <c r="G96" s="7">
        <f t="shared" si="39"/>
        <v>8371</v>
      </c>
      <c r="H96" s="7">
        <f t="shared" si="39"/>
        <v>4313</v>
      </c>
      <c r="I96" s="16" t="str">
        <f t="shared" si="40"/>
        <v>No hay datos</v>
      </c>
      <c r="J96" s="19">
        <f t="shared" si="40"/>
        <v>149048</v>
      </c>
      <c r="K96" s="24">
        <f t="shared" si="40"/>
        <v>21423</v>
      </c>
      <c r="L96" s="7">
        <f t="shared" si="41"/>
        <v>327889</v>
      </c>
      <c r="M96" s="7">
        <f t="shared" si="42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43"/>
        <v>10658</v>
      </c>
      <c r="S96" s="7">
        <f t="shared" si="44"/>
        <v>195</v>
      </c>
      <c r="T96" s="7">
        <f t="shared" si="45"/>
        <v>12</v>
      </c>
      <c r="U96" s="7">
        <f t="shared" si="46"/>
        <v>79053</v>
      </c>
      <c r="V96" s="7">
        <f t="shared" si="47"/>
        <v>531</v>
      </c>
      <c r="W96" s="7">
        <f t="shared" si="48"/>
        <v>342</v>
      </c>
      <c r="X96" s="7" t="str">
        <f t="shared" si="49"/>
        <v>53.0%</v>
      </c>
      <c r="Y96" s="7" t="str">
        <f t="shared" si="50"/>
        <v>47.0%</v>
      </c>
      <c r="Z96" s="7" t="str">
        <f t="shared" si="51"/>
        <v>60.6%</v>
      </c>
      <c r="AA96" s="7" t="str">
        <f t="shared" si="52"/>
        <v>20.5%</v>
      </c>
      <c r="AB96" s="7" t="str">
        <f t="shared" si="53"/>
        <v>13.2%</v>
      </c>
      <c r="AC96" s="7" t="str">
        <f t="shared" si="54"/>
        <v>2.9%</v>
      </c>
      <c r="AD96" s="7" t="str">
        <f t="shared" si="55"/>
        <v>1.4%</v>
      </c>
      <c r="AE96" s="7" t="str">
        <f t="shared" si="56"/>
        <v>0.8%</v>
      </c>
      <c r="AF96" s="7" t="str">
        <f t="shared" si="57"/>
        <v>0.5%</v>
      </c>
      <c r="AG96" s="7" t="str">
        <f t="shared" si="58"/>
        <v>0.2%</v>
      </c>
      <c r="AH96" s="9"/>
      <c r="AI96" s="9">
        <f t="shared" si="59"/>
        <v>4</v>
      </c>
      <c r="AJ96" s="10" t="s">
        <v>282</v>
      </c>
    </row>
    <row r="97" spans="1:36" ht="13.8" x14ac:dyDescent="0.25">
      <c r="A97" s="5">
        <f t="shared" si="34"/>
        <v>43890</v>
      </c>
      <c r="B97" s="5">
        <f t="shared" si="35"/>
        <v>44136</v>
      </c>
      <c r="C97" s="6">
        <f t="shared" si="36"/>
        <v>0.33333333333333331</v>
      </c>
      <c r="D97" s="7">
        <f t="shared" si="37"/>
        <v>248</v>
      </c>
      <c r="E97" s="10" t="s">
        <v>268</v>
      </c>
      <c r="F97" s="7">
        <f t="shared" si="38"/>
        <v>169194</v>
      </c>
      <c r="G97" s="7">
        <f t="shared" si="39"/>
        <v>8371</v>
      </c>
      <c r="H97" s="7">
        <f t="shared" si="39"/>
        <v>4313</v>
      </c>
      <c r="I97" s="16" t="str">
        <f t="shared" si="40"/>
        <v>No hay datos</v>
      </c>
      <c r="J97" s="19">
        <f t="shared" si="40"/>
        <v>149048</v>
      </c>
      <c r="K97" s="24">
        <f t="shared" si="40"/>
        <v>21423</v>
      </c>
      <c r="L97" s="7">
        <f t="shared" si="41"/>
        <v>327889</v>
      </c>
      <c r="M97" s="7">
        <f t="shared" si="42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43"/>
        <v>10658</v>
      </c>
      <c r="S97" s="7">
        <f t="shared" si="44"/>
        <v>195</v>
      </c>
      <c r="T97" s="7">
        <f t="shared" si="45"/>
        <v>12</v>
      </c>
      <c r="U97" s="7">
        <f t="shared" si="46"/>
        <v>79053</v>
      </c>
      <c r="V97" s="7">
        <f t="shared" si="47"/>
        <v>531</v>
      </c>
      <c r="W97" s="7">
        <f t="shared" si="48"/>
        <v>342</v>
      </c>
      <c r="X97" s="7" t="str">
        <f t="shared" si="49"/>
        <v>53.0%</v>
      </c>
      <c r="Y97" s="7" t="str">
        <f t="shared" si="50"/>
        <v>47.0%</v>
      </c>
      <c r="Z97" s="7" t="str">
        <f t="shared" si="51"/>
        <v>60.6%</v>
      </c>
      <c r="AA97" s="7" t="str">
        <f t="shared" si="52"/>
        <v>20.5%</v>
      </c>
      <c r="AB97" s="7" t="str">
        <f t="shared" si="53"/>
        <v>13.2%</v>
      </c>
      <c r="AC97" s="7" t="str">
        <f t="shared" si="54"/>
        <v>2.9%</v>
      </c>
      <c r="AD97" s="7" t="str">
        <f t="shared" si="55"/>
        <v>1.4%</v>
      </c>
      <c r="AE97" s="7" t="str">
        <f t="shared" si="56"/>
        <v>0.8%</v>
      </c>
      <c r="AF97" s="7" t="str">
        <f t="shared" si="57"/>
        <v>0.5%</v>
      </c>
      <c r="AG97" s="7" t="str">
        <f t="shared" si="58"/>
        <v>0.2%</v>
      </c>
      <c r="AH97" s="9"/>
      <c r="AI97" s="9">
        <f t="shared" si="59"/>
        <v>4</v>
      </c>
      <c r="AJ97" s="10" t="s">
        <v>282</v>
      </c>
    </row>
    <row r="98" spans="1:36" ht="13.8" x14ac:dyDescent="0.25">
      <c r="A98" s="5">
        <f t="shared" si="34"/>
        <v>43890</v>
      </c>
      <c r="B98" s="5">
        <f t="shared" si="35"/>
        <v>44136</v>
      </c>
      <c r="C98" s="6">
        <f t="shared" si="36"/>
        <v>0.33333333333333331</v>
      </c>
      <c r="D98" s="7">
        <f t="shared" si="37"/>
        <v>248</v>
      </c>
      <c r="E98" s="10" t="s">
        <v>268</v>
      </c>
      <c r="F98" s="7">
        <f t="shared" si="38"/>
        <v>169194</v>
      </c>
      <c r="G98" s="7">
        <f t="shared" si="39"/>
        <v>8371</v>
      </c>
      <c r="H98" s="7">
        <f t="shared" si="39"/>
        <v>4313</v>
      </c>
      <c r="I98" s="16" t="str">
        <f t="shared" si="40"/>
        <v>No hay datos</v>
      </c>
      <c r="J98" s="19">
        <f t="shared" si="40"/>
        <v>149048</v>
      </c>
      <c r="K98" s="24">
        <f t="shared" si="40"/>
        <v>21423</v>
      </c>
      <c r="L98" s="7">
        <f t="shared" si="41"/>
        <v>327889</v>
      </c>
      <c r="M98" s="7">
        <f t="shared" si="42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43"/>
        <v>10658</v>
      </c>
      <c r="S98" s="7">
        <f t="shared" si="44"/>
        <v>195</v>
      </c>
      <c r="T98" s="7">
        <f t="shared" si="45"/>
        <v>12</v>
      </c>
      <c r="U98" s="7">
        <f t="shared" si="46"/>
        <v>79053</v>
      </c>
      <c r="V98" s="7">
        <f t="shared" si="47"/>
        <v>531</v>
      </c>
      <c r="W98" s="7">
        <f t="shared" si="48"/>
        <v>342</v>
      </c>
      <c r="X98" s="7" t="str">
        <f t="shared" si="49"/>
        <v>53.0%</v>
      </c>
      <c r="Y98" s="7" t="str">
        <f t="shared" si="50"/>
        <v>47.0%</v>
      </c>
      <c r="Z98" s="7" t="str">
        <f t="shared" si="51"/>
        <v>60.6%</v>
      </c>
      <c r="AA98" s="7" t="str">
        <f t="shared" si="52"/>
        <v>20.5%</v>
      </c>
      <c r="AB98" s="7" t="str">
        <f t="shared" si="53"/>
        <v>13.2%</v>
      </c>
      <c r="AC98" s="7" t="str">
        <f t="shared" si="54"/>
        <v>2.9%</v>
      </c>
      <c r="AD98" s="7" t="str">
        <f t="shared" si="55"/>
        <v>1.4%</v>
      </c>
      <c r="AE98" s="7" t="str">
        <f t="shared" si="56"/>
        <v>0.8%</v>
      </c>
      <c r="AF98" s="7" t="str">
        <f t="shared" si="57"/>
        <v>0.5%</v>
      </c>
      <c r="AG98" s="7" t="str">
        <f t="shared" si="58"/>
        <v>0.2%</v>
      </c>
      <c r="AH98" s="9"/>
      <c r="AI98" s="9">
        <f t="shared" si="59"/>
        <v>4</v>
      </c>
      <c r="AJ98" s="10" t="s">
        <v>282</v>
      </c>
    </row>
    <row r="99" spans="1:36" ht="13.8" x14ac:dyDescent="0.25">
      <c r="A99" s="5">
        <f t="shared" si="34"/>
        <v>43890</v>
      </c>
      <c r="B99" s="5">
        <f t="shared" si="35"/>
        <v>44136</v>
      </c>
      <c r="C99" s="6">
        <f t="shared" si="36"/>
        <v>0.33333333333333331</v>
      </c>
      <c r="D99" s="7">
        <f t="shared" si="37"/>
        <v>248</v>
      </c>
      <c r="E99" s="10" t="s">
        <v>268</v>
      </c>
      <c r="F99" s="7">
        <f t="shared" si="38"/>
        <v>169194</v>
      </c>
      <c r="G99" s="7">
        <f t="shared" si="39"/>
        <v>8371</v>
      </c>
      <c r="H99" s="7">
        <f t="shared" si="39"/>
        <v>4313</v>
      </c>
      <c r="I99" s="16" t="str">
        <f t="shared" si="40"/>
        <v>No hay datos</v>
      </c>
      <c r="J99" s="19">
        <f t="shared" si="40"/>
        <v>149048</v>
      </c>
      <c r="K99" s="24">
        <f t="shared" si="40"/>
        <v>21423</v>
      </c>
      <c r="L99" s="7">
        <f t="shared" si="41"/>
        <v>327889</v>
      </c>
      <c r="M99" s="7">
        <f t="shared" si="4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43"/>
        <v>10658</v>
      </c>
      <c r="S99" s="7">
        <f t="shared" si="44"/>
        <v>195</v>
      </c>
      <c r="T99" s="7">
        <f t="shared" si="45"/>
        <v>12</v>
      </c>
      <c r="U99" s="7">
        <f t="shared" si="46"/>
        <v>79053</v>
      </c>
      <c r="V99" s="7">
        <f t="shared" si="47"/>
        <v>531</v>
      </c>
      <c r="W99" s="7">
        <f t="shared" si="48"/>
        <v>342</v>
      </c>
      <c r="X99" s="7" t="str">
        <f t="shared" si="49"/>
        <v>53.0%</v>
      </c>
      <c r="Y99" s="7" t="str">
        <f t="shared" si="50"/>
        <v>47.0%</v>
      </c>
      <c r="Z99" s="7" t="str">
        <f t="shared" si="51"/>
        <v>60.6%</v>
      </c>
      <c r="AA99" s="7" t="str">
        <f t="shared" si="52"/>
        <v>20.5%</v>
      </c>
      <c r="AB99" s="7" t="str">
        <f t="shared" si="53"/>
        <v>13.2%</v>
      </c>
      <c r="AC99" s="7" t="str">
        <f t="shared" si="54"/>
        <v>2.9%</v>
      </c>
      <c r="AD99" s="7" t="str">
        <f t="shared" si="55"/>
        <v>1.4%</v>
      </c>
      <c r="AE99" s="7" t="str">
        <f t="shared" si="56"/>
        <v>0.8%</v>
      </c>
      <c r="AF99" s="7" t="str">
        <f t="shared" si="57"/>
        <v>0.5%</v>
      </c>
      <c r="AG99" s="7" t="str">
        <f t="shared" si="58"/>
        <v>0.2%</v>
      </c>
      <c r="AH99" s="9"/>
      <c r="AI99" s="9">
        <f t="shared" si="59"/>
        <v>4</v>
      </c>
      <c r="AJ99" s="10" t="s">
        <v>282</v>
      </c>
    </row>
    <row r="100" spans="1:36" ht="13.8" x14ac:dyDescent="0.25">
      <c r="A100" s="5">
        <f t="shared" si="34"/>
        <v>43890</v>
      </c>
      <c r="B100" s="5">
        <f t="shared" si="35"/>
        <v>44136</v>
      </c>
      <c r="C100" s="6">
        <f t="shared" si="36"/>
        <v>0.33333333333333331</v>
      </c>
      <c r="D100" s="7">
        <f t="shared" si="37"/>
        <v>248</v>
      </c>
      <c r="E100" s="10" t="s">
        <v>268</v>
      </c>
      <c r="F100" s="7">
        <f t="shared" si="38"/>
        <v>169194</v>
      </c>
      <c r="G100" s="7">
        <f t="shared" si="39"/>
        <v>8371</v>
      </c>
      <c r="H100" s="7">
        <f t="shared" si="39"/>
        <v>4313</v>
      </c>
      <c r="I100" s="16" t="str">
        <f t="shared" si="40"/>
        <v>No hay datos</v>
      </c>
      <c r="J100" s="19">
        <f t="shared" si="40"/>
        <v>149048</v>
      </c>
      <c r="K100" s="24">
        <f t="shared" si="40"/>
        <v>21423</v>
      </c>
      <c r="L100" s="7">
        <f t="shared" si="41"/>
        <v>327889</v>
      </c>
      <c r="M100" s="7">
        <f t="shared" si="4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si="43"/>
        <v>10658</v>
      </c>
      <c r="S100" s="7">
        <f t="shared" si="44"/>
        <v>195</v>
      </c>
      <c r="T100" s="7">
        <f t="shared" si="45"/>
        <v>12</v>
      </c>
      <c r="U100" s="7">
        <f t="shared" si="46"/>
        <v>79053</v>
      </c>
      <c r="V100" s="7">
        <f t="shared" si="47"/>
        <v>531</v>
      </c>
      <c r="W100" s="7">
        <f t="shared" si="48"/>
        <v>342</v>
      </c>
      <c r="X100" s="7" t="str">
        <f t="shared" si="49"/>
        <v>53.0%</v>
      </c>
      <c r="Y100" s="7" t="str">
        <f t="shared" si="50"/>
        <v>47.0%</v>
      </c>
      <c r="Z100" s="7" t="str">
        <f t="shared" si="51"/>
        <v>60.6%</v>
      </c>
      <c r="AA100" s="7" t="str">
        <f t="shared" si="52"/>
        <v>20.5%</v>
      </c>
      <c r="AB100" s="7" t="str">
        <f t="shared" si="53"/>
        <v>13.2%</v>
      </c>
      <c r="AC100" s="7" t="str">
        <f t="shared" si="54"/>
        <v>2.9%</v>
      </c>
      <c r="AD100" s="7" t="str">
        <f t="shared" si="55"/>
        <v>1.4%</v>
      </c>
      <c r="AE100" s="7" t="str">
        <f t="shared" si="56"/>
        <v>0.8%</v>
      </c>
      <c r="AF100" s="7" t="str">
        <f t="shared" si="57"/>
        <v>0.5%</v>
      </c>
      <c r="AG100" s="7" t="str">
        <f t="shared" si="58"/>
        <v>0.2%</v>
      </c>
      <c r="AH100" s="9"/>
      <c r="AI100" s="9">
        <f t="shared" si="59"/>
        <v>4</v>
      </c>
      <c r="AJ100" s="10" t="s">
        <v>282</v>
      </c>
    </row>
    <row r="101" spans="1:36" ht="13.8" x14ac:dyDescent="0.25">
      <c r="A101" s="5">
        <f t="shared" si="34"/>
        <v>43890</v>
      </c>
      <c r="B101" s="5">
        <f t="shared" si="35"/>
        <v>44136</v>
      </c>
      <c r="C101" s="6">
        <f t="shared" si="36"/>
        <v>0.33333333333333331</v>
      </c>
      <c r="D101" s="7">
        <f t="shared" si="37"/>
        <v>248</v>
      </c>
      <c r="E101" s="10" t="s">
        <v>268</v>
      </c>
      <c r="F101" s="7">
        <f t="shared" si="38"/>
        <v>169194</v>
      </c>
      <c r="G101" s="7">
        <f t="shared" si="39"/>
        <v>8371</v>
      </c>
      <c r="H101" s="7">
        <f t="shared" si="39"/>
        <v>4313</v>
      </c>
      <c r="I101" s="16" t="str">
        <f t="shared" si="40"/>
        <v>No hay datos</v>
      </c>
      <c r="J101" s="19">
        <f t="shared" si="40"/>
        <v>149048</v>
      </c>
      <c r="K101" s="24">
        <f t="shared" si="40"/>
        <v>21423</v>
      </c>
      <c r="L101" s="7">
        <f t="shared" si="41"/>
        <v>327889</v>
      </c>
      <c r="M101" s="7">
        <f t="shared" si="4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43"/>
        <v>10658</v>
      </c>
      <c r="S101" s="7">
        <f t="shared" si="44"/>
        <v>195</v>
      </c>
      <c r="T101" s="7">
        <f t="shared" si="45"/>
        <v>12</v>
      </c>
      <c r="U101" s="7">
        <f t="shared" si="46"/>
        <v>79053</v>
      </c>
      <c r="V101" s="7">
        <f t="shared" si="47"/>
        <v>531</v>
      </c>
      <c r="W101" s="7">
        <f t="shared" si="48"/>
        <v>342</v>
      </c>
      <c r="X101" s="7" t="str">
        <f t="shared" si="49"/>
        <v>53.0%</v>
      </c>
      <c r="Y101" s="7" t="str">
        <f t="shared" si="50"/>
        <v>47.0%</v>
      </c>
      <c r="Z101" s="7" t="str">
        <f t="shared" si="51"/>
        <v>60.6%</v>
      </c>
      <c r="AA101" s="7" t="str">
        <f t="shared" si="52"/>
        <v>20.5%</v>
      </c>
      <c r="AB101" s="7" t="str">
        <f t="shared" si="53"/>
        <v>13.2%</v>
      </c>
      <c r="AC101" s="7" t="str">
        <f t="shared" si="54"/>
        <v>2.9%</v>
      </c>
      <c r="AD101" s="7" t="str">
        <f t="shared" si="55"/>
        <v>1.4%</v>
      </c>
      <c r="AE101" s="7" t="str">
        <f t="shared" si="56"/>
        <v>0.8%</v>
      </c>
      <c r="AF101" s="7" t="str">
        <f t="shared" si="57"/>
        <v>0.5%</v>
      </c>
      <c r="AG101" s="7" t="str">
        <f t="shared" si="58"/>
        <v>0.2%</v>
      </c>
      <c r="AH101" s="9"/>
      <c r="AI101" s="9">
        <f t="shared" si="59"/>
        <v>4</v>
      </c>
      <c r="AJ101" s="10" t="s">
        <v>282</v>
      </c>
    </row>
    <row r="102" spans="1:36" ht="13.8" x14ac:dyDescent="0.25">
      <c r="A102" s="5">
        <f t="shared" si="34"/>
        <v>43890</v>
      </c>
      <c r="B102" s="5">
        <f t="shared" si="35"/>
        <v>44136</v>
      </c>
      <c r="C102" s="6">
        <f t="shared" si="36"/>
        <v>0.33333333333333331</v>
      </c>
      <c r="D102" s="7">
        <f t="shared" si="37"/>
        <v>248</v>
      </c>
      <c r="E102" s="10" t="s">
        <v>268</v>
      </c>
      <c r="F102" s="7">
        <f t="shared" si="38"/>
        <v>169194</v>
      </c>
      <c r="G102" s="7">
        <f t="shared" si="39"/>
        <v>8371</v>
      </c>
      <c r="H102" s="7">
        <f t="shared" si="39"/>
        <v>4313</v>
      </c>
      <c r="I102" s="16" t="str">
        <f t="shared" si="40"/>
        <v>No hay datos</v>
      </c>
      <c r="J102" s="19">
        <f t="shared" si="40"/>
        <v>149048</v>
      </c>
      <c r="K102" s="24">
        <f t="shared" si="40"/>
        <v>21423</v>
      </c>
      <c r="L102" s="7">
        <f t="shared" si="41"/>
        <v>327889</v>
      </c>
      <c r="M102" s="7">
        <f t="shared" si="4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43"/>
        <v>10658</v>
      </c>
      <c r="S102" s="7">
        <f t="shared" si="44"/>
        <v>195</v>
      </c>
      <c r="T102" s="7">
        <f t="shared" si="45"/>
        <v>12</v>
      </c>
      <c r="U102" s="7">
        <f t="shared" si="46"/>
        <v>79053</v>
      </c>
      <c r="V102" s="7">
        <f t="shared" si="47"/>
        <v>531</v>
      </c>
      <c r="W102" s="7">
        <f t="shared" si="48"/>
        <v>342</v>
      </c>
      <c r="X102" s="7" t="str">
        <f t="shared" si="49"/>
        <v>53.0%</v>
      </c>
      <c r="Y102" s="7" t="str">
        <f t="shared" si="50"/>
        <v>47.0%</v>
      </c>
      <c r="Z102" s="7" t="str">
        <f t="shared" si="51"/>
        <v>60.6%</v>
      </c>
      <c r="AA102" s="7" t="str">
        <f t="shared" si="52"/>
        <v>20.5%</v>
      </c>
      <c r="AB102" s="7" t="str">
        <f t="shared" si="53"/>
        <v>13.2%</v>
      </c>
      <c r="AC102" s="7" t="str">
        <f t="shared" si="54"/>
        <v>2.9%</v>
      </c>
      <c r="AD102" s="7" t="str">
        <f t="shared" si="55"/>
        <v>1.4%</v>
      </c>
      <c r="AE102" s="7" t="str">
        <f t="shared" si="56"/>
        <v>0.8%</v>
      </c>
      <c r="AF102" s="7" t="str">
        <f t="shared" si="57"/>
        <v>0.5%</v>
      </c>
      <c r="AG102" s="7" t="str">
        <f t="shared" si="58"/>
        <v>0.2%</v>
      </c>
      <c r="AH102" s="9"/>
      <c r="AI102" s="9">
        <f t="shared" si="59"/>
        <v>4</v>
      </c>
      <c r="AJ102" s="10" t="s">
        <v>282</v>
      </c>
    </row>
    <row r="103" spans="1:36" ht="13.8" x14ac:dyDescent="0.25">
      <c r="A103" s="5">
        <f t="shared" si="34"/>
        <v>43890</v>
      </c>
      <c r="B103" s="5">
        <f t="shared" si="35"/>
        <v>44136</v>
      </c>
      <c r="C103" s="6">
        <f t="shared" si="36"/>
        <v>0.33333333333333331</v>
      </c>
      <c r="D103" s="7">
        <f t="shared" si="37"/>
        <v>248</v>
      </c>
      <c r="E103" s="10" t="s">
        <v>268</v>
      </c>
      <c r="F103" s="7">
        <f t="shared" si="38"/>
        <v>169194</v>
      </c>
      <c r="G103" s="7">
        <f t="shared" si="39"/>
        <v>8371</v>
      </c>
      <c r="H103" s="7">
        <f t="shared" si="39"/>
        <v>4313</v>
      </c>
      <c r="I103" s="16" t="str">
        <f t="shared" si="40"/>
        <v>No hay datos</v>
      </c>
      <c r="J103" s="19">
        <f t="shared" si="40"/>
        <v>149048</v>
      </c>
      <c r="K103" s="24">
        <f t="shared" si="40"/>
        <v>21423</v>
      </c>
      <c r="L103" s="7">
        <f t="shared" si="41"/>
        <v>327889</v>
      </c>
      <c r="M103" s="7">
        <f t="shared" si="4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43"/>
        <v>10658</v>
      </c>
      <c r="S103" s="7">
        <f t="shared" si="44"/>
        <v>195</v>
      </c>
      <c r="T103" s="7">
        <f t="shared" si="45"/>
        <v>12</v>
      </c>
      <c r="U103" s="7">
        <f t="shared" si="46"/>
        <v>79053</v>
      </c>
      <c r="V103" s="7">
        <f t="shared" si="47"/>
        <v>531</v>
      </c>
      <c r="W103" s="7">
        <f t="shared" si="48"/>
        <v>342</v>
      </c>
      <c r="X103" s="7" t="str">
        <f t="shared" si="49"/>
        <v>53.0%</v>
      </c>
      <c r="Y103" s="7" t="str">
        <f t="shared" si="50"/>
        <v>47.0%</v>
      </c>
      <c r="Z103" s="7" t="str">
        <f t="shared" si="51"/>
        <v>60.6%</v>
      </c>
      <c r="AA103" s="7" t="str">
        <f t="shared" si="52"/>
        <v>20.5%</v>
      </c>
      <c r="AB103" s="7" t="str">
        <f t="shared" si="53"/>
        <v>13.2%</v>
      </c>
      <c r="AC103" s="7" t="str">
        <f t="shared" si="54"/>
        <v>2.9%</v>
      </c>
      <c r="AD103" s="7" t="str">
        <f t="shared" si="55"/>
        <v>1.4%</v>
      </c>
      <c r="AE103" s="7" t="str">
        <f t="shared" si="56"/>
        <v>0.8%</v>
      </c>
      <c r="AF103" s="7" t="str">
        <f t="shared" si="57"/>
        <v>0.5%</v>
      </c>
      <c r="AG103" s="7" t="str">
        <f t="shared" si="58"/>
        <v>0.2%</v>
      </c>
      <c r="AH103" s="9"/>
      <c r="AI103" s="9">
        <f t="shared" si="59"/>
        <v>4</v>
      </c>
      <c r="AJ103" s="10" t="s">
        <v>282</v>
      </c>
    </row>
    <row r="104" spans="1:36" ht="13.8" x14ac:dyDescent="0.25">
      <c r="A104" s="5">
        <f t="shared" si="34"/>
        <v>43890</v>
      </c>
      <c r="B104" s="5">
        <f t="shared" si="35"/>
        <v>44136</v>
      </c>
      <c r="C104" s="6">
        <f t="shared" si="36"/>
        <v>0.33333333333333331</v>
      </c>
      <c r="D104" s="7">
        <f t="shared" si="37"/>
        <v>248</v>
      </c>
      <c r="E104" s="10" t="s">
        <v>268</v>
      </c>
      <c r="F104" s="7">
        <f t="shared" si="38"/>
        <v>169194</v>
      </c>
      <c r="G104" s="7">
        <f t="shared" si="39"/>
        <v>8371</v>
      </c>
      <c r="H104" s="7">
        <f t="shared" si="39"/>
        <v>4313</v>
      </c>
      <c r="I104" s="16" t="str">
        <f t="shared" si="40"/>
        <v>No hay datos</v>
      </c>
      <c r="J104" s="19">
        <f t="shared" si="40"/>
        <v>149048</v>
      </c>
      <c r="K104" s="24">
        <f t="shared" si="40"/>
        <v>21423</v>
      </c>
      <c r="L104" s="7">
        <f t="shared" si="41"/>
        <v>327889</v>
      </c>
      <c r="M104" s="7">
        <f t="shared" si="4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43"/>
        <v>10658</v>
      </c>
      <c r="S104" s="7">
        <f t="shared" si="44"/>
        <v>195</v>
      </c>
      <c r="T104" s="7">
        <f t="shared" si="45"/>
        <v>12</v>
      </c>
      <c r="U104" s="7">
        <f t="shared" si="46"/>
        <v>79053</v>
      </c>
      <c r="V104" s="7">
        <f t="shared" si="47"/>
        <v>531</v>
      </c>
      <c r="W104" s="7">
        <f t="shared" si="48"/>
        <v>342</v>
      </c>
      <c r="X104" s="7" t="str">
        <f t="shared" si="49"/>
        <v>53.0%</v>
      </c>
      <c r="Y104" s="7" t="str">
        <f t="shared" si="50"/>
        <v>47.0%</v>
      </c>
      <c r="Z104" s="7" t="str">
        <f t="shared" si="51"/>
        <v>60.6%</v>
      </c>
      <c r="AA104" s="7" t="str">
        <f t="shared" si="52"/>
        <v>20.5%</v>
      </c>
      <c r="AB104" s="7" t="str">
        <f t="shared" si="53"/>
        <v>13.2%</v>
      </c>
      <c r="AC104" s="7" t="str">
        <f t="shared" si="54"/>
        <v>2.9%</v>
      </c>
      <c r="AD104" s="7" t="str">
        <f t="shared" si="55"/>
        <v>1.4%</v>
      </c>
      <c r="AE104" s="7" t="str">
        <f t="shared" si="56"/>
        <v>0.8%</v>
      </c>
      <c r="AF104" s="7" t="str">
        <f t="shared" si="57"/>
        <v>0.5%</v>
      </c>
      <c r="AG104" s="7" t="str">
        <f t="shared" si="58"/>
        <v>0.2%</v>
      </c>
      <c r="AH104" s="9"/>
      <c r="AI104" s="9">
        <f t="shared" si="59"/>
        <v>4</v>
      </c>
      <c r="AJ104" s="10" t="s">
        <v>282</v>
      </c>
    </row>
    <row r="105" spans="1:36" s="4" customFormat="1" ht="13.8" x14ac:dyDescent="0.25">
      <c r="A105" s="5">
        <f t="shared" si="34"/>
        <v>43890</v>
      </c>
      <c r="B105" s="5">
        <f t="shared" si="35"/>
        <v>44136</v>
      </c>
      <c r="C105" s="6">
        <f t="shared" si="36"/>
        <v>0.33333333333333331</v>
      </c>
      <c r="D105" s="7">
        <f t="shared" si="37"/>
        <v>248</v>
      </c>
      <c r="E105" s="10" t="s">
        <v>268</v>
      </c>
      <c r="F105" s="7">
        <f t="shared" si="38"/>
        <v>169194</v>
      </c>
      <c r="G105" s="7">
        <f t="shared" si="39"/>
        <v>8371</v>
      </c>
      <c r="H105" s="7">
        <f t="shared" si="39"/>
        <v>4313</v>
      </c>
      <c r="I105" s="16" t="str">
        <f t="shared" si="40"/>
        <v>No hay datos</v>
      </c>
      <c r="J105" s="19">
        <f t="shared" si="40"/>
        <v>149048</v>
      </c>
      <c r="K105" s="24">
        <f t="shared" si="40"/>
        <v>21423</v>
      </c>
      <c r="L105" s="7">
        <f t="shared" si="41"/>
        <v>327889</v>
      </c>
      <c r="M105" s="7">
        <f t="shared" si="4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43"/>
        <v>10658</v>
      </c>
      <c r="S105" s="7">
        <f t="shared" si="44"/>
        <v>195</v>
      </c>
      <c r="T105" s="7">
        <f t="shared" si="45"/>
        <v>12</v>
      </c>
      <c r="U105" s="7">
        <f t="shared" si="46"/>
        <v>79053</v>
      </c>
      <c r="V105" s="7">
        <f t="shared" si="47"/>
        <v>531</v>
      </c>
      <c r="W105" s="7">
        <f t="shared" si="48"/>
        <v>342</v>
      </c>
      <c r="X105" s="7" t="str">
        <f t="shared" si="49"/>
        <v>53.0%</v>
      </c>
      <c r="Y105" s="7" t="str">
        <f t="shared" si="50"/>
        <v>47.0%</v>
      </c>
      <c r="Z105" s="7" t="str">
        <f t="shared" si="51"/>
        <v>60.6%</v>
      </c>
      <c r="AA105" s="7" t="str">
        <f t="shared" si="52"/>
        <v>20.5%</v>
      </c>
      <c r="AB105" s="7" t="str">
        <f t="shared" si="53"/>
        <v>13.2%</v>
      </c>
      <c r="AC105" s="7" t="str">
        <f t="shared" si="54"/>
        <v>2.9%</v>
      </c>
      <c r="AD105" s="7" t="str">
        <f t="shared" si="55"/>
        <v>1.4%</v>
      </c>
      <c r="AE105" s="7" t="str">
        <f t="shared" si="56"/>
        <v>0.8%</v>
      </c>
      <c r="AF105" s="7" t="str">
        <f t="shared" si="57"/>
        <v>0.5%</v>
      </c>
      <c r="AG105" s="7" t="str">
        <f t="shared" si="58"/>
        <v>0.2%</v>
      </c>
      <c r="AH105" s="9"/>
      <c r="AI105" s="9">
        <f t="shared" si="59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60">F104</f>
        <v>169194</v>
      </c>
      <c r="G106" s="7">
        <f t="shared" si="60"/>
        <v>8371</v>
      </c>
      <c r="H106" s="7">
        <f t="shared" si="60"/>
        <v>4313</v>
      </c>
      <c r="I106" s="16" t="str">
        <f t="shared" si="60"/>
        <v>No hay datos</v>
      </c>
      <c r="J106" s="19">
        <f t="shared" si="60"/>
        <v>149048</v>
      </c>
      <c r="K106" s="24">
        <f t="shared" si="60"/>
        <v>21423</v>
      </c>
      <c r="L106" s="7">
        <f t="shared" si="60"/>
        <v>327889</v>
      </c>
      <c r="M106" s="7">
        <f t="shared" si="60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61">R104</f>
        <v>10658</v>
      </c>
      <c r="S106" s="7">
        <f t="shared" si="61"/>
        <v>195</v>
      </c>
      <c r="T106" s="7">
        <f t="shared" si="61"/>
        <v>12</v>
      </c>
      <c r="U106" s="7">
        <f t="shared" si="61"/>
        <v>79053</v>
      </c>
      <c r="V106" s="7">
        <f t="shared" si="61"/>
        <v>531</v>
      </c>
      <c r="W106" s="7">
        <f t="shared" si="61"/>
        <v>342</v>
      </c>
      <c r="X106" s="7" t="str">
        <f t="shared" si="61"/>
        <v>53.0%</v>
      </c>
      <c r="Y106" s="7" t="str">
        <f t="shared" si="61"/>
        <v>47.0%</v>
      </c>
      <c r="Z106" s="7" t="str">
        <f t="shared" si="61"/>
        <v>60.6%</v>
      </c>
      <c r="AA106" s="7" t="str">
        <f t="shared" si="61"/>
        <v>20.5%</v>
      </c>
      <c r="AB106" s="7" t="str">
        <f t="shared" si="61"/>
        <v>13.2%</v>
      </c>
      <c r="AC106" s="7" t="str">
        <f t="shared" si="61"/>
        <v>2.9%</v>
      </c>
      <c r="AD106" s="7" t="str">
        <f t="shared" si="61"/>
        <v>1.4%</v>
      </c>
      <c r="AE106" s="7" t="str">
        <f t="shared" si="61"/>
        <v>0.8%</v>
      </c>
      <c r="AF106" s="7" t="str">
        <f t="shared" si="61"/>
        <v>0.5%</v>
      </c>
      <c r="AG106" s="7" t="str">
        <f t="shared" si="61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34"/>
        <v>43890</v>
      </c>
      <c r="B107" s="5">
        <f t="shared" si="35"/>
        <v>44136</v>
      </c>
      <c r="C107" s="6">
        <f t="shared" si="36"/>
        <v>0.33333333333333331</v>
      </c>
      <c r="D107" s="7">
        <f t="shared" si="37"/>
        <v>248</v>
      </c>
      <c r="E107" s="10" t="s">
        <v>268</v>
      </c>
      <c r="F107" s="7">
        <f t="shared" si="38"/>
        <v>169194</v>
      </c>
      <c r="G107" s="7">
        <f t="shared" si="39"/>
        <v>8371</v>
      </c>
      <c r="H107" s="7">
        <f t="shared" si="39"/>
        <v>4313</v>
      </c>
      <c r="I107" s="16" t="str">
        <f t="shared" si="40"/>
        <v>No hay datos</v>
      </c>
      <c r="J107" s="19">
        <f t="shared" si="40"/>
        <v>149048</v>
      </c>
      <c r="K107" s="24">
        <f t="shared" si="40"/>
        <v>21423</v>
      </c>
      <c r="L107" s="7">
        <f t="shared" si="41"/>
        <v>327889</v>
      </c>
      <c r="M107" s="7">
        <f t="shared" si="4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43"/>
        <v>10658</v>
      </c>
      <c r="S107" s="7">
        <f t="shared" si="44"/>
        <v>195</v>
      </c>
      <c r="T107" s="7">
        <f t="shared" si="45"/>
        <v>12</v>
      </c>
      <c r="U107" s="7">
        <f t="shared" si="46"/>
        <v>79053</v>
      </c>
      <c r="V107" s="7">
        <f t="shared" si="47"/>
        <v>531</v>
      </c>
      <c r="W107" s="7">
        <f t="shared" si="48"/>
        <v>342</v>
      </c>
      <c r="X107" s="7" t="str">
        <f t="shared" si="49"/>
        <v>53.0%</v>
      </c>
      <c r="Y107" s="7" t="str">
        <f t="shared" si="50"/>
        <v>47.0%</v>
      </c>
      <c r="Z107" s="7" t="str">
        <f t="shared" si="51"/>
        <v>60.6%</v>
      </c>
      <c r="AA107" s="7" t="str">
        <f t="shared" si="52"/>
        <v>20.5%</v>
      </c>
      <c r="AB107" s="7" t="str">
        <f t="shared" si="53"/>
        <v>13.2%</v>
      </c>
      <c r="AC107" s="7" t="str">
        <f t="shared" si="54"/>
        <v>2.9%</v>
      </c>
      <c r="AD107" s="7" t="str">
        <f t="shared" si="55"/>
        <v>1.4%</v>
      </c>
      <c r="AE107" s="7" t="str">
        <f t="shared" si="56"/>
        <v>0.8%</v>
      </c>
      <c r="AF107" s="7" t="str">
        <f t="shared" si="57"/>
        <v>0.5%</v>
      </c>
      <c r="AG107" s="7" t="str">
        <f t="shared" si="58"/>
        <v>0.2%</v>
      </c>
      <c r="AH107" s="9"/>
      <c r="AI107" s="9">
        <f t="shared" si="59"/>
        <v>4</v>
      </c>
      <c r="AJ107" s="10" t="s">
        <v>282</v>
      </c>
    </row>
    <row r="108" spans="1:36" ht="13.8" x14ac:dyDescent="0.25">
      <c r="A108" s="5">
        <f t="shared" si="34"/>
        <v>43890</v>
      </c>
      <c r="B108" s="5">
        <f t="shared" si="35"/>
        <v>44136</v>
      </c>
      <c r="C108" s="6">
        <f t="shared" si="36"/>
        <v>0.33333333333333331</v>
      </c>
      <c r="D108" s="7">
        <f t="shared" si="37"/>
        <v>248</v>
      </c>
      <c r="E108" s="10" t="s">
        <v>268</v>
      </c>
      <c r="F108" s="7">
        <f t="shared" si="38"/>
        <v>169194</v>
      </c>
      <c r="G108" s="7">
        <f t="shared" si="39"/>
        <v>8371</v>
      </c>
      <c r="H108" s="7">
        <f t="shared" si="39"/>
        <v>4313</v>
      </c>
      <c r="I108" s="16" t="str">
        <f t="shared" si="40"/>
        <v>No hay datos</v>
      </c>
      <c r="J108" s="19">
        <f t="shared" si="40"/>
        <v>149048</v>
      </c>
      <c r="K108" s="24">
        <f t="shared" si="40"/>
        <v>21423</v>
      </c>
      <c r="L108" s="7">
        <f t="shared" si="41"/>
        <v>327889</v>
      </c>
      <c r="M108" s="7">
        <f t="shared" si="4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43"/>
        <v>10658</v>
      </c>
      <c r="S108" s="7">
        <f t="shared" si="44"/>
        <v>195</v>
      </c>
      <c r="T108" s="7">
        <f t="shared" si="45"/>
        <v>12</v>
      </c>
      <c r="U108" s="7">
        <f t="shared" si="46"/>
        <v>79053</v>
      </c>
      <c r="V108" s="7">
        <f t="shared" si="47"/>
        <v>531</v>
      </c>
      <c r="W108" s="7">
        <f t="shared" si="48"/>
        <v>342</v>
      </c>
      <c r="X108" s="7" t="str">
        <f t="shared" si="49"/>
        <v>53.0%</v>
      </c>
      <c r="Y108" s="7" t="str">
        <f t="shared" si="50"/>
        <v>47.0%</v>
      </c>
      <c r="Z108" s="7" t="str">
        <f t="shared" si="51"/>
        <v>60.6%</v>
      </c>
      <c r="AA108" s="7" t="str">
        <f t="shared" si="52"/>
        <v>20.5%</v>
      </c>
      <c r="AB108" s="7" t="str">
        <f t="shared" si="53"/>
        <v>13.2%</v>
      </c>
      <c r="AC108" s="7" t="str">
        <f t="shared" si="54"/>
        <v>2.9%</v>
      </c>
      <c r="AD108" s="7" t="str">
        <f t="shared" si="55"/>
        <v>1.4%</v>
      </c>
      <c r="AE108" s="7" t="str">
        <f t="shared" si="56"/>
        <v>0.8%</v>
      </c>
      <c r="AF108" s="7" t="str">
        <f t="shared" si="57"/>
        <v>0.5%</v>
      </c>
      <c r="AG108" s="7" t="str">
        <f t="shared" si="58"/>
        <v>0.2%</v>
      </c>
      <c r="AH108" s="9"/>
      <c r="AI108" s="9">
        <f t="shared" si="59"/>
        <v>4</v>
      </c>
      <c r="AJ108" s="10" t="s">
        <v>282</v>
      </c>
    </row>
    <row r="109" spans="1:36" ht="13.8" x14ac:dyDescent="0.25">
      <c r="A109" s="5">
        <f t="shared" si="34"/>
        <v>43890</v>
      </c>
      <c r="B109" s="5">
        <f t="shared" si="35"/>
        <v>44136</v>
      </c>
      <c r="C109" s="6">
        <f t="shared" si="36"/>
        <v>0.33333333333333331</v>
      </c>
      <c r="D109" s="7">
        <f t="shared" si="37"/>
        <v>248</v>
      </c>
      <c r="E109" s="10" t="s">
        <v>268</v>
      </c>
      <c r="F109" s="7">
        <f t="shared" si="38"/>
        <v>169194</v>
      </c>
      <c r="G109" s="7">
        <f t="shared" si="39"/>
        <v>8371</v>
      </c>
      <c r="H109" s="7">
        <f t="shared" si="39"/>
        <v>4313</v>
      </c>
      <c r="I109" s="16" t="str">
        <f t="shared" si="40"/>
        <v>No hay datos</v>
      </c>
      <c r="J109" s="19">
        <f t="shared" si="40"/>
        <v>149048</v>
      </c>
      <c r="K109" s="24">
        <f t="shared" si="40"/>
        <v>21423</v>
      </c>
      <c r="L109" s="7">
        <f t="shared" si="41"/>
        <v>327889</v>
      </c>
      <c r="M109" s="7">
        <f t="shared" si="4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43"/>
        <v>10658</v>
      </c>
      <c r="S109" s="7">
        <f t="shared" si="44"/>
        <v>195</v>
      </c>
      <c r="T109" s="7">
        <f t="shared" si="45"/>
        <v>12</v>
      </c>
      <c r="U109" s="7">
        <f t="shared" si="46"/>
        <v>79053</v>
      </c>
      <c r="V109" s="7">
        <f t="shared" si="47"/>
        <v>531</v>
      </c>
      <c r="W109" s="7">
        <f t="shared" si="48"/>
        <v>342</v>
      </c>
      <c r="X109" s="7" t="str">
        <f t="shared" si="49"/>
        <v>53.0%</v>
      </c>
      <c r="Y109" s="7" t="str">
        <f t="shared" si="50"/>
        <v>47.0%</v>
      </c>
      <c r="Z109" s="7" t="str">
        <f t="shared" si="51"/>
        <v>60.6%</v>
      </c>
      <c r="AA109" s="7" t="str">
        <f t="shared" si="52"/>
        <v>20.5%</v>
      </c>
      <c r="AB109" s="7" t="str">
        <f t="shared" si="53"/>
        <v>13.2%</v>
      </c>
      <c r="AC109" s="7" t="str">
        <f t="shared" si="54"/>
        <v>2.9%</v>
      </c>
      <c r="AD109" s="7" t="str">
        <f t="shared" si="55"/>
        <v>1.4%</v>
      </c>
      <c r="AE109" s="7" t="str">
        <f t="shared" si="56"/>
        <v>0.8%</v>
      </c>
      <c r="AF109" s="7" t="str">
        <f t="shared" si="57"/>
        <v>0.5%</v>
      </c>
      <c r="AG109" s="7" t="str">
        <f t="shared" si="58"/>
        <v>0.2%</v>
      </c>
      <c r="AH109" s="9"/>
      <c r="AI109" s="9">
        <f t="shared" si="59"/>
        <v>4</v>
      </c>
      <c r="AJ109" s="10" t="s">
        <v>282</v>
      </c>
    </row>
    <row r="110" spans="1:36" ht="13.8" x14ac:dyDescent="0.25">
      <c r="A110" s="5">
        <f t="shared" si="34"/>
        <v>43890</v>
      </c>
      <c r="B110" s="5">
        <f t="shared" si="35"/>
        <v>44136</v>
      </c>
      <c r="C110" s="6">
        <f t="shared" si="36"/>
        <v>0.33333333333333331</v>
      </c>
      <c r="D110" s="7">
        <f t="shared" si="37"/>
        <v>248</v>
      </c>
      <c r="E110" s="10" t="s">
        <v>268</v>
      </c>
      <c r="F110" s="7">
        <f t="shared" si="38"/>
        <v>169194</v>
      </c>
      <c r="G110" s="7">
        <f t="shared" si="39"/>
        <v>8371</v>
      </c>
      <c r="H110" s="7">
        <f t="shared" si="39"/>
        <v>4313</v>
      </c>
      <c r="I110" s="16" t="str">
        <f t="shared" si="40"/>
        <v>No hay datos</v>
      </c>
      <c r="J110" s="19">
        <f t="shared" si="40"/>
        <v>149048</v>
      </c>
      <c r="K110" s="24">
        <f t="shared" si="40"/>
        <v>21423</v>
      </c>
      <c r="L110" s="7">
        <f t="shared" si="41"/>
        <v>327889</v>
      </c>
      <c r="M110" s="7">
        <f t="shared" si="4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43"/>
        <v>10658</v>
      </c>
      <c r="S110" s="7">
        <f t="shared" si="44"/>
        <v>195</v>
      </c>
      <c r="T110" s="7">
        <f t="shared" si="45"/>
        <v>12</v>
      </c>
      <c r="U110" s="7">
        <f t="shared" si="46"/>
        <v>79053</v>
      </c>
      <c r="V110" s="7">
        <f t="shared" si="47"/>
        <v>531</v>
      </c>
      <c r="W110" s="7">
        <f t="shared" si="48"/>
        <v>342</v>
      </c>
      <c r="X110" s="7" t="str">
        <f t="shared" si="49"/>
        <v>53.0%</v>
      </c>
      <c r="Y110" s="7" t="str">
        <f t="shared" si="50"/>
        <v>47.0%</v>
      </c>
      <c r="Z110" s="7" t="str">
        <f t="shared" si="51"/>
        <v>60.6%</v>
      </c>
      <c r="AA110" s="7" t="str">
        <f t="shared" si="52"/>
        <v>20.5%</v>
      </c>
      <c r="AB110" s="7" t="str">
        <f t="shared" si="53"/>
        <v>13.2%</v>
      </c>
      <c r="AC110" s="7" t="str">
        <f t="shared" si="54"/>
        <v>2.9%</v>
      </c>
      <c r="AD110" s="7" t="str">
        <f t="shared" si="55"/>
        <v>1.4%</v>
      </c>
      <c r="AE110" s="7" t="str">
        <f t="shared" si="56"/>
        <v>0.8%</v>
      </c>
      <c r="AF110" s="7" t="str">
        <f t="shared" si="57"/>
        <v>0.5%</v>
      </c>
      <c r="AG110" s="7" t="str">
        <f t="shared" si="58"/>
        <v>0.2%</v>
      </c>
      <c r="AH110" s="9"/>
      <c r="AI110" s="9">
        <f t="shared" si="59"/>
        <v>4</v>
      </c>
      <c r="AJ110" s="10" t="s">
        <v>282</v>
      </c>
    </row>
    <row r="111" spans="1:36" ht="13.8" x14ac:dyDescent="0.25">
      <c r="A111" s="5">
        <f t="shared" si="34"/>
        <v>43890</v>
      </c>
      <c r="B111" s="5">
        <f t="shared" si="35"/>
        <v>44136</v>
      </c>
      <c r="C111" s="6">
        <f t="shared" si="36"/>
        <v>0.33333333333333331</v>
      </c>
      <c r="D111" s="7">
        <f t="shared" si="37"/>
        <v>248</v>
      </c>
      <c r="E111" s="10" t="s">
        <v>268</v>
      </c>
      <c r="F111" s="7">
        <f t="shared" si="38"/>
        <v>169194</v>
      </c>
      <c r="G111" s="7">
        <f t="shared" si="39"/>
        <v>8371</v>
      </c>
      <c r="H111" s="7">
        <f t="shared" si="39"/>
        <v>4313</v>
      </c>
      <c r="I111" s="16" t="str">
        <f t="shared" si="40"/>
        <v>No hay datos</v>
      </c>
      <c r="J111" s="19">
        <f t="shared" si="40"/>
        <v>149048</v>
      </c>
      <c r="K111" s="24">
        <f t="shared" si="40"/>
        <v>21423</v>
      </c>
      <c r="L111" s="7">
        <f t="shared" si="41"/>
        <v>327889</v>
      </c>
      <c r="M111" s="7">
        <f t="shared" si="4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46"/>
        <v>79053</v>
      </c>
      <c r="V111" s="7">
        <f t="shared" si="47"/>
        <v>531</v>
      </c>
      <c r="W111" s="7">
        <f t="shared" si="48"/>
        <v>342</v>
      </c>
      <c r="X111" s="7" t="str">
        <f t="shared" si="49"/>
        <v>53.0%</v>
      </c>
      <c r="Y111" s="7" t="str">
        <f t="shared" si="50"/>
        <v>47.0%</v>
      </c>
      <c r="Z111" s="7" t="str">
        <f t="shared" si="51"/>
        <v>60.6%</v>
      </c>
      <c r="AA111" s="7" t="str">
        <f t="shared" si="52"/>
        <v>20.5%</v>
      </c>
      <c r="AB111" s="7" t="str">
        <f t="shared" si="53"/>
        <v>13.2%</v>
      </c>
      <c r="AC111" s="7" t="str">
        <f t="shared" si="54"/>
        <v>2.9%</v>
      </c>
      <c r="AD111" s="7" t="str">
        <f t="shared" si="55"/>
        <v>1.4%</v>
      </c>
      <c r="AE111" s="7" t="str">
        <f t="shared" si="56"/>
        <v>0.8%</v>
      </c>
      <c r="AF111" s="7" t="str">
        <f t="shared" si="57"/>
        <v>0.5%</v>
      </c>
      <c r="AG111" s="7" t="str">
        <f t="shared" si="58"/>
        <v>0.2%</v>
      </c>
      <c r="AH111" s="9"/>
      <c r="AI111" s="9">
        <f t="shared" si="59"/>
        <v>4</v>
      </c>
      <c r="AJ111" s="10" t="s">
        <v>282</v>
      </c>
    </row>
    <row r="112" spans="1:36" ht="13.8" x14ac:dyDescent="0.25">
      <c r="A112" s="5">
        <f t="shared" si="34"/>
        <v>43890</v>
      </c>
      <c r="B112" s="5">
        <f t="shared" si="35"/>
        <v>44136</v>
      </c>
      <c r="C112" s="6">
        <f t="shared" si="36"/>
        <v>0.33333333333333331</v>
      </c>
      <c r="D112" s="7">
        <f t="shared" si="37"/>
        <v>248</v>
      </c>
      <c r="E112" s="10" t="s">
        <v>268</v>
      </c>
      <c r="F112" s="7">
        <f t="shared" si="38"/>
        <v>169194</v>
      </c>
      <c r="G112" s="7">
        <f t="shared" si="39"/>
        <v>8371</v>
      </c>
      <c r="H112" s="7">
        <f t="shared" si="39"/>
        <v>4313</v>
      </c>
      <c r="I112" s="16" t="str">
        <f t="shared" si="40"/>
        <v>No hay datos</v>
      </c>
      <c r="J112" s="19">
        <f t="shared" si="40"/>
        <v>149048</v>
      </c>
      <c r="K112" s="24">
        <f t="shared" si="40"/>
        <v>21423</v>
      </c>
      <c r="L112" s="7">
        <f t="shared" si="41"/>
        <v>327889</v>
      </c>
      <c r="M112" s="7">
        <f t="shared" si="4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43"/>
        <v>2111</v>
      </c>
      <c r="S112" s="7">
        <f t="shared" si="44"/>
        <v>66</v>
      </c>
      <c r="T112" s="7">
        <f t="shared" si="45"/>
        <v>12</v>
      </c>
      <c r="U112" s="7">
        <f t="shared" si="46"/>
        <v>79053</v>
      </c>
      <c r="V112" s="7">
        <f t="shared" si="47"/>
        <v>531</v>
      </c>
      <c r="W112" s="7">
        <f t="shared" si="48"/>
        <v>342</v>
      </c>
      <c r="X112" s="7" t="str">
        <f t="shared" si="49"/>
        <v>53.0%</v>
      </c>
      <c r="Y112" s="7" t="str">
        <f t="shared" si="50"/>
        <v>47.0%</v>
      </c>
      <c r="Z112" s="7" t="str">
        <f t="shared" si="51"/>
        <v>60.6%</v>
      </c>
      <c r="AA112" s="7" t="str">
        <f t="shared" si="52"/>
        <v>20.5%</v>
      </c>
      <c r="AB112" s="7" t="str">
        <f t="shared" si="53"/>
        <v>13.2%</v>
      </c>
      <c r="AC112" s="7" t="str">
        <f t="shared" si="54"/>
        <v>2.9%</v>
      </c>
      <c r="AD112" s="7" t="str">
        <f t="shared" si="55"/>
        <v>1.4%</v>
      </c>
      <c r="AE112" s="7" t="str">
        <f t="shared" si="56"/>
        <v>0.8%</v>
      </c>
      <c r="AF112" s="7" t="str">
        <f t="shared" si="57"/>
        <v>0.5%</v>
      </c>
      <c r="AG112" s="7" t="str">
        <f t="shared" si="58"/>
        <v>0.2%</v>
      </c>
      <c r="AH112" s="9"/>
      <c r="AI112" s="9">
        <f t="shared" si="59"/>
        <v>4</v>
      </c>
      <c r="AJ112" s="10" t="s">
        <v>282</v>
      </c>
    </row>
    <row r="113" spans="1:36" ht="13.8" x14ac:dyDescent="0.25">
      <c r="A113" s="5">
        <f t="shared" si="34"/>
        <v>43890</v>
      </c>
      <c r="B113" s="5">
        <f t="shared" si="35"/>
        <v>44136</v>
      </c>
      <c r="C113" s="6">
        <f t="shared" si="36"/>
        <v>0.33333333333333331</v>
      </c>
      <c r="D113" s="7">
        <f t="shared" si="37"/>
        <v>248</v>
      </c>
      <c r="E113" s="10" t="s">
        <v>268</v>
      </c>
      <c r="F113" s="7">
        <f t="shared" si="38"/>
        <v>169194</v>
      </c>
      <c r="G113" s="7">
        <f t="shared" si="39"/>
        <v>8371</v>
      </c>
      <c r="H113" s="7">
        <f t="shared" si="39"/>
        <v>4313</v>
      </c>
      <c r="I113" s="16" t="str">
        <f t="shared" si="40"/>
        <v>No hay datos</v>
      </c>
      <c r="J113" s="19">
        <f t="shared" si="40"/>
        <v>149048</v>
      </c>
      <c r="K113" s="24">
        <f t="shared" si="40"/>
        <v>21423</v>
      </c>
      <c r="L113" s="7">
        <f t="shared" si="41"/>
        <v>327889</v>
      </c>
      <c r="M113" s="7">
        <f t="shared" si="4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43"/>
        <v>2111</v>
      </c>
      <c r="S113" s="7">
        <f t="shared" si="44"/>
        <v>66</v>
      </c>
      <c r="T113" s="7">
        <f t="shared" si="45"/>
        <v>12</v>
      </c>
      <c r="U113" s="7">
        <f t="shared" si="46"/>
        <v>79053</v>
      </c>
      <c r="V113" s="7">
        <f t="shared" si="47"/>
        <v>531</v>
      </c>
      <c r="W113" s="7">
        <f t="shared" si="48"/>
        <v>342</v>
      </c>
      <c r="X113" s="7" t="str">
        <f t="shared" si="49"/>
        <v>53.0%</v>
      </c>
      <c r="Y113" s="7" t="str">
        <f t="shared" si="50"/>
        <v>47.0%</v>
      </c>
      <c r="Z113" s="7" t="str">
        <f t="shared" si="51"/>
        <v>60.6%</v>
      </c>
      <c r="AA113" s="7" t="str">
        <f t="shared" si="52"/>
        <v>20.5%</v>
      </c>
      <c r="AB113" s="7" t="str">
        <f t="shared" si="53"/>
        <v>13.2%</v>
      </c>
      <c r="AC113" s="7" t="str">
        <f t="shared" si="54"/>
        <v>2.9%</v>
      </c>
      <c r="AD113" s="7" t="str">
        <f t="shared" si="55"/>
        <v>1.4%</v>
      </c>
      <c r="AE113" s="7" t="str">
        <f t="shared" si="56"/>
        <v>0.8%</v>
      </c>
      <c r="AF113" s="7" t="str">
        <f t="shared" si="57"/>
        <v>0.5%</v>
      </c>
      <c r="AG113" s="7" t="str">
        <f t="shared" si="58"/>
        <v>0.2%</v>
      </c>
      <c r="AH113" s="9"/>
      <c r="AI113" s="9">
        <f t="shared" si="59"/>
        <v>4</v>
      </c>
      <c r="AJ113" s="10" t="s">
        <v>282</v>
      </c>
    </row>
    <row r="114" spans="1:36" ht="13.8" x14ac:dyDescent="0.25">
      <c r="A114" s="5">
        <f t="shared" si="34"/>
        <v>43890</v>
      </c>
      <c r="B114" s="5">
        <f t="shared" si="35"/>
        <v>44136</v>
      </c>
      <c r="C114" s="6">
        <f t="shared" si="36"/>
        <v>0.33333333333333331</v>
      </c>
      <c r="D114" s="7">
        <f t="shared" si="37"/>
        <v>248</v>
      </c>
      <c r="E114" s="10" t="s">
        <v>268</v>
      </c>
      <c r="F114" s="7">
        <f t="shared" si="38"/>
        <v>169194</v>
      </c>
      <c r="G114" s="7">
        <f t="shared" si="39"/>
        <v>8371</v>
      </c>
      <c r="H114" s="7">
        <f t="shared" si="39"/>
        <v>4313</v>
      </c>
      <c r="I114" s="16" t="str">
        <f t="shared" si="40"/>
        <v>No hay datos</v>
      </c>
      <c r="J114" s="19">
        <f t="shared" si="40"/>
        <v>149048</v>
      </c>
      <c r="K114" s="24">
        <f t="shared" si="40"/>
        <v>21423</v>
      </c>
      <c r="L114" s="7">
        <f t="shared" si="41"/>
        <v>327889</v>
      </c>
      <c r="M114" s="7">
        <f t="shared" si="4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43"/>
        <v>2111</v>
      </c>
      <c r="S114" s="7">
        <f t="shared" si="44"/>
        <v>66</v>
      </c>
      <c r="T114" s="7">
        <f t="shared" si="45"/>
        <v>12</v>
      </c>
      <c r="U114" s="7">
        <f t="shared" si="46"/>
        <v>79053</v>
      </c>
      <c r="V114" s="7">
        <f t="shared" si="47"/>
        <v>531</v>
      </c>
      <c r="W114" s="7">
        <f t="shared" si="48"/>
        <v>342</v>
      </c>
      <c r="X114" s="7" t="str">
        <f t="shared" si="49"/>
        <v>53.0%</v>
      </c>
      <c r="Y114" s="7" t="str">
        <f t="shared" si="50"/>
        <v>47.0%</v>
      </c>
      <c r="Z114" s="7" t="str">
        <f t="shared" si="51"/>
        <v>60.6%</v>
      </c>
      <c r="AA114" s="7" t="str">
        <f t="shared" si="52"/>
        <v>20.5%</v>
      </c>
      <c r="AB114" s="7" t="str">
        <f t="shared" si="53"/>
        <v>13.2%</v>
      </c>
      <c r="AC114" s="7" t="str">
        <f t="shared" si="54"/>
        <v>2.9%</v>
      </c>
      <c r="AD114" s="7" t="str">
        <f t="shared" si="55"/>
        <v>1.4%</v>
      </c>
      <c r="AE114" s="7" t="str">
        <f t="shared" si="56"/>
        <v>0.8%</v>
      </c>
      <c r="AF114" s="7" t="str">
        <f t="shared" si="57"/>
        <v>0.5%</v>
      </c>
      <c r="AG114" s="7" t="str">
        <f t="shared" si="58"/>
        <v>0.2%</v>
      </c>
      <c r="AH114" s="9"/>
      <c r="AI114" s="9">
        <f t="shared" si="59"/>
        <v>4</v>
      </c>
      <c r="AJ114" s="10" t="s">
        <v>282</v>
      </c>
    </row>
    <row r="115" spans="1:36" ht="13.8" x14ac:dyDescent="0.25">
      <c r="A115" s="5">
        <f t="shared" si="34"/>
        <v>43890</v>
      </c>
      <c r="B115" s="5">
        <f t="shared" si="35"/>
        <v>44136</v>
      </c>
      <c r="C115" s="6">
        <f t="shared" si="36"/>
        <v>0.33333333333333331</v>
      </c>
      <c r="D115" s="7">
        <f t="shared" si="37"/>
        <v>248</v>
      </c>
      <c r="E115" s="10" t="s">
        <v>268</v>
      </c>
      <c r="F115" s="7">
        <f t="shared" si="38"/>
        <v>169194</v>
      </c>
      <c r="G115" s="7">
        <f t="shared" si="39"/>
        <v>8371</v>
      </c>
      <c r="H115" s="7">
        <f t="shared" si="39"/>
        <v>4313</v>
      </c>
      <c r="I115" s="16" t="str">
        <f t="shared" si="40"/>
        <v>No hay datos</v>
      </c>
      <c r="J115" s="19">
        <f t="shared" si="40"/>
        <v>149048</v>
      </c>
      <c r="K115" s="24">
        <f t="shared" si="40"/>
        <v>21423</v>
      </c>
      <c r="L115" s="7">
        <f t="shared" si="41"/>
        <v>327889</v>
      </c>
      <c r="M115" s="7">
        <f t="shared" si="42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43"/>
        <v>2111</v>
      </c>
      <c r="S115" s="7">
        <f t="shared" si="44"/>
        <v>66</v>
      </c>
      <c r="T115" s="7">
        <f t="shared" si="45"/>
        <v>12</v>
      </c>
      <c r="U115" s="7">
        <f t="shared" si="46"/>
        <v>79053</v>
      </c>
      <c r="V115" s="7">
        <f t="shared" si="47"/>
        <v>531</v>
      </c>
      <c r="W115" s="7">
        <f t="shared" si="48"/>
        <v>342</v>
      </c>
      <c r="X115" s="7" t="str">
        <f t="shared" si="49"/>
        <v>53.0%</v>
      </c>
      <c r="Y115" s="7" t="str">
        <f t="shared" si="50"/>
        <v>47.0%</v>
      </c>
      <c r="Z115" s="7" t="str">
        <f t="shared" si="51"/>
        <v>60.6%</v>
      </c>
      <c r="AA115" s="7" t="str">
        <f t="shared" si="52"/>
        <v>20.5%</v>
      </c>
      <c r="AB115" s="7" t="str">
        <f t="shared" si="53"/>
        <v>13.2%</v>
      </c>
      <c r="AC115" s="7" t="str">
        <f t="shared" si="54"/>
        <v>2.9%</v>
      </c>
      <c r="AD115" s="7" t="str">
        <f t="shared" si="55"/>
        <v>1.4%</v>
      </c>
      <c r="AE115" s="7" t="str">
        <f t="shared" si="56"/>
        <v>0.8%</v>
      </c>
      <c r="AF115" s="7" t="str">
        <f t="shared" si="57"/>
        <v>0.5%</v>
      </c>
      <c r="AG115" s="7" t="str">
        <f t="shared" si="58"/>
        <v>0.2%</v>
      </c>
      <c r="AH115" s="9"/>
      <c r="AI115" s="9">
        <f t="shared" si="59"/>
        <v>4</v>
      </c>
      <c r="AJ115" s="10" t="s">
        <v>282</v>
      </c>
    </row>
    <row r="116" spans="1:36" ht="13.8" x14ac:dyDescent="0.25">
      <c r="A116" s="5">
        <f t="shared" si="34"/>
        <v>43890</v>
      </c>
      <c r="B116" s="5">
        <f t="shared" si="35"/>
        <v>44136</v>
      </c>
      <c r="C116" s="6">
        <f t="shared" si="36"/>
        <v>0.33333333333333331</v>
      </c>
      <c r="D116" s="7">
        <f t="shared" si="37"/>
        <v>248</v>
      </c>
      <c r="E116" s="10" t="s">
        <v>268</v>
      </c>
      <c r="F116" s="7">
        <f t="shared" si="38"/>
        <v>169194</v>
      </c>
      <c r="G116" s="7">
        <f t="shared" si="39"/>
        <v>8371</v>
      </c>
      <c r="H116" s="7">
        <f t="shared" si="39"/>
        <v>4313</v>
      </c>
      <c r="I116" s="16" t="str">
        <f t="shared" si="40"/>
        <v>No hay datos</v>
      </c>
      <c r="J116" s="19">
        <f t="shared" si="40"/>
        <v>149048</v>
      </c>
      <c r="K116" s="24">
        <f t="shared" si="40"/>
        <v>21423</v>
      </c>
      <c r="L116" s="7">
        <f t="shared" si="41"/>
        <v>327889</v>
      </c>
      <c r="M116" s="7">
        <f t="shared" si="42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si="43"/>
        <v>2111</v>
      </c>
      <c r="S116" s="7">
        <f t="shared" si="44"/>
        <v>66</v>
      </c>
      <c r="T116" s="7">
        <f t="shared" si="45"/>
        <v>12</v>
      </c>
      <c r="U116" s="7">
        <f t="shared" si="46"/>
        <v>79053</v>
      </c>
      <c r="V116" s="7">
        <f t="shared" si="47"/>
        <v>531</v>
      </c>
      <c r="W116" s="7">
        <f t="shared" si="48"/>
        <v>342</v>
      </c>
      <c r="X116" s="7" t="str">
        <f t="shared" si="49"/>
        <v>53.0%</v>
      </c>
      <c r="Y116" s="7" t="str">
        <f t="shared" si="50"/>
        <v>47.0%</v>
      </c>
      <c r="Z116" s="7" t="str">
        <f t="shared" si="51"/>
        <v>60.6%</v>
      </c>
      <c r="AA116" s="7" t="str">
        <f t="shared" si="52"/>
        <v>20.5%</v>
      </c>
      <c r="AB116" s="7" t="str">
        <f t="shared" si="53"/>
        <v>13.2%</v>
      </c>
      <c r="AC116" s="7" t="str">
        <f t="shared" si="54"/>
        <v>2.9%</v>
      </c>
      <c r="AD116" s="7" t="str">
        <f t="shared" si="55"/>
        <v>1.4%</v>
      </c>
      <c r="AE116" s="7" t="str">
        <f t="shared" si="56"/>
        <v>0.8%</v>
      </c>
      <c r="AF116" s="7" t="str">
        <f t="shared" si="57"/>
        <v>0.5%</v>
      </c>
      <c r="AG116" s="7" t="str">
        <f t="shared" si="58"/>
        <v>0.2%</v>
      </c>
      <c r="AH116" s="9"/>
      <c r="AI116" s="9">
        <f t="shared" si="59"/>
        <v>4</v>
      </c>
      <c r="AJ116" s="10" t="s">
        <v>282</v>
      </c>
    </row>
    <row r="117" spans="1:36" ht="13.8" x14ac:dyDescent="0.25">
      <c r="A117" s="5">
        <f t="shared" si="34"/>
        <v>43890</v>
      </c>
      <c r="B117" s="5">
        <f t="shared" si="35"/>
        <v>44136</v>
      </c>
      <c r="C117" s="6">
        <f t="shared" si="36"/>
        <v>0.33333333333333331</v>
      </c>
      <c r="D117" s="7">
        <f t="shared" si="37"/>
        <v>248</v>
      </c>
      <c r="E117" s="10" t="s">
        <v>268</v>
      </c>
      <c r="F117" s="7">
        <f t="shared" si="38"/>
        <v>169194</v>
      </c>
      <c r="G117" s="7">
        <f t="shared" si="39"/>
        <v>8371</v>
      </c>
      <c r="H117" s="7">
        <f t="shared" si="39"/>
        <v>4313</v>
      </c>
      <c r="I117" s="16" t="str">
        <f t="shared" si="40"/>
        <v>No hay datos</v>
      </c>
      <c r="J117" s="19">
        <f t="shared" si="40"/>
        <v>149048</v>
      </c>
      <c r="K117" s="24">
        <f t="shared" si="40"/>
        <v>21423</v>
      </c>
      <c r="L117" s="7">
        <f t="shared" si="41"/>
        <v>327889</v>
      </c>
      <c r="M117" s="7">
        <f t="shared" si="42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43"/>
        <v>2111</v>
      </c>
      <c r="S117" s="7">
        <f t="shared" si="44"/>
        <v>66</v>
      </c>
      <c r="T117" s="7">
        <f t="shared" si="45"/>
        <v>12</v>
      </c>
      <c r="U117" s="7">
        <f t="shared" si="46"/>
        <v>79053</v>
      </c>
      <c r="V117" s="7">
        <f t="shared" si="47"/>
        <v>531</v>
      </c>
      <c r="W117" s="7">
        <f t="shared" si="48"/>
        <v>342</v>
      </c>
      <c r="X117" s="7" t="str">
        <f t="shared" si="49"/>
        <v>53.0%</v>
      </c>
      <c r="Y117" s="7" t="str">
        <f t="shared" si="50"/>
        <v>47.0%</v>
      </c>
      <c r="Z117" s="7" t="str">
        <f t="shared" si="51"/>
        <v>60.6%</v>
      </c>
      <c r="AA117" s="7" t="str">
        <f t="shared" si="52"/>
        <v>20.5%</v>
      </c>
      <c r="AB117" s="7" t="str">
        <f t="shared" si="53"/>
        <v>13.2%</v>
      </c>
      <c r="AC117" s="7" t="str">
        <f t="shared" si="54"/>
        <v>2.9%</v>
      </c>
      <c r="AD117" s="7" t="str">
        <f t="shared" si="55"/>
        <v>1.4%</v>
      </c>
      <c r="AE117" s="7" t="str">
        <f t="shared" si="56"/>
        <v>0.8%</v>
      </c>
      <c r="AF117" s="7" t="str">
        <f t="shared" si="57"/>
        <v>0.5%</v>
      </c>
      <c r="AG117" s="7" t="str">
        <f t="shared" si="58"/>
        <v>0.2%</v>
      </c>
      <c r="AH117" s="9"/>
      <c r="AI117" s="9">
        <f t="shared" si="59"/>
        <v>4</v>
      </c>
      <c r="AJ117" s="10" t="s">
        <v>282</v>
      </c>
    </row>
    <row r="118" spans="1:36" ht="13.8" x14ac:dyDescent="0.25">
      <c r="A118" s="5">
        <f t="shared" si="34"/>
        <v>43890</v>
      </c>
      <c r="B118" s="5">
        <f t="shared" si="35"/>
        <v>44136</v>
      </c>
      <c r="C118" s="6">
        <f t="shared" si="36"/>
        <v>0.33333333333333331</v>
      </c>
      <c r="D118" s="7">
        <f t="shared" si="37"/>
        <v>248</v>
      </c>
      <c r="E118" s="10" t="s">
        <v>268</v>
      </c>
      <c r="F118" s="7">
        <f t="shared" si="38"/>
        <v>169194</v>
      </c>
      <c r="G118" s="7">
        <f t="shared" si="39"/>
        <v>8371</v>
      </c>
      <c r="H118" s="7">
        <f t="shared" si="39"/>
        <v>4313</v>
      </c>
      <c r="I118" s="16" t="str">
        <f t="shared" si="40"/>
        <v>No hay datos</v>
      </c>
      <c r="J118" s="19">
        <f t="shared" si="40"/>
        <v>149048</v>
      </c>
      <c r="K118" s="24">
        <f t="shared" si="40"/>
        <v>21423</v>
      </c>
      <c r="L118" s="7">
        <f t="shared" si="41"/>
        <v>327889</v>
      </c>
      <c r="M118" s="7">
        <f t="shared" si="42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43"/>
        <v>2111</v>
      </c>
      <c r="S118" s="7">
        <f t="shared" si="44"/>
        <v>66</v>
      </c>
      <c r="T118" s="7">
        <f t="shared" si="45"/>
        <v>12</v>
      </c>
      <c r="U118" s="7">
        <f t="shared" si="46"/>
        <v>79053</v>
      </c>
      <c r="V118" s="7">
        <f t="shared" si="47"/>
        <v>531</v>
      </c>
      <c r="W118" s="7">
        <f t="shared" si="48"/>
        <v>342</v>
      </c>
      <c r="X118" s="7" t="str">
        <f t="shared" si="49"/>
        <v>53.0%</v>
      </c>
      <c r="Y118" s="7" t="str">
        <f t="shared" si="50"/>
        <v>47.0%</v>
      </c>
      <c r="Z118" s="7" t="str">
        <f t="shared" si="51"/>
        <v>60.6%</v>
      </c>
      <c r="AA118" s="7" t="str">
        <f t="shared" si="52"/>
        <v>20.5%</v>
      </c>
      <c r="AB118" s="7" t="str">
        <f t="shared" si="53"/>
        <v>13.2%</v>
      </c>
      <c r="AC118" s="7" t="str">
        <f t="shared" si="54"/>
        <v>2.9%</v>
      </c>
      <c r="AD118" s="7" t="str">
        <f t="shared" si="55"/>
        <v>1.4%</v>
      </c>
      <c r="AE118" s="7" t="str">
        <f t="shared" si="56"/>
        <v>0.8%</v>
      </c>
      <c r="AF118" s="7" t="str">
        <f t="shared" si="57"/>
        <v>0.5%</v>
      </c>
      <c r="AG118" s="7" t="str">
        <f t="shared" si="58"/>
        <v>0.2%</v>
      </c>
      <c r="AH118" s="9"/>
      <c r="AI118" s="9">
        <f t="shared" si="59"/>
        <v>4</v>
      </c>
      <c r="AJ118" s="10" t="s">
        <v>282</v>
      </c>
    </row>
    <row r="119" spans="1:36" ht="13.8" x14ac:dyDescent="0.25">
      <c r="A119" s="5">
        <f t="shared" si="34"/>
        <v>43890</v>
      </c>
      <c r="B119" s="5">
        <f t="shared" si="35"/>
        <v>44136</v>
      </c>
      <c r="C119" s="6">
        <f t="shared" si="36"/>
        <v>0.33333333333333331</v>
      </c>
      <c r="D119" s="7">
        <f t="shared" si="37"/>
        <v>248</v>
      </c>
      <c r="E119" s="10" t="s">
        <v>268</v>
      </c>
      <c r="F119" s="7">
        <f t="shared" si="38"/>
        <v>169194</v>
      </c>
      <c r="G119" s="7">
        <f t="shared" si="39"/>
        <v>8371</v>
      </c>
      <c r="H119" s="7">
        <f t="shared" si="39"/>
        <v>4313</v>
      </c>
      <c r="I119" s="16" t="str">
        <f t="shared" si="40"/>
        <v>No hay datos</v>
      </c>
      <c r="J119" s="19">
        <f t="shared" si="40"/>
        <v>149048</v>
      </c>
      <c r="K119" s="24">
        <f t="shared" si="40"/>
        <v>21423</v>
      </c>
      <c r="L119" s="7">
        <f t="shared" si="41"/>
        <v>327889</v>
      </c>
      <c r="M119" s="7">
        <f t="shared" si="42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46"/>
        <v>79053</v>
      </c>
      <c r="V119" s="7">
        <f t="shared" si="47"/>
        <v>531</v>
      </c>
      <c r="W119" s="7">
        <f t="shared" si="48"/>
        <v>342</v>
      </c>
      <c r="X119" s="7" t="str">
        <f t="shared" si="49"/>
        <v>53.0%</v>
      </c>
      <c r="Y119" s="7" t="str">
        <f t="shared" si="50"/>
        <v>47.0%</v>
      </c>
      <c r="Z119" s="7" t="str">
        <f t="shared" si="51"/>
        <v>60.6%</v>
      </c>
      <c r="AA119" s="7" t="str">
        <f t="shared" si="52"/>
        <v>20.5%</v>
      </c>
      <c r="AB119" s="7" t="str">
        <f t="shared" si="53"/>
        <v>13.2%</v>
      </c>
      <c r="AC119" s="7" t="str">
        <f t="shared" si="54"/>
        <v>2.9%</v>
      </c>
      <c r="AD119" s="7" t="str">
        <f t="shared" si="55"/>
        <v>1.4%</v>
      </c>
      <c r="AE119" s="7" t="str">
        <f t="shared" si="56"/>
        <v>0.8%</v>
      </c>
      <c r="AF119" s="7" t="str">
        <f t="shared" si="57"/>
        <v>0.5%</v>
      </c>
      <c r="AG119" s="7" t="str">
        <f t="shared" si="58"/>
        <v>0.2%</v>
      </c>
      <c r="AH119" s="9"/>
      <c r="AI119" s="9">
        <f t="shared" si="59"/>
        <v>4</v>
      </c>
      <c r="AJ119" s="10" t="s">
        <v>282</v>
      </c>
    </row>
    <row r="120" spans="1:36" ht="13.8" x14ac:dyDescent="0.25">
      <c r="A120" s="5">
        <f t="shared" si="34"/>
        <v>43890</v>
      </c>
      <c r="B120" s="5">
        <f t="shared" si="35"/>
        <v>44136</v>
      </c>
      <c r="C120" s="6">
        <f t="shared" si="36"/>
        <v>0.33333333333333331</v>
      </c>
      <c r="D120" s="7">
        <f t="shared" si="37"/>
        <v>248</v>
      </c>
      <c r="E120" s="10" t="s">
        <v>268</v>
      </c>
      <c r="F120" s="7">
        <f t="shared" si="38"/>
        <v>169194</v>
      </c>
      <c r="G120" s="7">
        <f t="shared" si="39"/>
        <v>8371</v>
      </c>
      <c r="H120" s="7">
        <f t="shared" si="39"/>
        <v>4313</v>
      </c>
      <c r="I120" s="16" t="str">
        <f t="shared" si="40"/>
        <v>No hay datos</v>
      </c>
      <c r="J120" s="19">
        <f t="shared" si="40"/>
        <v>149048</v>
      </c>
      <c r="K120" s="24">
        <f t="shared" si="40"/>
        <v>21423</v>
      </c>
      <c r="L120" s="7">
        <f t="shared" si="41"/>
        <v>327889</v>
      </c>
      <c r="M120" s="7">
        <f t="shared" si="42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43"/>
        <v>2110</v>
      </c>
      <c r="S120" s="7">
        <f t="shared" si="44"/>
        <v>83</v>
      </c>
      <c r="T120" s="7">
        <f t="shared" si="45"/>
        <v>7</v>
      </c>
      <c r="U120" s="7">
        <f t="shared" si="46"/>
        <v>79053</v>
      </c>
      <c r="V120" s="7">
        <f t="shared" si="47"/>
        <v>531</v>
      </c>
      <c r="W120" s="7">
        <f t="shared" si="48"/>
        <v>342</v>
      </c>
      <c r="X120" s="7" t="str">
        <f t="shared" si="49"/>
        <v>53.0%</v>
      </c>
      <c r="Y120" s="7" t="str">
        <f t="shared" si="50"/>
        <v>47.0%</v>
      </c>
      <c r="Z120" s="7" t="str">
        <f t="shared" si="51"/>
        <v>60.6%</v>
      </c>
      <c r="AA120" s="7" t="str">
        <f t="shared" si="52"/>
        <v>20.5%</v>
      </c>
      <c r="AB120" s="7" t="str">
        <f t="shared" si="53"/>
        <v>13.2%</v>
      </c>
      <c r="AC120" s="7" t="str">
        <f t="shared" si="54"/>
        <v>2.9%</v>
      </c>
      <c r="AD120" s="7" t="str">
        <f t="shared" si="55"/>
        <v>1.4%</v>
      </c>
      <c r="AE120" s="7" t="str">
        <f t="shared" si="56"/>
        <v>0.8%</v>
      </c>
      <c r="AF120" s="7" t="str">
        <f t="shared" si="57"/>
        <v>0.5%</v>
      </c>
      <c r="AG120" s="7" t="str">
        <f t="shared" si="58"/>
        <v>0.2%</v>
      </c>
      <c r="AH120" s="9"/>
      <c r="AI120" s="9">
        <f t="shared" si="59"/>
        <v>4</v>
      </c>
      <c r="AJ120" s="10" t="s">
        <v>282</v>
      </c>
    </row>
    <row r="121" spans="1:36" ht="13.8" x14ac:dyDescent="0.25">
      <c r="A121" s="5">
        <f t="shared" si="34"/>
        <v>43890</v>
      </c>
      <c r="B121" s="5">
        <f t="shared" si="35"/>
        <v>44136</v>
      </c>
      <c r="C121" s="6">
        <f t="shared" si="36"/>
        <v>0.33333333333333331</v>
      </c>
      <c r="D121" s="7">
        <f t="shared" si="37"/>
        <v>248</v>
      </c>
      <c r="E121" s="10" t="s">
        <v>268</v>
      </c>
      <c r="F121" s="7">
        <f t="shared" si="38"/>
        <v>169194</v>
      </c>
      <c r="G121" s="7">
        <f t="shared" si="39"/>
        <v>8371</v>
      </c>
      <c r="H121" s="7">
        <f t="shared" si="39"/>
        <v>4313</v>
      </c>
      <c r="I121" s="16" t="str">
        <f t="shared" si="40"/>
        <v>No hay datos</v>
      </c>
      <c r="J121" s="19">
        <f t="shared" si="40"/>
        <v>149048</v>
      </c>
      <c r="K121" s="24">
        <f t="shared" si="40"/>
        <v>21423</v>
      </c>
      <c r="L121" s="7">
        <f t="shared" si="41"/>
        <v>327889</v>
      </c>
      <c r="M121" s="7">
        <f t="shared" si="42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43"/>
        <v>2110</v>
      </c>
      <c r="S121" s="7">
        <f t="shared" si="44"/>
        <v>83</v>
      </c>
      <c r="T121" s="7">
        <f t="shared" si="45"/>
        <v>7</v>
      </c>
      <c r="U121" s="7">
        <f t="shared" si="46"/>
        <v>79053</v>
      </c>
      <c r="V121" s="7">
        <f t="shared" si="47"/>
        <v>531</v>
      </c>
      <c r="W121" s="7">
        <f t="shared" si="48"/>
        <v>342</v>
      </c>
      <c r="X121" s="7" t="str">
        <f t="shared" si="49"/>
        <v>53.0%</v>
      </c>
      <c r="Y121" s="7" t="str">
        <f t="shared" si="50"/>
        <v>47.0%</v>
      </c>
      <c r="Z121" s="7" t="str">
        <f t="shared" si="51"/>
        <v>60.6%</v>
      </c>
      <c r="AA121" s="7" t="str">
        <f t="shared" si="52"/>
        <v>20.5%</v>
      </c>
      <c r="AB121" s="7" t="str">
        <f t="shared" si="53"/>
        <v>13.2%</v>
      </c>
      <c r="AC121" s="7" t="str">
        <f t="shared" si="54"/>
        <v>2.9%</v>
      </c>
      <c r="AD121" s="7" t="str">
        <f t="shared" si="55"/>
        <v>1.4%</v>
      </c>
      <c r="AE121" s="7" t="str">
        <f t="shared" si="56"/>
        <v>0.8%</v>
      </c>
      <c r="AF121" s="7" t="str">
        <f t="shared" si="57"/>
        <v>0.5%</v>
      </c>
      <c r="AG121" s="7" t="str">
        <f t="shared" si="58"/>
        <v>0.2%</v>
      </c>
      <c r="AH121" s="9"/>
      <c r="AI121" s="9">
        <f t="shared" si="59"/>
        <v>4</v>
      </c>
      <c r="AJ121" s="10" t="s">
        <v>282</v>
      </c>
    </row>
    <row r="122" spans="1:36" ht="13.8" x14ac:dyDescent="0.25">
      <c r="A122" s="5">
        <f t="shared" si="34"/>
        <v>43890</v>
      </c>
      <c r="B122" s="5">
        <f t="shared" si="35"/>
        <v>44136</v>
      </c>
      <c r="C122" s="6">
        <f t="shared" si="36"/>
        <v>0.33333333333333331</v>
      </c>
      <c r="D122" s="7">
        <f t="shared" si="37"/>
        <v>248</v>
      </c>
      <c r="E122" s="10" t="s">
        <v>268</v>
      </c>
      <c r="F122" s="7">
        <f t="shared" si="38"/>
        <v>169194</v>
      </c>
      <c r="G122" s="7">
        <f t="shared" si="39"/>
        <v>8371</v>
      </c>
      <c r="H122" s="7">
        <f t="shared" si="39"/>
        <v>4313</v>
      </c>
      <c r="I122" s="16" t="str">
        <f t="shared" si="40"/>
        <v>No hay datos</v>
      </c>
      <c r="J122" s="19">
        <f t="shared" si="40"/>
        <v>149048</v>
      </c>
      <c r="K122" s="24">
        <f t="shared" si="40"/>
        <v>21423</v>
      </c>
      <c r="L122" s="7">
        <f t="shared" si="41"/>
        <v>327889</v>
      </c>
      <c r="M122" s="7">
        <f t="shared" si="42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43"/>
        <v>2110</v>
      </c>
      <c r="S122" s="7">
        <f t="shared" si="44"/>
        <v>83</v>
      </c>
      <c r="T122" s="7">
        <f t="shared" si="45"/>
        <v>7</v>
      </c>
      <c r="U122" s="7">
        <f t="shared" si="46"/>
        <v>79053</v>
      </c>
      <c r="V122" s="7">
        <f t="shared" si="47"/>
        <v>531</v>
      </c>
      <c r="W122" s="7">
        <f t="shared" si="48"/>
        <v>342</v>
      </c>
      <c r="X122" s="7" t="str">
        <f t="shared" si="49"/>
        <v>53.0%</v>
      </c>
      <c r="Y122" s="7" t="str">
        <f t="shared" si="50"/>
        <v>47.0%</v>
      </c>
      <c r="Z122" s="7" t="str">
        <f t="shared" si="51"/>
        <v>60.6%</v>
      </c>
      <c r="AA122" s="7" t="str">
        <f t="shared" si="52"/>
        <v>20.5%</v>
      </c>
      <c r="AB122" s="7" t="str">
        <f t="shared" si="53"/>
        <v>13.2%</v>
      </c>
      <c r="AC122" s="7" t="str">
        <f t="shared" si="54"/>
        <v>2.9%</v>
      </c>
      <c r="AD122" s="7" t="str">
        <f t="shared" si="55"/>
        <v>1.4%</v>
      </c>
      <c r="AE122" s="7" t="str">
        <f t="shared" si="56"/>
        <v>0.8%</v>
      </c>
      <c r="AF122" s="7" t="str">
        <f t="shared" si="57"/>
        <v>0.5%</v>
      </c>
      <c r="AG122" s="7" t="str">
        <f t="shared" si="58"/>
        <v>0.2%</v>
      </c>
      <c r="AH122" s="9"/>
      <c r="AI122" s="9">
        <f t="shared" si="59"/>
        <v>4</v>
      </c>
      <c r="AJ122" s="10" t="s">
        <v>282</v>
      </c>
    </row>
    <row r="123" spans="1:36" ht="13.8" x14ac:dyDescent="0.25">
      <c r="A123" s="5">
        <f t="shared" si="34"/>
        <v>43890</v>
      </c>
      <c r="B123" s="5">
        <f t="shared" si="35"/>
        <v>44136</v>
      </c>
      <c r="C123" s="6">
        <f t="shared" si="36"/>
        <v>0.33333333333333331</v>
      </c>
      <c r="D123" s="7">
        <f t="shared" si="37"/>
        <v>248</v>
      </c>
      <c r="E123" s="10" t="s">
        <v>268</v>
      </c>
      <c r="F123" s="7">
        <f t="shared" si="38"/>
        <v>169194</v>
      </c>
      <c r="G123" s="7">
        <f t="shared" si="39"/>
        <v>8371</v>
      </c>
      <c r="H123" s="7">
        <f t="shared" si="39"/>
        <v>4313</v>
      </c>
      <c r="I123" s="16" t="str">
        <f t="shared" si="40"/>
        <v>No hay datos</v>
      </c>
      <c r="J123" s="19">
        <f t="shared" si="40"/>
        <v>149048</v>
      </c>
      <c r="K123" s="24">
        <f t="shared" si="40"/>
        <v>21423</v>
      </c>
      <c r="L123" s="7">
        <f t="shared" si="41"/>
        <v>327889</v>
      </c>
      <c r="M123" s="7">
        <f t="shared" si="42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43"/>
        <v>2110</v>
      </c>
      <c r="S123" s="7">
        <f t="shared" si="44"/>
        <v>83</v>
      </c>
      <c r="T123" s="7">
        <f t="shared" si="45"/>
        <v>7</v>
      </c>
      <c r="U123" s="7">
        <f t="shared" si="46"/>
        <v>79053</v>
      </c>
      <c r="V123" s="7">
        <f t="shared" si="47"/>
        <v>531</v>
      </c>
      <c r="W123" s="7">
        <f t="shared" si="48"/>
        <v>342</v>
      </c>
      <c r="X123" s="7" t="str">
        <f t="shared" si="49"/>
        <v>53.0%</v>
      </c>
      <c r="Y123" s="7" t="str">
        <f t="shared" si="50"/>
        <v>47.0%</v>
      </c>
      <c r="Z123" s="7" t="str">
        <f t="shared" si="51"/>
        <v>60.6%</v>
      </c>
      <c r="AA123" s="7" t="str">
        <f t="shared" si="52"/>
        <v>20.5%</v>
      </c>
      <c r="AB123" s="7" t="str">
        <f t="shared" si="53"/>
        <v>13.2%</v>
      </c>
      <c r="AC123" s="7" t="str">
        <f t="shared" si="54"/>
        <v>2.9%</v>
      </c>
      <c r="AD123" s="7" t="str">
        <f t="shared" si="55"/>
        <v>1.4%</v>
      </c>
      <c r="AE123" s="7" t="str">
        <f t="shared" si="56"/>
        <v>0.8%</v>
      </c>
      <c r="AF123" s="7" t="str">
        <f t="shared" si="57"/>
        <v>0.5%</v>
      </c>
      <c r="AG123" s="7" t="str">
        <f t="shared" si="58"/>
        <v>0.2%</v>
      </c>
      <c r="AH123" s="9"/>
      <c r="AI123" s="9">
        <f t="shared" si="59"/>
        <v>4</v>
      </c>
      <c r="AJ123" s="10" t="s">
        <v>282</v>
      </c>
    </row>
    <row r="124" spans="1:36" ht="13.8" x14ac:dyDescent="0.25">
      <c r="A124" s="5">
        <f t="shared" si="34"/>
        <v>43890</v>
      </c>
      <c r="B124" s="5">
        <f t="shared" si="35"/>
        <v>44136</v>
      </c>
      <c r="C124" s="6">
        <f t="shared" si="36"/>
        <v>0.33333333333333331</v>
      </c>
      <c r="D124" s="7">
        <f t="shared" si="37"/>
        <v>248</v>
      </c>
      <c r="E124" s="10" t="s">
        <v>268</v>
      </c>
      <c r="F124" s="7">
        <f t="shared" si="38"/>
        <v>169194</v>
      </c>
      <c r="G124" s="7">
        <f t="shared" si="39"/>
        <v>8371</v>
      </c>
      <c r="H124" s="7">
        <f t="shared" si="39"/>
        <v>4313</v>
      </c>
      <c r="I124" s="16" t="str">
        <f t="shared" si="40"/>
        <v>No hay datos</v>
      </c>
      <c r="J124" s="19">
        <f t="shared" si="40"/>
        <v>149048</v>
      </c>
      <c r="K124" s="24">
        <f t="shared" si="40"/>
        <v>21423</v>
      </c>
      <c r="L124" s="7">
        <f t="shared" si="41"/>
        <v>327889</v>
      </c>
      <c r="M124" s="7">
        <f t="shared" si="42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43"/>
        <v>2110</v>
      </c>
      <c r="S124" s="7">
        <f t="shared" si="44"/>
        <v>83</v>
      </c>
      <c r="T124" s="7">
        <f t="shared" si="45"/>
        <v>7</v>
      </c>
      <c r="U124" s="7">
        <f t="shared" si="46"/>
        <v>79053</v>
      </c>
      <c r="V124" s="7">
        <f t="shared" si="47"/>
        <v>531</v>
      </c>
      <c r="W124" s="7">
        <f t="shared" si="48"/>
        <v>342</v>
      </c>
      <c r="X124" s="7" t="str">
        <f t="shared" si="49"/>
        <v>53.0%</v>
      </c>
      <c r="Y124" s="7" t="str">
        <f t="shared" si="50"/>
        <v>47.0%</v>
      </c>
      <c r="Z124" s="7" t="str">
        <f t="shared" si="51"/>
        <v>60.6%</v>
      </c>
      <c r="AA124" s="7" t="str">
        <f t="shared" si="52"/>
        <v>20.5%</v>
      </c>
      <c r="AB124" s="7" t="str">
        <f t="shared" si="53"/>
        <v>13.2%</v>
      </c>
      <c r="AC124" s="7" t="str">
        <f t="shared" si="54"/>
        <v>2.9%</v>
      </c>
      <c r="AD124" s="7" t="str">
        <f t="shared" si="55"/>
        <v>1.4%</v>
      </c>
      <c r="AE124" s="7" t="str">
        <f t="shared" si="56"/>
        <v>0.8%</v>
      </c>
      <c r="AF124" s="7" t="str">
        <f t="shared" si="57"/>
        <v>0.5%</v>
      </c>
      <c r="AG124" s="7" t="str">
        <f t="shared" si="58"/>
        <v>0.2%</v>
      </c>
      <c r="AH124" s="9"/>
      <c r="AI124" s="9">
        <f t="shared" si="59"/>
        <v>4</v>
      </c>
      <c r="AJ124" s="10" t="s">
        <v>282</v>
      </c>
    </row>
    <row r="125" spans="1:36" ht="13.8" x14ac:dyDescent="0.25">
      <c r="A125" s="5">
        <f t="shared" si="34"/>
        <v>43890</v>
      </c>
      <c r="B125" s="5">
        <f t="shared" si="35"/>
        <v>44136</v>
      </c>
      <c r="C125" s="6">
        <f t="shared" si="36"/>
        <v>0.33333333333333331</v>
      </c>
      <c r="D125" s="7">
        <f t="shared" si="37"/>
        <v>248</v>
      </c>
      <c r="E125" s="10" t="s">
        <v>268</v>
      </c>
      <c r="F125" s="7">
        <f t="shared" si="38"/>
        <v>169194</v>
      </c>
      <c r="G125" s="7">
        <f t="shared" si="39"/>
        <v>8371</v>
      </c>
      <c r="H125" s="7">
        <f t="shared" si="39"/>
        <v>4313</v>
      </c>
      <c r="I125" s="16" t="str">
        <f t="shared" si="40"/>
        <v>No hay datos</v>
      </c>
      <c r="J125" s="19">
        <f t="shared" si="40"/>
        <v>149048</v>
      </c>
      <c r="K125" s="24">
        <f t="shared" si="40"/>
        <v>21423</v>
      </c>
      <c r="L125" s="7">
        <f t="shared" si="41"/>
        <v>327889</v>
      </c>
      <c r="M125" s="7">
        <f t="shared" si="42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43"/>
        <v>2110</v>
      </c>
      <c r="S125" s="7">
        <f t="shared" si="44"/>
        <v>83</v>
      </c>
      <c r="T125" s="7">
        <f t="shared" si="45"/>
        <v>7</v>
      </c>
      <c r="U125" s="7">
        <f t="shared" si="46"/>
        <v>79053</v>
      </c>
      <c r="V125" s="7">
        <f t="shared" si="47"/>
        <v>531</v>
      </c>
      <c r="W125" s="7">
        <f t="shared" si="48"/>
        <v>342</v>
      </c>
      <c r="X125" s="7" t="str">
        <f t="shared" si="49"/>
        <v>53.0%</v>
      </c>
      <c r="Y125" s="7" t="str">
        <f t="shared" si="50"/>
        <v>47.0%</v>
      </c>
      <c r="Z125" s="7" t="str">
        <f t="shared" si="51"/>
        <v>60.6%</v>
      </c>
      <c r="AA125" s="7" t="str">
        <f t="shared" si="52"/>
        <v>20.5%</v>
      </c>
      <c r="AB125" s="7" t="str">
        <f t="shared" si="53"/>
        <v>13.2%</v>
      </c>
      <c r="AC125" s="7" t="str">
        <f t="shared" si="54"/>
        <v>2.9%</v>
      </c>
      <c r="AD125" s="7" t="str">
        <f t="shared" si="55"/>
        <v>1.4%</v>
      </c>
      <c r="AE125" s="7" t="str">
        <f t="shared" si="56"/>
        <v>0.8%</v>
      </c>
      <c r="AF125" s="7" t="str">
        <f t="shared" si="57"/>
        <v>0.5%</v>
      </c>
      <c r="AG125" s="7" t="str">
        <f t="shared" si="58"/>
        <v>0.2%</v>
      </c>
      <c r="AH125" s="9"/>
      <c r="AI125" s="9">
        <f t="shared" si="59"/>
        <v>4</v>
      </c>
      <c r="AJ125" s="10" t="s">
        <v>282</v>
      </c>
    </row>
    <row r="126" spans="1:36" ht="13.8" x14ac:dyDescent="0.25">
      <c r="A126" s="5">
        <f t="shared" si="34"/>
        <v>43890</v>
      </c>
      <c r="B126" s="5">
        <f t="shared" si="35"/>
        <v>44136</v>
      </c>
      <c r="C126" s="6">
        <f t="shared" si="36"/>
        <v>0.33333333333333331</v>
      </c>
      <c r="D126" s="7">
        <f t="shared" si="37"/>
        <v>248</v>
      </c>
      <c r="E126" s="10" t="s">
        <v>268</v>
      </c>
      <c r="F126" s="7">
        <f t="shared" si="38"/>
        <v>169194</v>
      </c>
      <c r="G126" s="7">
        <f t="shared" si="39"/>
        <v>8371</v>
      </c>
      <c r="H126" s="7">
        <f t="shared" si="39"/>
        <v>4313</v>
      </c>
      <c r="I126" s="16" t="str">
        <f t="shared" si="40"/>
        <v>No hay datos</v>
      </c>
      <c r="J126" s="19">
        <f t="shared" si="40"/>
        <v>149048</v>
      </c>
      <c r="K126" s="24">
        <f t="shared" si="40"/>
        <v>21423</v>
      </c>
      <c r="L126" s="7">
        <f t="shared" si="41"/>
        <v>327889</v>
      </c>
      <c r="M126" s="7">
        <f t="shared" si="42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43"/>
        <v>2110</v>
      </c>
      <c r="S126" s="7">
        <f t="shared" si="44"/>
        <v>83</v>
      </c>
      <c r="T126" s="7">
        <f t="shared" si="45"/>
        <v>7</v>
      </c>
      <c r="U126" s="7">
        <f t="shared" si="46"/>
        <v>79053</v>
      </c>
      <c r="V126" s="7">
        <f t="shared" si="47"/>
        <v>531</v>
      </c>
      <c r="W126" s="7">
        <f t="shared" si="48"/>
        <v>342</v>
      </c>
      <c r="X126" s="7" t="str">
        <f t="shared" si="49"/>
        <v>53.0%</v>
      </c>
      <c r="Y126" s="7" t="str">
        <f t="shared" si="50"/>
        <v>47.0%</v>
      </c>
      <c r="Z126" s="7" t="str">
        <f t="shared" si="51"/>
        <v>60.6%</v>
      </c>
      <c r="AA126" s="7" t="str">
        <f t="shared" si="52"/>
        <v>20.5%</v>
      </c>
      <c r="AB126" s="7" t="str">
        <f t="shared" si="53"/>
        <v>13.2%</v>
      </c>
      <c r="AC126" s="7" t="str">
        <f t="shared" si="54"/>
        <v>2.9%</v>
      </c>
      <c r="AD126" s="7" t="str">
        <f t="shared" si="55"/>
        <v>1.4%</v>
      </c>
      <c r="AE126" s="7" t="str">
        <f t="shared" si="56"/>
        <v>0.8%</v>
      </c>
      <c r="AF126" s="7" t="str">
        <f t="shared" si="57"/>
        <v>0.5%</v>
      </c>
      <c r="AG126" s="7" t="str">
        <f t="shared" si="58"/>
        <v>0.2%</v>
      </c>
      <c r="AH126" s="9"/>
      <c r="AI126" s="9">
        <f t="shared" si="59"/>
        <v>4</v>
      </c>
      <c r="AJ126" s="10" t="s">
        <v>282</v>
      </c>
    </row>
    <row r="127" spans="1:36" ht="13.8" x14ac:dyDescent="0.25">
      <c r="A127" s="5">
        <f t="shared" si="34"/>
        <v>43890</v>
      </c>
      <c r="B127" s="5">
        <f t="shared" si="35"/>
        <v>44136</v>
      </c>
      <c r="C127" s="6">
        <f t="shared" si="36"/>
        <v>0.33333333333333331</v>
      </c>
      <c r="D127" s="7">
        <f t="shared" si="37"/>
        <v>248</v>
      </c>
      <c r="E127" s="10" t="s">
        <v>268</v>
      </c>
      <c r="F127" s="7">
        <f t="shared" si="38"/>
        <v>169194</v>
      </c>
      <c r="G127" s="7">
        <f t="shared" si="39"/>
        <v>8371</v>
      </c>
      <c r="H127" s="7">
        <f t="shared" si="39"/>
        <v>4313</v>
      </c>
      <c r="I127" s="16" t="str">
        <f t="shared" si="40"/>
        <v>No hay datos</v>
      </c>
      <c r="J127" s="19">
        <f t="shared" si="40"/>
        <v>149048</v>
      </c>
      <c r="K127" s="24">
        <f t="shared" si="40"/>
        <v>21423</v>
      </c>
      <c r="L127" s="7">
        <f t="shared" si="41"/>
        <v>327889</v>
      </c>
      <c r="M127" s="7">
        <f t="shared" si="42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46"/>
        <v>79053</v>
      </c>
      <c r="V127" s="7">
        <f t="shared" si="47"/>
        <v>531</v>
      </c>
      <c r="W127" s="7">
        <f t="shared" si="48"/>
        <v>342</v>
      </c>
      <c r="X127" s="7" t="str">
        <f t="shared" si="49"/>
        <v>53.0%</v>
      </c>
      <c r="Y127" s="7" t="str">
        <f t="shared" si="50"/>
        <v>47.0%</v>
      </c>
      <c r="Z127" s="7" t="str">
        <f t="shared" si="51"/>
        <v>60.6%</v>
      </c>
      <c r="AA127" s="7" t="str">
        <f t="shared" si="52"/>
        <v>20.5%</v>
      </c>
      <c r="AB127" s="7" t="str">
        <f t="shared" si="53"/>
        <v>13.2%</v>
      </c>
      <c r="AC127" s="7" t="str">
        <f t="shared" si="54"/>
        <v>2.9%</v>
      </c>
      <c r="AD127" s="7" t="str">
        <f t="shared" si="55"/>
        <v>1.4%</v>
      </c>
      <c r="AE127" s="7" t="str">
        <f t="shared" si="56"/>
        <v>0.8%</v>
      </c>
      <c r="AF127" s="7" t="str">
        <f t="shared" si="57"/>
        <v>0.5%</v>
      </c>
      <c r="AG127" s="7" t="str">
        <f t="shared" si="58"/>
        <v>0.2%</v>
      </c>
      <c r="AH127" s="9"/>
      <c r="AI127" s="9">
        <f t="shared" si="59"/>
        <v>4</v>
      </c>
      <c r="AJ127" s="10" t="s">
        <v>282</v>
      </c>
    </row>
    <row r="128" spans="1:36" ht="13.8" x14ac:dyDescent="0.25">
      <c r="A128" s="5">
        <f t="shared" si="34"/>
        <v>43890</v>
      </c>
      <c r="B128" s="5">
        <f t="shared" si="35"/>
        <v>44136</v>
      </c>
      <c r="C128" s="6">
        <f t="shared" si="36"/>
        <v>0.33333333333333331</v>
      </c>
      <c r="D128" s="7">
        <f t="shared" si="37"/>
        <v>248</v>
      </c>
      <c r="E128" s="10" t="s">
        <v>268</v>
      </c>
      <c r="F128" s="7">
        <f t="shared" si="38"/>
        <v>169194</v>
      </c>
      <c r="G128" s="7">
        <f t="shared" si="39"/>
        <v>8371</v>
      </c>
      <c r="H128" s="7">
        <f t="shared" si="39"/>
        <v>4313</v>
      </c>
      <c r="I128" s="16" t="str">
        <f t="shared" si="40"/>
        <v>No hay datos</v>
      </c>
      <c r="J128" s="19">
        <f t="shared" si="40"/>
        <v>149048</v>
      </c>
      <c r="K128" s="24">
        <f t="shared" si="40"/>
        <v>21423</v>
      </c>
      <c r="L128" s="7">
        <f t="shared" si="41"/>
        <v>327889</v>
      </c>
      <c r="M128" s="7">
        <f t="shared" si="42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43"/>
        <v>3053</v>
      </c>
      <c r="S128" s="7">
        <f t="shared" si="44"/>
        <v>104</v>
      </c>
      <c r="T128" s="7">
        <f t="shared" si="45"/>
        <v>1</v>
      </c>
      <c r="U128" s="7">
        <f t="shared" si="46"/>
        <v>79053</v>
      </c>
      <c r="V128" s="7">
        <f t="shared" si="47"/>
        <v>531</v>
      </c>
      <c r="W128" s="7">
        <f t="shared" si="48"/>
        <v>342</v>
      </c>
      <c r="X128" s="7" t="str">
        <f t="shared" si="49"/>
        <v>53.0%</v>
      </c>
      <c r="Y128" s="7" t="str">
        <f t="shared" si="50"/>
        <v>47.0%</v>
      </c>
      <c r="Z128" s="7" t="str">
        <f t="shared" si="51"/>
        <v>60.6%</v>
      </c>
      <c r="AA128" s="7" t="str">
        <f t="shared" si="52"/>
        <v>20.5%</v>
      </c>
      <c r="AB128" s="7" t="str">
        <f t="shared" si="53"/>
        <v>13.2%</v>
      </c>
      <c r="AC128" s="7" t="str">
        <f t="shared" si="54"/>
        <v>2.9%</v>
      </c>
      <c r="AD128" s="7" t="str">
        <f t="shared" si="55"/>
        <v>1.4%</v>
      </c>
      <c r="AE128" s="7" t="str">
        <f t="shared" si="56"/>
        <v>0.8%</v>
      </c>
      <c r="AF128" s="7" t="str">
        <f t="shared" si="57"/>
        <v>0.5%</v>
      </c>
      <c r="AG128" s="7" t="str">
        <f t="shared" si="58"/>
        <v>0.2%</v>
      </c>
      <c r="AH128" s="9"/>
      <c r="AI128" s="9">
        <f t="shared" si="59"/>
        <v>4</v>
      </c>
      <c r="AJ128" s="10" t="s">
        <v>282</v>
      </c>
    </row>
    <row r="129" spans="1:36" ht="13.8" x14ac:dyDescent="0.25">
      <c r="A129" s="5">
        <f t="shared" si="34"/>
        <v>43890</v>
      </c>
      <c r="B129" s="5">
        <f t="shared" si="35"/>
        <v>44136</v>
      </c>
      <c r="C129" s="6">
        <f t="shared" si="36"/>
        <v>0.33333333333333331</v>
      </c>
      <c r="D129" s="7">
        <f t="shared" si="37"/>
        <v>248</v>
      </c>
      <c r="E129" s="10" t="s">
        <v>268</v>
      </c>
      <c r="F129" s="7">
        <f t="shared" si="38"/>
        <v>169194</v>
      </c>
      <c r="G129" s="7">
        <f t="shared" si="39"/>
        <v>8371</v>
      </c>
      <c r="H129" s="7">
        <f t="shared" si="39"/>
        <v>4313</v>
      </c>
      <c r="I129" s="16" t="str">
        <f t="shared" si="40"/>
        <v>No hay datos</v>
      </c>
      <c r="J129" s="19">
        <f t="shared" si="40"/>
        <v>149048</v>
      </c>
      <c r="K129" s="24">
        <f t="shared" si="40"/>
        <v>21423</v>
      </c>
      <c r="L129" s="7">
        <f t="shared" si="41"/>
        <v>327889</v>
      </c>
      <c r="M129" s="7">
        <f t="shared" si="42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43"/>
        <v>3053</v>
      </c>
      <c r="S129" s="7">
        <f t="shared" si="44"/>
        <v>104</v>
      </c>
      <c r="T129" s="7">
        <f t="shared" si="45"/>
        <v>1</v>
      </c>
      <c r="U129" s="7">
        <f t="shared" si="46"/>
        <v>79053</v>
      </c>
      <c r="V129" s="7">
        <f t="shared" si="47"/>
        <v>531</v>
      </c>
      <c r="W129" s="7">
        <f t="shared" si="48"/>
        <v>342</v>
      </c>
      <c r="X129" s="7" t="str">
        <f t="shared" si="49"/>
        <v>53.0%</v>
      </c>
      <c r="Y129" s="7" t="str">
        <f t="shared" si="50"/>
        <v>47.0%</v>
      </c>
      <c r="Z129" s="7" t="str">
        <f t="shared" si="51"/>
        <v>60.6%</v>
      </c>
      <c r="AA129" s="7" t="str">
        <f t="shared" si="52"/>
        <v>20.5%</v>
      </c>
      <c r="AB129" s="7" t="str">
        <f t="shared" si="53"/>
        <v>13.2%</v>
      </c>
      <c r="AC129" s="7" t="str">
        <f t="shared" si="54"/>
        <v>2.9%</v>
      </c>
      <c r="AD129" s="7" t="str">
        <f t="shared" si="55"/>
        <v>1.4%</v>
      </c>
      <c r="AE129" s="7" t="str">
        <f t="shared" si="56"/>
        <v>0.8%</v>
      </c>
      <c r="AF129" s="7" t="str">
        <f t="shared" si="57"/>
        <v>0.5%</v>
      </c>
      <c r="AG129" s="7" t="str">
        <f t="shared" si="58"/>
        <v>0.2%</v>
      </c>
      <c r="AH129" s="9"/>
      <c r="AI129" s="9">
        <f t="shared" si="59"/>
        <v>4</v>
      </c>
      <c r="AJ129" s="10" t="s">
        <v>282</v>
      </c>
    </row>
    <row r="130" spans="1:36" ht="13.8" x14ac:dyDescent="0.25">
      <c r="A130" s="5">
        <f t="shared" si="34"/>
        <v>43890</v>
      </c>
      <c r="B130" s="5">
        <f t="shared" si="35"/>
        <v>44136</v>
      </c>
      <c r="C130" s="6">
        <f t="shared" si="36"/>
        <v>0.33333333333333331</v>
      </c>
      <c r="D130" s="7">
        <f t="shared" si="37"/>
        <v>248</v>
      </c>
      <c r="E130" s="10" t="s">
        <v>268</v>
      </c>
      <c r="F130" s="7">
        <f t="shared" si="38"/>
        <v>169194</v>
      </c>
      <c r="G130" s="7">
        <f t="shared" si="39"/>
        <v>8371</v>
      </c>
      <c r="H130" s="7">
        <f t="shared" si="39"/>
        <v>4313</v>
      </c>
      <c r="I130" s="16" t="str">
        <f t="shared" si="40"/>
        <v>No hay datos</v>
      </c>
      <c r="J130" s="19">
        <f t="shared" si="40"/>
        <v>149048</v>
      </c>
      <c r="K130" s="24">
        <f t="shared" si="40"/>
        <v>21423</v>
      </c>
      <c r="L130" s="7">
        <f t="shared" si="41"/>
        <v>327889</v>
      </c>
      <c r="M130" s="7">
        <f t="shared" si="42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43"/>
        <v>3053</v>
      </c>
      <c r="S130" s="7">
        <f t="shared" si="44"/>
        <v>104</v>
      </c>
      <c r="T130" s="7">
        <f t="shared" si="45"/>
        <v>1</v>
      </c>
      <c r="U130" s="7">
        <f t="shared" si="46"/>
        <v>79053</v>
      </c>
      <c r="V130" s="7">
        <f t="shared" si="47"/>
        <v>531</v>
      </c>
      <c r="W130" s="7">
        <f t="shared" si="48"/>
        <v>342</v>
      </c>
      <c r="X130" s="7" t="str">
        <f t="shared" si="49"/>
        <v>53.0%</v>
      </c>
      <c r="Y130" s="7" t="str">
        <f t="shared" si="50"/>
        <v>47.0%</v>
      </c>
      <c r="Z130" s="7" t="str">
        <f t="shared" si="51"/>
        <v>60.6%</v>
      </c>
      <c r="AA130" s="7" t="str">
        <f t="shared" si="52"/>
        <v>20.5%</v>
      </c>
      <c r="AB130" s="7" t="str">
        <f t="shared" si="53"/>
        <v>13.2%</v>
      </c>
      <c r="AC130" s="7" t="str">
        <f t="shared" si="54"/>
        <v>2.9%</v>
      </c>
      <c r="AD130" s="7" t="str">
        <f t="shared" si="55"/>
        <v>1.4%</v>
      </c>
      <c r="AE130" s="7" t="str">
        <f t="shared" si="56"/>
        <v>0.8%</v>
      </c>
      <c r="AF130" s="7" t="str">
        <f t="shared" si="57"/>
        <v>0.5%</v>
      </c>
      <c r="AG130" s="7" t="str">
        <f t="shared" si="58"/>
        <v>0.2%</v>
      </c>
      <c r="AH130" s="9"/>
      <c r="AI130" s="9">
        <f t="shared" si="59"/>
        <v>4</v>
      </c>
      <c r="AJ130" s="10" t="s">
        <v>282</v>
      </c>
    </row>
    <row r="131" spans="1:36" ht="13.8" x14ac:dyDescent="0.25">
      <c r="A131" s="5">
        <f t="shared" si="34"/>
        <v>43890</v>
      </c>
      <c r="B131" s="5">
        <f t="shared" si="35"/>
        <v>44136</v>
      </c>
      <c r="C131" s="6">
        <f t="shared" si="36"/>
        <v>0.33333333333333331</v>
      </c>
      <c r="D131" s="7">
        <f t="shared" si="37"/>
        <v>248</v>
      </c>
      <c r="E131" s="10" t="s">
        <v>268</v>
      </c>
      <c r="F131" s="7">
        <f t="shared" si="38"/>
        <v>169194</v>
      </c>
      <c r="G131" s="7">
        <f t="shared" si="39"/>
        <v>8371</v>
      </c>
      <c r="H131" s="7">
        <f t="shared" si="39"/>
        <v>4313</v>
      </c>
      <c r="I131" s="16" t="str">
        <f t="shared" si="40"/>
        <v>No hay datos</v>
      </c>
      <c r="J131" s="19">
        <f t="shared" si="40"/>
        <v>149048</v>
      </c>
      <c r="K131" s="24">
        <f t="shared" si="40"/>
        <v>21423</v>
      </c>
      <c r="L131" s="7">
        <f t="shared" si="41"/>
        <v>327889</v>
      </c>
      <c r="M131" s="7">
        <f t="shared" si="42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43"/>
        <v>3053</v>
      </c>
      <c r="S131" s="7">
        <f t="shared" si="44"/>
        <v>104</v>
      </c>
      <c r="T131" s="7">
        <f t="shared" si="45"/>
        <v>1</v>
      </c>
      <c r="U131" s="7">
        <f t="shared" si="46"/>
        <v>79053</v>
      </c>
      <c r="V131" s="7">
        <f t="shared" si="47"/>
        <v>531</v>
      </c>
      <c r="W131" s="7">
        <f t="shared" si="48"/>
        <v>342</v>
      </c>
      <c r="X131" s="7" t="str">
        <f t="shared" si="49"/>
        <v>53.0%</v>
      </c>
      <c r="Y131" s="7" t="str">
        <f t="shared" si="50"/>
        <v>47.0%</v>
      </c>
      <c r="Z131" s="7" t="str">
        <f t="shared" si="51"/>
        <v>60.6%</v>
      </c>
      <c r="AA131" s="7" t="str">
        <f t="shared" si="52"/>
        <v>20.5%</v>
      </c>
      <c r="AB131" s="7" t="str">
        <f t="shared" si="53"/>
        <v>13.2%</v>
      </c>
      <c r="AC131" s="7" t="str">
        <f t="shared" si="54"/>
        <v>2.9%</v>
      </c>
      <c r="AD131" s="7" t="str">
        <f t="shared" si="55"/>
        <v>1.4%</v>
      </c>
      <c r="AE131" s="7" t="str">
        <f t="shared" si="56"/>
        <v>0.8%</v>
      </c>
      <c r="AF131" s="7" t="str">
        <f t="shared" si="57"/>
        <v>0.5%</v>
      </c>
      <c r="AG131" s="7" t="str">
        <f t="shared" si="58"/>
        <v>0.2%</v>
      </c>
      <c r="AH131" s="9"/>
      <c r="AI131" s="9">
        <f t="shared" si="59"/>
        <v>4</v>
      </c>
      <c r="AJ131" s="10" t="s">
        <v>282</v>
      </c>
    </row>
    <row r="132" spans="1:36" ht="13.8" x14ac:dyDescent="0.25">
      <c r="A132" s="5">
        <f t="shared" si="34"/>
        <v>43890</v>
      </c>
      <c r="B132" s="5">
        <f t="shared" si="35"/>
        <v>44136</v>
      </c>
      <c r="C132" s="6">
        <f t="shared" si="36"/>
        <v>0.33333333333333331</v>
      </c>
      <c r="D132" s="7">
        <f t="shared" si="37"/>
        <v>248</v>
      </c>
      <c r="E132" s="10" t="s">
        <v>268</v>
      </c>
      <c r="F132" s="7">
        <f t="shared" si="38"/>
        <v>169194</v>
      </c>
      <c r="G132" s="7">
        <f t="shared" si="39"/>
        <v>8371</v>
      </c>
      <c r="H132" s="7">
        <f t="shared" si="39"/>
        <v>4313</v>
      </c>
      <c r="I132" s="16" t="str">
        <f t="shared" si="40"/>
        <v>No hay datos</v>
      </c>
      <c r="J132" s="19">
        <f t="shared" si="40"/>
        <v>149048</v>
      </c>
      <c r="K132" s="24">
        <f t="shared" si="40"/>
        <v>21423</v>
      </c>
      <c r="L132" s="7">
        <f t="shared" si="41"/>
        <v>327889</v>
      </c>
      <c r="M132" s="7">
        <f t="shared" si="42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si="43"/>
        <v>3053</v>
      </c>
      <c r="S132" s="7">
        <f t="shared" si="44"/>
        <v>104</v>
      </c>
      <c r="T132" s="7">
        <f t="shared" si="45"/>
        <v>1</v>
      </c>
      <c r="U132" s="7">
        <f t="shared" si="46"/>
        <v>79053</v>
      </c>
      <c r="V132" s="7">
        <f t="shared" si="47"/>
        <v>531</v>
      </c>
      <c r="W132" s="7">
        <f t="shared" si="48"/>
        <v>342</v>
      </c>
      <c r="X132" s="7" t="str">
        <f t="shared" si="49"/>
        <v>53.0%</v>
      </c>
      <c r="Y132" s="7" t="str">
        <f t="shared" si="50"/>
        <v>47.0%</v>
      </c>
      <c r="Z132" s="7" t="str">
        <f t="shared" si="51"/>
        <v>60.6%</v>
      </c>
      <c r="AA132" s="7" t="str">
        <f t="shared" si="52"/>
        <v>20.5%</v>
      </c>
      <c r="AB132" s="7" t="str">
        <f t="shared" si="53"/>
        <v>13.2%</v>
      </c>
      <c r="AC132" s="7" t="str">
        <f t="shared" si="54"/>
        <v>2.9%</v>
      </c>
      <c r="AD132" s="7" t="str">
        <f t="shared" si="55"/>
        <v>1.4%</v>
      </c>
      <c r="AE132" s="7" t="str">
        <f t="shared" si="56"/>
        <v>0.8%</v>
      </c>
      <c r="AF132" s="7" t="str">
        <f t="shared" si="57"/>
        <v>0.5%</v>
      </c>
      <c r="AG132" s="7" t="str">
        <f t="shared" si="58"/>
        <v>0.2%</v>
      </c>
      <c r="AH132" s="9"/>
      <c r="AI132" s="9">
        <f t="shared" si="59"/>
        <v>4</v>
      </c>
      <c r="AJ132" s="10" t="s">
        <v>282</v>
      </c>
    </row>
    <row r="133" spans="1:36" ht="13.8" x14ac:dyDescent="0.25">
      <c r="A133" s="5">
        <f t="shared" si="34"/>
        <v>43890</v>
      </c>
      <c r="B133" s="5">
        <f t="shared" si="35"/>
        <v>44136</v>
      </c>
      <c r="C133" s="6">
        <f t="shared" si="36"/>
        <v>0.33333333333333331</v>
      </c>
      <c r="D133" s="7">
        <f t="shared" si="37"/>
        <v>248</v>
      </c>
      <c r="E133" s="10" t="s">
        <v>268</v>
      </c>
      <c r="F133" s="7">
        <f t="shared" si="38"/>
        <v>169194</v>
      </c>
      <c r="G133" s="7">
        <f t="shared" si="39"/>
        <v>8371</v>
      </c>
      <c r="H133" s="7">
        <f t="shared" si="39"/>
        <v>4313</v>
      </c>
      <c r="I133" s="16" t="str">
        <f t="shared" si="40"/>
        <v>No hay datos</v>
      </c>
      <c r="J133" s="19">
        <f t="shared" si="40"/>
        <v>149048</v>
      </c>
      <c r="K133" s="24">
        <f t="shared" si="40"/>
        <v>21423</v>
      </c>
      <c r="L133" s="7">
        <f t="shared" si="41"/>
        <v>327889</v>
      </c>
      <c r="M133" s="7">
        <f t="shared" si="42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43"/>
        <v>3053</v>
      </c>
      <c r="S133" s="7">
        <f t="shared" si="44"/>
        <v>104</v>
      </c>
      <c r="T133" s="7">
        <f t="shared" si="45"/>
        <v>1</v>
      </c>
      <c r="U133" s="7">
        <f t="shared" si="46"/>
        <v>79053</v>
      </c>
      <c r="V133" s="7">
        <f t="shared" si="47"/>
        <v>531</v>
      </c>
      <c r="W133" s="7">
        <f t="shared" si="48"/>
        <v>342</v>
      </c>
      <c r="X133" s="7" t="str">
        <f t="shared" si="49"/>
        <v>53.0%</v>
      </c>
      <c r="Y133" s="7" t="str">
        <f t="shared" si="50"/>
        <v>47.0%</v>
      </c>
      <c r="Z133" s="7" t="str">
        <f t="shared" si="51"/>
        <v>60.6%</v>
      </c>
      <c r="AA133" s="7" t="str">
        <f t="shared" si="52"/>
        <v>20.5%</v>
      </c>
      <c r="AB133" s="7" t="str">
        <f t="shared" si="53"/>
        <v>13.2%</v>
      </c>
      <c r="AC133" s="7" t="str">
        <f t="shared" si="54"/>
        <v>2.9%</v>
      </c>
      <c r="AD133" s="7" t="str">
        <f t="shared" si="55"/>
        <v>1.4%</v>
      </c>
      <c r="AE133" s="7" t="str">
        <f t="shared" si="56"/>
        <v>0.8%</v>
      </c>
      <c r="AF133" s="7" t="str">
        <f t="shared" si="57"/>
        <v>0.5%</v>
      </c>
      <c r="AG133" s="7" t="str">
        <f t="shared" si="58"/>
        <v>0.2%</v>
      </c>
      <c r="AH133" s="9"/>
      <c r="AI133" s="9">
        <f t="shared" si="59"/>
        <v>4</v>
      </c>
      <c r="AJ133" s="10" t="s">
        <v>282</v>
      </c>
    </row>
    <row r="134" spans="1:36" ht="13.8" x14ac:dyDescent="0.25">
      <c r="A134" s="5">
        <f t="shared" si="34"/>
        <v>43890</v>
      </c>
      <c r="B134" s="5">
        <f t="shared" si="35"/>
        <v>44136</v>
      </c>
      <c r="C134" s="6">
        <f t="shared" si="36"/>
        <v>0.33333333333333331</v>
      </c>
      <c r="D134" s="7">
        <f t="shared" si="37"/>
        <v>248</v>
      </c>
      <c r="E134" s="10" t="s">
        <v>268</v>
      </c>
      <c r="F134" s="7">
        <f t="shared" si="38"/>
        <v>169194</v>
      </c>
      <c r="G134" s="7">
        <f t="shared" si="39"/>
        <v>8371</v>
      </c>
      <c r="H134" s="7">
        <f t="shared" si="39"/>
        <v>4313</v>
      </c>
      <c r="I134" s="16" t="str">
        <f t="shared" si="40"/>
        <v>No hay datos</v>
      </c>
      <c r="J134" s="19">
        <f t="shared" si="40"/>
        <v>149048</v>
      </c>
      <c r="K134" s="24">
        <f t="shared" si="40"/>
        <v>21423</v>
      </c>
      <c r="L134" s="7">
        <f t="shared" si="41"/>
        <v>327889</v>
      </c>
      <c r="M134" s="7">
        <f t="shared" si="42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46"/>
        <v>79053</v>
      </c>
      <c r="V134" s="7">
        <f t="shared" si="47"/>
        <v>531</v>
      </c>
      <c r="W134" s="7">
        <f t="shared" si="48"/>
        <v>342</v>
      </c>
      <c r="X134" s="7" t="str">
        <f t="shared" si="49"/>
        <v>53.0%</v>
      </c>
      <c r="Y134" s="7" t="str">
        <f t="shared" si="50"/>
        <v>47.0%</v>
      </c>
      <c r="Z134" s="7" t="str">
        <f t="shared" si="51"/>
        <v>60.6%</v>
      </c>
      <c r="AA134" s="7" t="str">
        <f t="shared" si="52"/>
        <v>20.5%</v>
      </c>
      <c r="AB134" s="7" t="str">
        <f t="shared" si="53"/>
        <v>13.2%</v>
      </c>
      <c r="AC134" s="7" t="str">
        <f t="shared" si="54"/>
        <v>2.9%</v>
      </c>
      <c r="AD134" s="7" t="str">
        <f t="shared" si="55"/>
        <v>1.4%</v>
      </c>
      <c r="AE134" s="7" t="str">
        <f t="shared" si="56"/>
        <v>0.8%</v>
      </c>
      <c r="AF134" s="7" t="str">
        <f t="shared" si="57"/>
        <v>0.5%</v>
      </c>
      <c r="AG134" s="7" t="str">
        <f t="shared" si="58"/>
        <v>0.2%</v>
      </c>
      <c r="AH134" s="9"/>
      <c r="AI134" s="9">
        <f t="shared" si="59"/>
        <v>4</v>
      </c>
      <c r="AJ134" s="10" t="s">
        <v>282</v>
      </c>
    </row>
    <row r="135" spans="1:36" ht="13.8" x14ac:dyDescent="0.25">
      <c r="A135" s="5">
        <f t="shared" ref="A135:A201" si="62">A134</f>
        <v>43890</v>
      </c>
      <c r="B135" s="5">
        <f t="shared" ref="B135:B201" si="63">B134</f>
        <v>44136</v>
      </c>
      <c r="C135" s="6">
        <f t="shared" ref="C135:C201" si="64">C134</f>
        <v>0.33333333333333331</v>
      </c>
      <c r="D135" s="7">
        <f t="shared" ref="D135:D201" si="65">D134</f>
        <v>248</v>
      </c>
      <c r="E135" s="10" t="s">
        <v>268</v>
      </c>
      <c r="F135" s="7">
        <f t="shared" ref="F135:K201" si="66">F134</f>
        <v>169194</v>
      </c>
      <c r="G135" s="7">
        <f t="shared" ref="G135:H201" si="67">G134</f>
        <v>8371</v>
      </c>
      <c r="H135" s="7">
        <f t="shared" si="67"/>
        <v>4313</v>
      </c>
      <c r="I135" s="16" t="str">
        <f t="shared" ref="I135:K201" si="68">I134</f>
        <v>No hay datos</v>
      </c>
      <c r="J135" s="19">
        <f t="shared" si="68"/>
        <v>149048</v>
      </c>
      <c r="K135" s="24">
        <f t="shared" si="68"/>
        <v>21423</v>
      </c>
      <c r="L135" s="7">
        <f t="shared" ref="L135:L201" si="69">L134</f>
        <v>327889</v>
      </c>
      <c r="M135" s="7">
        <f t="shared" ref="M135:M201" si="70">M134</f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R201" si="71">R134</f>
        <v>2516</v>
      </c>
      <c r="S135" s="7">
        <f t="shared" ref="S135:S201" si="72">S134</f>
        <v>315</v>
      </c>
      <c r="T135" s="7">
        <f t="shared" ref="T135:T201" si="73">T134</f>
        <v>119</v>
      </c>
      <c r="U135" s="7">
        <f t="shared" ref="U135:U201" si="74">U134</f>
        <v>79053</v>
      </c>
      <c r="V135" s="7">
        <f t="shared" ref="V135:V201" si="75">V134</f>
        <v>531</v>
      </c>
      <c r="W135" s="7">
        <f t="shared" ref="W135:W201" si="76">W134</f>
        <v>342</v>
      </c>
      <c r="X135" s="7" t="str">
        <f t="shared" ref="X135:X201" si="77">X134</f>
        <v>53.0%</v>
      </c>
      <c r="Y135" s="7" t="str">
        <f t="shared" ref="Y135:Y201" si="78">Y134</f>
        <v>47.0%</v>
      </c>
      <c r="Z135" s="7" t="str">
        <f t="shared" ref="Z135:Z201" si="79">Z134</f>
        <v>60.6%</v>
      </c>
      <c r="AA135" s="7" t="str">
        <f t="shared" ref="AA135:AA201" si="80">AA134</f>
        <v>20.5%</v>
      </c>
      <c r="AB135" s="7" t="str">
        <f t="shared" ref="AB135:AB201" si="81">AB134</f>
        <v>13.2%</v>
      </c>
      <c r="AC135" s="7" t="str">
        <f t="shared" ref="AC135:AC201" si="82">AC134</f>
        <v>2.9%</v>
      </c>
      <c r="AD135" s="7" t="str">
        <f t="shared" ref="AD135:AD201" si="83">AD134</f>
        <v>1.4%</v>
      </c>
      <c r="AE135" s="7" t="str">
        <f t="shared" ref="AE135:AE201" si="84">AE134</f>
        <v>0.8%</v>
      </c>
      <c r="AF135" s="7" t="str">
        <f t="shared" ref="AF135:AF201" si="85">AF134</f>
        <v>0.5%</v>
      </c>
      <c r="AG135" s="7" t="str">
        <f t="shared" ref="AG135:AG201" si="86">AG134</f>
        <v>0.2%</v>
      </c>
      <c r="AH135" s="9"/>
      <c r="AI135" s="9">
        <f t="shared" ref="AI135:AI201" si="87">AI134</f>
        <v>4</v>
      </c>
      <c r="AJ135" s="10" t="s">
        <v>282</v>
      </c>
    </row>
    <row r="136" spans="1:36" ht="13.8" x14ac:dyDescent="0.25">
      <c r="A136" s="5">
        <f t="shared" si="62"/>
        <v>43890</v>
      </c>
      <c r="B136" s="5">
        <f t="shared" si="63"/>
        <v>44136</v>
      </c>
      <c r="C136" s="6">
        <f t="shared" si="64"/>
        <v>0.33333333333333331</v>
      </c>
      <c r="D136" s="7">
        <f t="shared" si="65"/>
        <v>248</v>
      </c>
      <c r="E136" s="10" t="s">
        <v>268</v>
      </c>
      <c r="F136" s="7">
        <f t="shared" si="66"/>
        <v>169194</v>
      </c>
      <c r="G136" s="7">
        <f t="shared" si="67"/>
        <v>8371</v>
      </c>
      <c r="H136" s="7">
        <f t="shared" si="67"/>
        <v>4313</v>
      </c>
      <c r="I136" s="16" t="str">
        <f t="shared" si="68"/>
        <v>No hay datos</v>
      </c>
      <c r="J136" s="19">
        <f t="shared" si="68"/>
        <v>149048</v>
      </c>
      <c r="K136" s="24">
        <f t="shared" si="68"/>
        <v>21423</v>
      </c>
      <c r="L136" s="7">
        <f t="shared" si="69"/>
        <v>327889</v>
      </c>
      <c r="M136" s="7">
        <f t="shared" si="7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71"/>
        <v>2516</v>
      </c>
      <c r="S136" s="7">
        <f t="shared" si="72"/>
        <v>315</v>
      </c>
      <c r="T136" s="7">
        <f t="shared" si="73"/>
        <v>119</v>
      </c>
      <c r="U136" s="7">
        <f t="shared" si="74"/>
        <v>79053</v>
      </c>
      <c r="V136" s="7">
        <f t="shared" si="75"/>
        <v>531</v>
      </c>
      <c r="W136" s="7">
        <f t="shared" si="76"/>
        <v>342</v>
      </c>
      <c r="X136" s="7" t="str">
        <f t="shared" si="77"/>
        <v>53.0%</v>
      </c>
      <c r="Y136" s="7" t="str">
        <f t="shared" si="78"/>
        <v>47.0%</v>
      </c>
      <c r="Z136" s="7" t="str">
        <f t="shared" si="79"/>
        <v>60.6%</v>
      </c>
      <c r="AA136" s="7" t="str">
        <f t="shared" si="80"/>
        <v>20.5%</v>
      </c>
      <c r="AB136" s="7" t="str">
        <f t="shared" si="81"/>
        <v>13.2%</v>
      </c>
      <c r="AC136" s="7" t="str">
        <f t="shared" si="82"/>
        <v>2.9%</v>
      </c>
      <c r="AD136" s="7" t="str">
        <f t="shared" si="83"/>
        <v>1.4%</v>
      </c>
      <c r="AE136" s="7" t="str">
        <f t="shared" si="84"/>
        <v>0.8%</v>
      </c>
      <c r="AF136" s="7" t="str">
        <f t="shared" si="85"/>
        <v>0.5%</v>
      </c>
      <c r="AG136" s="7" t="str">
        <f t="shared" si="86"/>
        <v>0.2%</v>
      </c>
      <c r="AH136" s="9"/>
      <c r="AI136" s="9">
        <f t="shared" si="87"/>
        <v>4</v>
      </c>
      <c r="AJ136" s="10" t="s">
        <v>282</v>
      </c>
    </row>
    <row r="137" spans="1:36" ht="13.8" x14ac:dyDescent="0.25">
      <c r="A137" s="5">
        <f t="shared" si="62"/>
        <v>43890</v>
      </c>
      <c r="B137" s="5">
        <f t="shared" si="63"/>
        <v>44136</v>
      </c>
      <c r="C137" s="6">
        <f t="shared" si="64"/>
        <v>0.33333333333333331</v>
      </c>
      <c r="D137" s="7">
        <f t="shared" si="65"/>
        <v>248</v>
      </c>
      <c r="E137" s="10" t="s">
        <v>268</v>
      </c>
      <c r="F137" s="7">
        <f t="shared" si="66"/>
        <v>169194</v>
      </c>
      <c r="G137" s="7">
        <f t="shared" si="67"/>
        <v>8371</v>
      </c>
      <c r="H137" s="7">
        <f t="shared" si="67"/>
        <v>4313</v>
      </c>
      <c r="I137" s="16" t="str">
        <f t="shared" si="68"/>
        <v>No hay datos</v>
      </c>
      <c r="J137" s="19">
        <f t="shared" si="68"/>
        <v>149048</v>
      </c>
      <c r="K137" s="24">
        <f t="shared" si="68"/>
        <v>21423</v>
      </c>
      <c r="L137" s="7">
        <f t="shared" si="69"/>
        <v>327889</v>
      </c>
      <c r="M137" s="7">
        <f t="shared" si="7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71"/>
        <v>2516</v>
      </c>
      <c r="S137" s="7">
        <f t="shared" si="72"/>
        <v>315</v>
      </c>
      <c r="T137" s="7">
        <f t="shared" si="73"/>
        <v>119</v>
      </c>
      <c r="U137" s="7">
        <f t="shared" si="74"/>
        <v>79053</v>
      </c>
      <c r="V137" s="7">
        <f t="shared" si="75"/>
        <v>531</v>
      </c>
      <c r="W137" s="7">
        <f t="shared" si="76"/>
        <v>342</v>
      </c>
      <c r="X137" s="7" t="str">
        <f t="shared" si="77"/>
        <v>53.0%</v>
      </c>
      <c r="Y137" s="7" t="str">
        <f t="shared" si="78"/>
        <v>47.0%</v>
      </c>
      <c r="Z137" s="7" t="str">
        <f t="shared" si="79"/>
        <v>60.6%</v>
      </c>
      <c r="AA137" s="7" t="str">
        <f t="shared" si="80"/>
        <v>20.5%</v>
      </c>
      <c r="AB137" s="7" t="str">
        <f t="shared" si="81"/>
        <v>13.2%</v>
      </c>
      <c r="AC137" s="7" t="str">
        <f t="shared" si="82"/>
        <v>2.9%</v>
      </c>
      <c r="AD137" s="7" t="str">
        <f t="shared" si="83"/>
        <v>1.4%</v>
      </c>
      <c r="AE137" s="7" t="str">
        <f t="shared" si="84"/>
        <v>0.8%</v>
      </c>
      <c r="AF137" s="7" t="str">
        <f t="shared" si="85"/>
        <v>0.5%</v>
      </c>
      <c r="AG137" s="7" t="str">
        <f t="shared" si="86"/>
        <v>0.2%</v>
      </c>
      <c r="AH137" s="9"/>
      <c r="AI137" s="9">
        <f t="shared" si="87"/>
        <v>4</v>
      </c>
      <c r="AJ137" s="10" t="s">
        <v>282</v>
      </c>
    </row>
    <row r="138" spans="1:36" ht="13.8" x14ac:dyDescent="0.25">
      <c r="A138" s="5">
        <f t="shared" si="62"/>
        <v>43890</v>
      </c>
      <c r="B138" s="5">
        <f t="shared" si="63"/>
        <v>44136</v>
      </c>
      <c r="C138" s="6">
        <f t="shared" si="64"/>
        <v>0.33333333333333331</v>
      </c>
      <c r="D138" s="7">
        <f t="shared" si="65"/>
        <v>248</v>
      </c>
      <c r="E138" s="10" t="s">
        <v>268</v>
      </c>
      <c r="F138" s="7">
        <f t="shared" si="66"/>
        <v>169194</v>
      </c>
      <c r="G138" s="7">
        <f t="shared" si="67"/>
        <v>8371</v>
      </c>
      <c r="H138" s="7">
        <f t="shared" si="67"/>
        <v>4313</v>
      </c>
      <c r="I138" s="16" t="str">
        <f t="shared" si="68"/>
        <v>No hay datos</v>
      </c>
      <c r="J138" s="19">
        <f t="shared" si="68"/>
        <v>149048</v>
      </c>
      <c r="K138" s="24">
        <f t="shared" si="68"/>
        <v>21423</v>
      </c>
      <c r="L138" s="7">
        <f t="shared" si="69"/>
        <v>327889</v>
      </c>
      <c r="M138" s="7">
        <f t="shared" si="7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71"/>
        <v>2516</v>
      </c>
      <c r="S138" s="7">
        <f t="shared" si="72"/>
        <v>315</v>
      </c>
      <c r="T138" s="7">
        <f t="shared" si="73"/>
        <v>119</v>
      </c>
      <c r="U138" s="7">
        <f t="shared" si="74"/>
        <v>79053</v>
      </c>
      <c r="V138" s="7">
        <f t="shared" si="75"/>
        <v>531</v>
      </c>
      <c r="W138" s="7">
        <f t="shared" si="76"/>
        <v>342</v>
      </c>
      <c r="X138" s="7" t="str">
        <f t="shared" si="77"/>
        <v>53.0%</v>
      </c>
      <c r="Y138" s="7" t="str">
        <f t="shared" si="78"/>
        <v>47.0%</v>
      </c>
      <c r="Z138" s="7" t="str">
        <f t="shared" si="79"/>
        <v>60.6%</v>
      </c>
      <c r="AA138" s="7" t="str">
        <f t="shared" si="80"/>
        <v>20.5%</v>
      </c>
      <c r="AB138" s="7" t="str">
        <f t="shared" si="81"/>
        <v>13.2%</v>
      </c>
      <c r="AC138" s="7" t="str">
        <f t="shared" si="82"/>
        <v>2.9%</v>
      </c>
      <c r="AD138" s="7" t="str">
        <f t="shared" si="83"/>
        <v>1.4%</v>
      </c>
      <c r="AE138" s="7" t="str">
        <f t="shared" si="84"/>
        <v>0.8%</v>
      </c>
      <c r="AF138" s="7" t="str">
        <f t="shared" si="85"/>
        <v>0.5%</v>
      </c>
      <c r="AG138" s="7" t="str">
        <f t="shared" si="86"/>
        <v>0.2%</v>
      </c>
      <c r="AH138" s="9"/>
      <c r="AI138" s="9">
        <f t="shared" si="87"/>
        <v>4</v>
      </c>
      <c r="AJ138" s="10" t="s">
        <v>282</v>
      </c>
    </row>
    <row r="139" spans="1:36" ht="13.8" x14ac:dyDescent="0.25">
      <c r="A139" s="5">
        <f t="shared" si="62"/>
        <v>43890</v>
      </c>
      <c r="B139" s="5">
        <f t="shared" si="63"/>
        <v>44136</v>
      </c>
      <c r="C139" s="6">
        <f t="shared" si="64"/>
        <v>0.33333333333333331</v>
      </c>
      <c r="D139" s="7">
        <f t="shared" si="65"/>
        <v>248</v>
      </c>
      <c r="E139" s="10" t="s">
        <v>268</v>
      </c>
      <c r="F139" s="7">
        <f t="shared" si="66"/>
        <v>169194</v>
      </c>
      <c r="G139" s="7">
        <f t="shared" si="67"/>
        <v>8371</v>
      </c>
      <c r="H139" s="7">
        <f t="shared" si="67"/>
        <v>4313</v>
      </c>
      <c r="I139" s="16" t="str">
        <f t="shared" si="68"/>
        <v>No hay datos</v>
      </c>
      <c r="J139" s="19">
        <f t="shared" si="68"/>
        <v>149048</v>
      </c>
      <c r="K139" s="24">
        <f t="shared" si="68"/>
        <v>21423</v>
      </c>
      <c r="L139" s="7">
        <f t="shared" si="69"/>
        <v>327889</v>
      </c>
      <c r="M139" s="7">
        <f t="shared" si="7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71"/>
        <v>2516</v>
      </c>
      <c r="S139" s="7">
        <f t="shared" si="72"/>
        <v>315</v>
      </c>
      <c r="T139" s="7">
        <f t="shared" si="73"/>
        <v>119</v>
      </c>
      <c r="U139" s="7">
        <f t="shared" si="74"/>
        <v>79053</v>
      </c>
      <c r="V139" s="7">
        <f t="shared" si="75"/>
        <v>531</v>
      </c>
      <c r="W139" s="7">
        <f t="shared" si="76"/>
        <v>342</v>
      </c>
      <c r="X139" s="7" t="str">
        <f t="shared" si="77"/>
        <v>53.0%</v>
      </c>
      <c r="Y139" s="7" t="str">
        <f t="shared" si="78"/>
        <v>47.0%</v>
      </c>
      <c r="Z139" s="7" t="str">
        <f t="shared" si="79"/>
        <v>60.6%</v>
      </c>
      <c r="AA139" s="7" t="str">
        <f t="shared" si="80"/>
        <v>20.5%</v>
      </c>
      <c r="AB139" s="7" t="str">
        <f t="shared" si="81"/>
        <v>13.2%</v>
      </c>
      <c r="AC139" s="7" t="str">
        <f t="shared" si="82"/>
        <v>2.9%</v>
      </c>
      <c r="AD139" s="7" t="str">
        <f t="shared" si="83"/>
        <v>1.4%</v>
      </c>
      <c r="AE139" s="7" t="str">
        <f t="shared" si="84"/>
        <v>0.8%</v>
      </c>
      <c r="AF139" s="7" t="str">
        <f t="shared" si="85"/>
        <v>0.5%</v>
      </c>
      <c r="AG139" s="7" t="str">
        <f t="shared" si="86"/>
        <v>0.2%</v>
      </c>
      <c r="AH139" s="9"/>
      <c r="AI139" s="9">
        <f t="shared" si="87"/>
        <v>4</v>
      </c>
      <c r="AJ139" s="10" t="s">
        <v>282</v>
      </c>
    </row>
    <row r="140" spans="1:36" ht="13.8" x14ac:dyDescent="0.25">
      <c r="A140" s="5">
        <f t="shared" si="62"/>
        <v>43890</v>
      </c>
      <c r="B140" s="5">
        <f t="shared" si="63"/>
        <v>44136</v>
      </c>
      <c r="C140" s="6">
        <f t="shared" si="64"/>
        <v>0.33333333333333331</v>
      </c>
      <c r="D140" s="7">
        <f t="shared" si="65"/>
        <v>248</v>
      </c>
      <c r="E140" s="10" t="s">
        <v>268</v>
      </c>
      <c r="F140" s="7">
        <f t="shared" si="66"/>
        <v>169194</v>
      </c>
      <c r="G140" s="7">
        <f t="shared" si="67"/>
        <v>8371</v>
      </c>
      <c r="H140" s="7">
        <f t="shared" si="67"/>
        <v>4313</v>
      </c>
      <c r="I140" s="16" t="str">
        <f t="shared" si="68"/>
        <v>No hay datos</v>
      </c>
      <c r="J140" s="19">
        <f t="shared" si="68"/>
        <v>149048</v>
      </c>
      <c r="K140" s="24">
        <f t="shared" si="68"/>
        <v>21423</v>
      </c>
      <c r="L140" s="7">
        <f t="shared" si="69"/>
        <v>327889</v>
      </c>
      <c r="M140" s="7">
        <f t="shared" si="7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71"/>
        <v>2516</v>
      </c>
      <c r="S140" s="7">
        <f t="shared" si="72"/>
        <v>315</v>
      </c>
      <c r="T140" s="7">
        <f t="shared" si="73"/>
        <v>119</v>
      </c>
      <c r="U140" s="7">
        <f t="shared" si="74"/>
        <v>79053</v>
      </c>
      <c r="V140" s="7">
        <f t="shared" si="75"/>
        <v>531</v>
      </c>
      <c r="W140" s="7">
        <f t="shared" si="76"/>
        <v>342</v>
      </c>
      <c r="X140" s="7" t="str">
        <f t="shared" si="77"/>
        <v>53.0%</v>
      </c>
      <c r="Y140" s="7" t="str">
        <f t="shared" si="78"/>
        <v>47.0%</v>
      </c>
      <c r="Z140" s="7" t="str">
        <f t="shared" si="79"/>
        <v>60.6%</v>
      </c>
      <c r="AA140" s="7" t="str">
        <f t="shared" si="80"/>
        <v>20.5%</v>
      </c>
      <c r="AB140" s="7" t="str">
        <f t="shared" si="81"/>
        <v>13.2%</v>
      </c>
      <c r="AC140" s="7" t="str">
        <f t="shared" si="82"/>
        <v>2.9%</v>
      </c>
      <c r="AD140" s="7" t="str">
        <f t="shared" si="83"/>
        <v>1.4%</v>
      </c>
      <c r="AE140" s="7" t="str">
        <f t="shared" si="84"/>
        <v>0.8%</v>
      </c>
      <c r="AF140" s="7" t="str">
        <f t="shared" si="85"/>
        <v>0.5%</v>
      </c>
      <c r="AG140" s="7" t="str">
        <f t="shared" si="86"/>
        <v>0.2%</v>
      </c>
      <c r="AH140" s="9"/>
      <c r="AI140" s="9">
        <f t="shared" si="87"/>
        <v>4</v>
      </c>
      <c r="AJ140" s="10" t="s">
        <v>282</v>
      </c>
    </row>
    <row r="141" spans="1:36" ht="13.8" x14ac:dyDescent="0.25">
      <c r="A141" s="5">
        <f t="shared" si="62"/>
        <v>43890</v>
      </c>
      <c r="B141" s="5">
        <f t="shared" si="63"/>
        <v>44136</v>
      </c>
      <c r="C141" s="6">
        <f t="shared" si="64"/>
        <v>0.33333333333333331</v>
      </c>
      <c r="D141" s="7">
        <f t="shared" si="65"/>
        <v>248</v>
      </c>
      <c r="E141" s="10" t="s">
        <v>268</v>
      </c>
      <c r="F141" s="7">
        <f t="shared" si="66"/>
        <v>169194</v>
      </c>
      <c r="G141" s="7">
        <f t="shared" si="67"/>
        <v>8371</v>
      </c>
      <c r="H141" s="7">
        <f t="shared" si="67"/>
        <v>4313</v>
      </c>
      <c r="I141" s="16" t="str">
        <f t="shared" si="68"/>
        <v>No hay datos</v>
      </c>
      <c r="J141" s="19">
        <f t="shared" si="68"/>
        <v>149048</v>
      </c>
      <c r="K141" s="24">
        <f t="shared" si="68"/>
        <v>21423</v>
      </c>
      <c r="L141" s="7">
        <f t="shared" si="69"/>
        <v>327889</v>
      </c>
      <c r="M141" s="7">
        <f t="shared" si="7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71"/>
        <v>2516</v>
      </c>
      <c r="S141" s="7">
        <f t="shared" si="72"/>
        <v>315</v>
      </c>
      <c r="T141" s="7">
        <f t="shared" si="73"/>
        <v>119</v>
      </c>
      <c r="U141" s="7">
        <f t="shared" si="74"/>
        <v>79053</v>
      </c>
      <c r="V141" s="7">
        <f t="shared" si="75"/>
        <v>531</v>
      </c>
      <c r="W141" s="7">
        <f t="shared" si="76"/>
        <v>342</v>
      </c>
      <c r="X141" s="7" t="str">
        <f t="shared" si="77"/>
        <v>53.0%</v>
      </c>
      <c r="Y141" s="7" t="str">
        <f t="shared" si="78"/>
        <v>47.0%</v>
      </c>
      <c r="Z141" s="7" t="str">
        <f t="shared" si="79"/>
        <v>60.6%</v>
      </c>
      <c r="AA141" s="7" t="str">
        <f t="shared" si="80"/>
        <v>20.5%</v>
      </c>
      <c r="AB141" s="7" t="str">
        <f t="shared" si="81"/>
        <v>13.2%</v>
      </c>
      <c r="AC141" s="7" t="str">
        <f t="shared" si="82"/>
        <v>2.9%</v>
      </c>
      <c r="AD141" s="7" t="str">
        <f t="shared" si="83"/>
        <v>1.4%</v>
      </c>
      <c r="AE141" s="7" t="str">
        <f t="shared" si="84"/>
        <v>0.8%</v>
      </c>
      <c r="AF141" s="7" t="str">
        <f t="shared" si="85"/>
        <v>0.5%</v>
      </c>
      <c r="AG141" s="7" t="str">
        <f t="shared" si="86"/>
        <v>0.2%</v>
      </c>
      <c r="AH141" s="9"/>
      <c r="AI141" s="9">
        <f t="shared" si="87"/>
        <v>4</v>
      </c>
      <c r="AJ141" s="10" t="s">
        <v>282</v>
      </c>
    </row>
    <row r="142" spans="1:36" ht="13.8" x14ac:dyDescent="0.25">
      <c r="A142" s="5">
        <f t="shared" si="62"/>
        <v>43890</v>
      </c>
      <c r="B142" s="5">
        <f t="shared" si="63"/>
        <v>44136</v>
      </c>
      <c r="C142" s="6">
        <f t="shared" si="64"/>
        <v>0.33333333333333331</v>
      </c>
      <c r="D142" s="7">
        <f t="shared" si="65"/>
        <v>248</v>
      </c>
      <c r="E142" s="10" t="s">
        <v>268</v>
      </c>
      <c r="F142" s="7">
        <f t="shared" si="66"/>
        <v>169194</v>
      </c>
      <c r="G142" s="7">
        <f t="shared" si="67"/>
        <v>8371</v>
      </c>
      <c r="H142" s="7">
        <f t="shared" si="67"/>
        <v>4313</v>
      </c>
      <c r="I142" s="16" t="str">
        <f t="shared" si="68"/>
        <v>No hay datos</v>
      </c>
      <c r="J142" s="19">
        <f t="shared" si="68"/>
        <v>149048</v>
      </c>
      <c r="K142" s="24">
        <f t="shared" si="68"/>
        <v>21423</v>
      </c>
      <c r="L142" s="7">
        <f t="shared" si="69"/>
        <v>327889</v>
      </c>
      <c r="M142" s="7">
        <f t="shared" si="7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71"/>
        <v>2516</v>
      </c>
      <c r="S142" s="7">
        <f t="shared" si="72"/>
        <v>315</v>
      </c>
      <c r="T142" s="7">
        <f t="shared" si="73"/>
        <v>119</v>
      </c>
      <c r="U142" s="7">
        <f t="shared" si="74"/>
        <v>79053</v>
      </c>
      <c r="V142" s="7">
        <f t="shared" si="75"/>
        <v>531</v>
      </c>
      <c r="W142" s="7">
        <f t="shared" si="76"/>
        <v>342</v>
      </c>
      <c r="X142" s="7" t="str">
        <f t="shared" si="77"/>
        <v>53.0%</v>
      </c>
      <c r="Y142" s="7" t="str">
        <f t="shared" si="78"/>
        <v>47.0%</v>
      </c>
      <c r="Z142" s="7" t="str">
        <f t="shared" si="79"/>
        <v>60.6%</v>
      </c>
      <c r="AA142" s="7" t="str">
        <f t="shared" si="80"/>
        <v>20.5%</v>
      </c>
      <c r="AB142" s="7" t="str">
        <f t="shared" si="81"/>
        <v>13.2%</v>
      </c>
      <c r="AC142" s="7" t="str">
        <f t="shared" si="82"/>
        <v>2.9%</v>
      </c>
      <c r="AD142" s="7" t="str">
        <f t="shared" si="83"/>
        <v>1.4%</v>
      </c>
      <c r="AE142" s="7" t="str">
        <f t="shared" si="84"/>
        <v>0.8%</v>
      </c>
      <c r="AF142" s="7" t="str">
        <f t="shared" si="85"/>
        <v>0.5%</v>
      </c>
      <c r="AG142" s="7" t="str">
        <f t="shared" si="86"/>
        <v>0.2%</v>
      </c>
      <c r="AH142" s="9"/>
      <c r="AI142" s="9">
        <f t="shared" si="87"/>
        <v>4</v>
      </c>
      <c r="AJ142" s="10" t="s">
        <v>282</v>
      </c>
    </row>
    <row r="143" spans="1:36" ht="13.8" x14ac:dyDescent="0.25">
      <c r="A143" s="5">
        <f t="shared" si="62"/>
        <v>43890</v>
      </c>
      <c r="B143" s="5">
        <f t="shared" si="63"/>
        <v>44136</v>
      </c>
      <c r="C143" s="6">
        <f t="shared" si="64"/>
        <v>0.33333333333333331</v>
      </c>
      <c r="D143" s="7">
        <f t="shared" si="65"/>
        <v>248</v>
      </c>
      <c r="E143" s="10" t="s">
        <v>268</v>
      </c>
      <c r="F143" s="7">
        <f t="shared" si="66"/>
        <v>169194</v>
      </c>
      <c r="G143" s="7">
        <f t="shared" si="67"/>
        <v>8371</v>
      </c>
      <c r="H143" s="7">
        <f t="shared" si="67"/>
        <v>4313</v>
      </c>
      <c r="I143" s="16" t="str">
        <f t="shared" si="68"/>
        <v>No hay datos</v>
      </c>
      <c r="J143" s="19">
        <f t="shared" si="68"/>
        <v>149048</v>
      </c>
      <c r="K143" s="24">
        <f t="shared" si="68"/>
        <v>21423</v>
      </c>
      <c r="L143" s="7">
        <f t="shared" si="69"/>
        <v>327889</v>
      </c>
      <c r="M143" s="7">
        <f t="shared" si="7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71"/>
        <v>2516</v>
      </c>
      <c r="S143" s="7">
        <f t="shared" si="72"/>
        <v>315</v>
      </c>
      <c r="T143" s="7">
        <f t="shared" si="73"/>
        <v>119</v>
      </c>
      <c r="U143" s="7">
        <f t="shared" si="74"/>
        <v>79053</v>
      </c>
      <c r="V143" s="7">
        <f t="shared" si="75"/>
        <v>531</v>
      </c>
      <c r="W143" s="7">
        <f t="shared" si="76"/>
        <v>342</v>
      </c>
      <c r="X143" s="7" t="str">
        <f t="shared" si="77"/>
        <v>53.0%</v>
      </c>
      <c r="Y143" s="7" t="str">
        <f t="shared" si="78"/>
        <v>47.0%</v>
      </c>
      <c r="Z143" s="7" t="str">
        <f t="shared" si="79"/>
        <v>60.6%</v>
      </c>
      <c r="AA143" s="7" t="str">
        <f t="shared" si="80"/>
        <v>20.5%</v>
      </c>
      <c r="AB143" s="7" t="str">
        <f t="shared" si="81"/>
        <v>13.2%</v>
      </c>
      <c r="AC143" s="7" t="str">
        <f t="shared" si="82"/>
        <v>2.9%</v>
      </c>
      <c r="AD143" s="7" t="str">
        <f t="shared" si="83"/>
        <v>1.4%</v>
      </c>
      <c r="AE143" s="7" t="str">
        <f t="shared" si="84"/>
        <v>0.8%</v>
      </c>
      <c r="AF143" s="7" t="str">
        <f t="shared" si="85"/>
        <v>0.5%</v>
      </c>
      <c r="AG143" s="7" t="str">
        <f t="shared" si="86"/>
        <v>0.2%</v>
      </c>
      <c r="AH143" s="9"/>
      <c r="AI143" s="9">
        <f t="shared" si="87"/>
        <v>4</v>
      </c>
      <c r="AJ143" s="10" t="s">
        <v>282</v>
      </c>
    </row>
    <row r="144" spans="1:36" ht="13.8" x14ac:dyDescent="0.25">
      <c r="A144" s="5">
        <f t="shared" si="62"/>
        <v>43890</v>
      </c>
      <c r="B144" s="5">
        <f t="shared" si="63"/>
        <v>44136</v>
      </c>
      <c r="C144" s="6">
        <f t="shared" si="64"/>
        <v>0.33333333333333331</v>
      </c>
      <c r="D144" s="7">
        <f t="shared" si="65"/>
        <v>248</v>
      </c>
      <c r="E144" s="10" t="s">
        <v>268</v>
      </c>
      <c r="F144" s="7">
        <f t="shared" si="66"/>
        <v>169194</v>
      </c>
      <c r="G144" s="7">
        <f t="shared" si="67"/>
        <v>8371</v>
      </c>
      <c r="H144" s="7">
        <f t="shared" si="67"/>
        <v>4313</v>
      </c>
      <c r="I144" s="16" t="str">
        <f t="shared" si="68"/>
        <v>No hay datos</v>
      </c>
      <c r="J144" s="19">
        <f t="shared" si="68"/>
        <v>149048</v>
      </c>
      <c r="K144" s="24">
        <f t="shared" si="68"/>
        <v>21423</v>
      </c>
      <c r="L144" s="7">
        <f t="shared" si="69"/>
        <v>327889</v>
      </c>
      <c r="M144" s="7">
        <f t="shared" si="7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71"/>
        <v>2516</v>
      </c>
      <c r="S144" s="7">
        <f t="shared" si="72"/>
        <v>315</v>
      </c>
      <c r="T144" s="7">
        <f t="shared" si="73"/>
        <v>119</v>
      </c>
      <c r="U144" s="7">
        <f t="shared" si="74"/>
        <v>79053</v>
      </c>
      <c r="V144" s="7">
        <f t="shared" si="75"/>
        <v>531</v>
      </c>
      <c r="W144" s="7">
        <f t="shared" si="76"/>
        <v>342</v>
      </c>
      <c r="X144" s="7" t="str">
        <f t="shared" si="77"/>
        <v>53.0%</v>
      </c>
      <c r="Y144" s="7" t="str">
        <f t="shared" si="78"/>
        <v>47.0%</v>
      </c>
      <c r="Z144" s="7" t="str">
        <f t="shared" si="79"/>
        <v>60.6%</v>
      </c>
      <c r="AA144" s="7" t="str">
        <f t="shared" si="80"/>
        <v>20.5%</v>
      </c>
      <c r="AB144" s="7" t="str">
        <f t="shared" si="81"/>
        <v>13.2%</v>
      </c>
      <c r="AC144" s="7" t="str">
        <f t="shared" si="82"/>
        <v>2.9%</v>
      </c>
      <c r="AD144" s="7" t="str">
        <f t="shared" si="83"/>
        <v>1.4%</v>
      </c>
      <c r="AE144" s="7" t="str">
        <f t="shared" si="84"/>
        <v>0.8%</v>
      </c>
      <c r="AF144" s="7" t="str">
        <f t="shared" si="85"/>
        <v>0.5%</v>
      </c>
      <c r="AG144" s="7" t="str">
        <f t="shared" si="86"/>
        <v>0.2%</v>
      </c>
      <c r="AH144" s="9"/>
      <c r="AI144" s="9">
        <f t="shared" si="87"/>
        <v>4</v>
      </c>
      <c r="AJ144" s="10" t="s">
        <v>282</v>
      </c>
    </row>
    <row r="145" spans="1:36" ht="13.8" x14ac:dyDescent="0.25">
      <c r="A145" s="5">
        <f t="shared" si="62"/>
        <v>43890</v>
      </c>
      <c r="B145" s="5">
        <f t="shared" si="63"/>
        <v>44136</v>
      </c>
      <c r="C145" s="6">
        <f t="shared" si="64"/>
        <v>0.33333333333333331</v>
      </c>
      <c r="D145" s="7">
        <f t="shared" si="65"/>
        <v>248</v>
      </c>
      <c r="E145" s="10" t="s">
        <v>268</v>
      </c>
      <c r="F145" s="7">
        <f t="shared" si="66"/>
        <v>169194</v>
      </c>
      <c r="G145" s="7">
        <f t="shared" si="67"/>
        <v>8371</v>
      </c>
      <c r="H145" s="7">
        <f t="shared" si="67"/>
        <v>4313</v>
      </c>
      <c r="I145" s="16" t="str">
        <f t="shared" si="68"/>
        <v>No hay datos</v>
      </c>
      <c r="J145" s="19">
        <f t="shared" si="68"/>
        <v>149048</v>
      </c>
      <c r="K145" s="24">
        <f t="shared" si="68"/>
        <v>21423</v>
      </c>
      <c r="L145" s="7">
        <f t="shared" si="69"/>
        <v>327889</v>
      </c>
      <c r="M145" s="7">
        <f t="shared" si="7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74"/>
        <v>79053</v>
      </c>
      <c r="V145" s="7">
        <f t="shared" si="75"/>
        <v>531</v>
      </c>
      <c r="W145" s="7">
        <f t="shared" si="76"/>
        <v>342</v>
      </c>
      <c r="X145" s="7" t="str">
        <f t="shared" si="77"/>
        <v>53.0%</v>
      </c>
      <c r="Y145" s="7" t="str">
        <f t="shared" si="78"/>
        <v>47.0%</v>
      </c>
      <c r="Z145" s="7" t="str">
        <f t="shared" si="79"/>
        <v>60.6%</v>
      </c>
      <c r="AA145" s="7" t="str">
        <f t="shared" si="80"/>
        <v>20.5%</v>
      </c>
      <c r="AB145" s="7" t="str">
        <f t="shared" si="81"/>
        <v>13.2%</v>
      </c>
      <c r="AC145" s="7" t="str">
        <f t="shared" si="82"/>
        <v>2.9%</v>
      </c>
      <c r="AD145" s="7" t="str">
        <f t="shared" si="83"/>
        <v>1.4%</v>
      </c>
      <c r="AE145" s="7" t="str">
        <f t="shared" si="84"/>
        <v>0.8%</v>
      </c>
      <c r="AF145" s="7" t="str">
        <f t="shared" si="85"/>
        <v>0.5%</v>
      </c>
      <c r="AG145" s="7" t="str">
        <f t="shared" si="86"/>
        <v>0.2%</v>
      </c>
      <c r="AH145" s="9"/>
      <c r="AI145" s="9">
        <f t="shared" si="87"/>
        <v>4</v>
      </c>
      <c r="AJ145" s="10" t="s">
        <v>282</v>
      </c>
    </row>
    <row r="146" spans="1:36" ht="13.8" x14ac:dyDescent="0.25">
      <c r="A146" s="5">
        <f t="shared" si="62"/>
        <v>43890</v>
      </c>
      <c r="B146" s="5">
        <f t="shared" si="63"/>
        <v>44136</v>
      </c>
      <c r="C146" s="6">
        <f t="shared" si="64"/>
        <v>0.33333333333333331</v>
      </c>
      <c r="D146" s="7">
        <f t="shared" si="65"/>
        <v>248</v>
      </c>
      <c r="E146" s="10" t="s">
        <v>268</v>
      </c>
      <c r="F146" s="7">
        <f t="shared" si="66"/>
        <v>169194</v>
      </c>
      <c r="G146" s="7">
        <f t="shared" si="67"/>
        <v>8371</v>
      </c>
      <c r="H146" s="7">
        <f t="shared" si="67"/>
        <v>4313</v>
      </c>
      <c r="I146" s="16" t="str">
        <f t="shared" si="68"/>
        <v>No hay datos</v>
      </c>
      <c r="J146" s="19">
        <f t="shared" si="68"/>
        <v>149048</v>
      </c>
      <c r="K146" s="24">
        <f t="shared" si="68"/>
        <v>21423</v>
      </c>
      <c r="L146" s="7">
        <f t="shared" si="69"/>
        <v>327889</v>
      </c>
      <c r="M146" s="7">
        <f t="shared" si="7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71"/>
        <v>4575</v>
      </c>
      <c r="S146" s="7">
        <f t="shared" si="72"/>
        <v>281</v>
      </c>
      <c r="T146" s="7">
        <f t="shared" si="73"/>
        <v>61</v>
      </c>
      <c r="U146" s="7">
        <f t="shared" si="74"/>
        <v>79053</v>
      </c>
      <c r="V146" s="7">
        <f t="shared" si="75"/>
        <v>531</v>
      </c>
      <c r="W146" s="7">
        <f t="shared" si="76"/>
        <v>342</v>
      </c>
      <c r="X146" s="7" t="str">
        <f t="shared" si="77"/>
        <v>53.0%</v>
      </c>
      <c r="Y146" s="7" t="str">
        <f t="shared" si="78"/>
        <v>47.0%</v>
      </c>
      <c r="Z146" s="7" t="str">
        <f t="shared" si="79"/>
        <v>60.6%</v>
      </c>
      <c r="AA146" s="7" t="str">
        <f t="shared" si="80"/>
        <v>20.5%</v>
      </c>
      <c r="AB146" s="7" t="str">
        <f t="shared" si="81"/>
        <v>13.2%</v>
      </c>
      <c r="AC146" s="7" t="str">
        <f t="shared" si="82"/>
        <v>2.9%</v>
      </c>
      <c r="AD146" s="7" t="str">
        <f t="shared" si="83"/>
        <v>1.4%</v>
      </c>
      <c r="AE146" s="7" t="str">
        <f t="shared" si="84"/>
        <v>0.8%</v>
      </c>
      <c r="AF146" s="7" t="str">
        <f t="shared" si="85"/>
        <v>0.5%</v>
      </c>
      <c r="AG146" s="7" t="str">
        <f t="shared" si="86"/>
        <v>0.2%</v>
      </c>
      <c r="AH146" s="9"/>
      <c r="AI146" s="9">
        <f t="shared" si="87"/>
        <v>4</v>
      </c>
      <c r="AJ146" s="10" t="s">
        <v>282</v>
      </c>
    </row>
    <row r="147" spans="1:36" ht="13.8" x14ac:dyDescent="0.25">
      <c r="A147" s="5">
        <f t="shared" si="62"/>
        <v>43890</v>
      </c>
      <c r="B147" s="5">
        <f t="shared" si="63"/>
        <v>44136</v>
      </c>
      <c r="C147" s="6">
        <f t="shared" si="64"/>
        <v>0.33333333333333331</v>
      </c>
      <c r="D147" s="7">
        <f t="shared" si="65"/>
        <v>248</v>
      </c>
      <c r="E147" s="10" t="s">
        <v>268</v>
      </c>
      <c r="F147" s="7">
        <f t="shared" si="66"/>
        <v>169194</v>
      </c>
      <c r="G147" s="7">
        <f t="shared" si="67"/>
        <v>8371</v>
      </c>
      <c r="H147" s="7">
        <f t="shared" si="67"/>
        <v>4313</v>
      </c>
      <c r="I147" s="16" t="str">
        <f t="shared" si="68"/>
        <v>No hay datos</v>
      </c>
      <c r="J147" s="19">
        <f t="shared" si="68"/>
        <v>149048</v>
      </c>
      <c r="K147" s="24">
        <f t="shared" si="68"/>
        <v>21423</v>
      </c>
      <c r="L147" s="7">
        <f t="shared" si="69"/>
        <v>327889</v>
      </c>
      <c r="M147" s="7">
        <f t="shared" si="70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71"/>
        <v>4575</v>
      </c>
      <c r="S147" s="7">
        <f t="shared" si="72"/>
        <v>281</v>
      </c>
      <c r="T147" s="7">
        <f t="shared" si="73"/>
        <v>61</v>
      </c>
      <c r="U147" s="7">
        <f t="shared" si="74"/>
        <v>79053</v>
      </c>
      <c r="V147" s="7">
        <f t="shared" si="75"/>
        <v>531</v>
      </c>
      <c r="W147" s="7">
        <f t="shared" si="76"/>
        <v>342</v>
      </c>
      <c r="X147" s="7" t="str">
        <f t="shared" si="77"/>
        <v>53.0%</v>
      </c>
      <c r="Y147" s="7" t="str">
        <f t="shared" si="78"/>
        <v>47.0%</v>
      </c>
      <c r="Z147" s="7" t="str">
        <f t="shared" si="79"/>
        <v>60.6%</v>
      </c>
      <c r="AA147" s="7" t="str">
        <f t="shared" si="80"/>
        <v>20.5%</v>
      </c>
      <c r="AB147" s="7" t="str">
        <f t="shared" si="81"/>
        <v>13.2%</v>
      </c>
      <c r="AC147" s="7" t="str">
        <f t="shared" si="82"/>
        <v>2.9%</v>
      </c>
      <c r="AD147" s="7" t="str">
        <f t="shared" si="83"/>
        <v>1.4%</v>
      </c>
      <c r="AE147" s="7" t="str">
        <f t="shared" si="84"/>
        <v>0.8%</v>
      </c>
      <c r="AF147" s="7" t="str">
        <f t="shared" si="85"/>
        <v>0.5%</v>
      </c>
      <c r="AG147" s="7" t="str">
        <f t="shared" si="86"/>
        <v>0.2%</v>
      </c>
      <c r="AH147" s="9"/>
      <c r="AI147" s="9">
        <f t="shared" si="87"/>
        <v>4</v>
      </c>
      <c r="AJ147" s="10" t="s">
        <v>282</v>
      </c>
    </row>
    <row r="148" spans="1:36" ht="13.8" x14ac:dyDescent="0.25">
      <c r="A148" s="5">
        <f t="shared" si="62"/>
        <v>43890</v>
      </c>
      <c r="B148" s="5">
        <f t="shared" si="63"/>
        <v>44136</v>
      </c>
      <c r="C148" s="6">
        <f t="shared" si="64"/>
        <v>0.33333333333333331</v>
      </c>
      <c r="D148" s="7">
        <f t="shared" si="65"/>
        <v>248</v>
      </c>
      <c r="E148" s="10" t="s">
        <v>268</v>
      </c>
      <c r="F148" s="7">
        <f t="shared" si="66"/>
        <v>169194</v>
      </c>
      <c r="G148" s="7">
        <f t="shared" si="67"/>
        <v>8371</v>
      </c>
      <c r="H148" s="7">
        <f t="shared" si="67"/>
        <v>4313</v>
      </c>
      <c r="I148" s="16" t="str">
        <f t="shared" si="68"/>
        <v>No hay datos</v>
      </c>
      <c r="J148" s="19">
        <f t="shared" si="68"/>
        <v>149048</v>
      </c>
      <c r="K148" s="24">
        <f t="shared" si="68"/>
        <v>21423</v>
      </c>
      <c r="L148" s="7">
        <f t="shared" si="69"/>
        <v>327889</v>
      </c>
      <c r="M148" s="7">
        <f t="shared" si="70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71"/>
        <v>4575</v>
      </c>
      <c r="S148" s="7">
        <f t="shared" si="72"/>
        <v>281</v>
      </c>
      <c r="T148" s="7">
        <f t="shared" si="73"/>
        <v>61</v>
      </c>
      <c r="U148" s="7">
        <f t="shared" si="74"/>
        <v>79053</v>
      </c>
      <c r="V148" s="7">
        <f t="shared" si="75"/>
        <v>531</v>
      </c>
      <c r="W148" s="7">
        <f t="shared" si="76"/>
        <v>342</v>
      </c>
      <c r="X148" s="7" t="str">
        <f t="shared" si="77"/>
        <v>53.0%</v>
      </c>
      <c r="Y148" s="7" t="str">
        <f t="shared" si="78"/>
        <v>47.0%</v>
      </c>
      <c r="Z148" s="7" t="str">
        <f t="shared" si="79"/>
        <v>60.6%</v>
      </c>
      <c r="AA148" s="7" t="str">
        <f t="shared" si="80"/>
        <v>20.5%</v>
      </c>
      <c r="AB148" s="7" t="str">
        <f t="shared" si="81"/>
        <v>13.2%</v>
      </c>
      <c r="AC148" s="7" t="str">
        <f t="shared" si="82"/>
        <v>2.9%</v>
      </c>
      <c r="AD148" s="7" t="str">
        <f t="shared" si="83"/>
        <v>1.4%</v>
      </c>
      <c r="AE148" s="7" t="str">
        <f t="shared" si="84"/>
        <v>0.8%</v>
      </c>
      <c r="AF148" s="7" t="str">
        <f t="shared" si="85"/>
        <v>0.5%</v>
      </c>
      <c r="AG148" s="7" t="str">
        <f t="shared" si="86"/>
        <v>0.2%</v>
      </c>
      <c r="AH148" s="9"/>
      <c r="AI148" s="9">
        <f t="shared" si="87"/>
        <v>4</v>
      </c>
      <c r="AJ148" s="10" t="s">
        <v>282</v>
      </c>
    </row>
    <row r="149" spans="1:36" ht="13.8" x14ac:dyDescent="0.25">
      <c r="A149" s="5">
        <f t="shared" si="62"/>
        <v>43890</v>
      </c>
      <c r="B149" s="5">
        <f t="shared" si="63"/>
        <v>44136</v>
      </c>
      <c r="C149" s="6">
        <f t="shared" si="64"/>
        <v>0.33333333333333331</v>
      </c>
      <c r="D149" s="7">
        <f t="shared" si="65"/>
        <v>248</v>
      </c>
      <c r="E149" s="10" t="s">
        <v>268</v>
      </c>
      <c r="F149" s="7">
        <f t="shared" si="66"/>
        <v>169194</v>
      </c>
      <c r="G149" s="7">
        <f t="shared" si="67"/>
        <v>8371</v>
      </c>
      <c r="H149" s="7">
        <f t="shared" si="67"/>
        <v>4313</v>
      </c>
      <c r="I149" s="16" t="str">
        <f t="shared" si="68"/>
        <v>No hay datos</v>
      </c>
      <c r="J149" s="19">
        <f t="shared" si="68"/>
        <v>149048</v>
      </c>
      <c r="K149" s="24">
        <f t="shared" si="68"/>
        <v>21423</v>
      </c>
      <c r="L149" s="7">
        <f t="shared" si="69"/>
        <v>327889</v>
      </c>
      <c r="M149" s="7">
        <f t="shared" si="70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71"/>
        <v>4575</v>
      </c>
      <c r="S149" s="7">
        <f t="shared" si="72"/>
        <v>281</v>
      </c>
      <c r="T149" s="7">
        <f t="shared" si="73"/>
        <v>61</v>
      </c>
      <c r="U149" s="7">
        <f t="shared" si="74"/>
        <v>79053</v>
      </c>
      <c r="V149" s="7">
        <f t="shared" si="75"/>
        <v>531</v>
      </c>
      <c r="W149" s="7">
        <f t="shared" si="76"/>
        <v>342</v>
      </c>
      <c r="X149" s="7" t="str">
        <f t="shared" si="77"/>
        <v>53.0%</v>
      </c>
      <c r="Y149" s="7" t="str">
        <f t="shared" si="78"/>
        <v>47.0%</v>
      </c>
      <c r="Z149" s="7" t="str">
        <f t="shared" si="79"/>
        <v>60.6%</v>
      </c>
      <c r="AA149" s="7" t="str">
        <f t="shared" si="80"/>
        <v>20.5%</v>
      </c>
      <c r="AB149" s="7" t="str">
        <f t="shared" si="81"/>
        <v>13.2%</v>
      </c>
      <c r="AC149" s="7" t="str">
        <f t="shared" si="82"/>
        <v>2.9%</v>
      </c>
      <c r="AD149" s="7" t="str">
        <f t="shared" si="83"/>
        <v>1.4%</v>
      </c>
      <c r="AE149" s="7" t="str">
        <f t="shared" si="84"/>
        <v>0.8%</v>
      </c>
      <c r="AF149" s="7" t="str">
        <f t="shared" si="85"/>
        <v>0.5%</v>
      </c>
      <c r="AG149" s="7" t="str">
        <f t="shared" si="86"/>
        <v>0.2%</v>
      </c>
      <c r="AH149" s="9"/>
      <c r="AI149" s="9">
        <f t="shared" si="87"/>
        <v>4</v>
      </c>
      <c r="AJ149" s="10" t="s">
        <v>282</v>
      </c>
    </row>
    <row r="150" spans="1:36" ht="13.8" x14ac:dyDescent="0.25">
      <c r="A150" s="5">
        <f t="shared" si="62"/>
        <v>43890</v>
      </c>
      <c r="B150" s="5">
        <f t="shared" si="63"/>
        <v>44136</v>
      </c>
      <c r="C150" s="6">
        <f t="shared" si="64"/>
        <v>0.33333333333333331</v>
      </c>
      <c r="D150" s="7">
        <f t="shared" si="65"/>
        <v>248</v>
      </c>
      <c r="E150" s="10" t="s">
        <v>268</v>
      </c>
      <c r="F150" s="7">
        <f t="shared" si="66"/>
        <v>169194</v>
      </c>
      <c r="G150" s="7">
        <f t="shared" si="67"/>
        <v>8371</v>
      </c>
      <c r="H150" s="7">
        <f t="shared" si="67"/>
        <v>4313</v>
      </c>
      <c r="I150" s="16" t="str">
        <f t="shared" si="68"/>
        <v>No hay datos</v>
      </c>
      <c r="J150" s="19">
        <f t="shared" si="68"/>
        <v>149048</v>
      </c>
      <c r="K150" s="24">
        <f t="shared" si="68"/>
        <v>21423</v>
      </c>
      <c r="L150" s="7">
        <f t="shared" si="69"/>
        <v>327889</v>
      </c>
      <c r="M150" s="7">
        <f t="shared" si="70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71"/>
        <v>4575</v>
      </c>
      <c r="S150" s="7">
        <f t="shared" si="72"/>
        <v>281</v>
      </c>
      <c r="T150" s="7">
        <f t="shared" si="73"/>
        <v>61</v>
      </c>
      <c r="U150" s="7">
        <f t="shared" si="74"/>
        <v>79053</v>
      </c>
      <c r="V150" s="7">
        <f t="shared" si="75"/>
        <v>531</v>
      </c>
      <c r="W150" s="7">
        <f t="shared" si="76"/>
        <v>342</v>
      </c>
      <c r="X150" s="7" t="str">
        <f t="shared" si="77"/>
        <v>53.0%</v>
      </c>
      <c r="Y150" s="7" t="str">
        <f t="shared" si="78"/>
        <v>47.0%</v>
      </c>
      <c r="Z150" s="7" t="str">
        <f t="shared" si="79"/>
        <v>60.6%</v>
      </c>
      <c r="AA150" s="7" t="str">
        <f t="shared" si="80"/>
        <v>20.5%</v>
      </c>
      <c r="AB150" s="7" t="str">
        <f t="shared" si="81"/>
        <v>13.2%</v>
      </c>
      <c r="AC150" s="7" t="str">
        <f t="shared" si="82"/>
        <v>2.9%</v>
      </c>
      <c r="AD150" s="7" t="str">
        <f t="shared" si="83"/>
        <v>1.4%</v>
      </c>
      <c r="AE150" s="7" t="str">
        <f t="shared" si="84"/>
        <v>0.8%</v>
      </c>
      <c r="AF150" s="7" t="str">
        <f t="shared" si="85"/>
        <v>0.5%</v>
      </c>
      <c r="AG150" s="7" t="str">
        <f t="shared" si="86"/>
        <v>0.2%</v>
      </c>
      <c r="AH150" s="9"/>
      <c r="AI150" s="9">
        <f t="shared" si="87"/>
        <v>4</v>
      </c>
      <c r="AJ150" s="10" t="s">
        <v>282</v>
      </c>
    </row>
    <row r="151" spans="1:36" ht="13.8" x14ac:dyDescent="0.25">
      <c r="A151" s="5">
        <f t="shared" si="62"/>
        <v>43890</v>
      </c>
      <c r="B151" s="5">
        <f t="shared" si="63"/>
        <v>44136</v>
      </c>
      <c r="C151" s="6">
        <f t="shared" si="64"/>
        <v>0.33333333333333331</v>
      </c>
      <c r="D151" s="7">
        <f t="shared" si="65"/>
        <v>248</v>
      </c>
      <c r="E151" s="10" t="s">
        <v>268</v>
      </c>
      <c r="F151" s="7">
        <f t="shared" si="66"/>
        <v>169194</v>
      </c>
      <c r="G151" s="7">
        <f t="shared" si="67"/>
        <v>8371</v>
      </c>
      <c r="H151" s="7">
        <f t="shared" si="67"/>
        <v>4313</v>
      </c>
      <c r="I151" s="16" t="str">
        <f t="shared" si="68"/>
        <v>No hay datos</v>
      </c>
      <c r="J151" s="19">
        <f t="shared" si="68"/>
        <v>149048</v>
      </c>
      <c r="K151" s="24">
        <f t="shared" si="68"/>
        <v>21423</v>
      </c>
      <c r="L151" s="7">
        <f t="shared" si="69"/>
        <v>327889</v>
      </c>
      <c r="M151" s="7">
        <f t="shared" si="70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si="71"/>
        <v>4575</v>
      </c>
      <c r="S151" s="7">
        <f t="shared" si="72"/>
        <v>281</v>
      </c>
      <c r="T151" s="7">
        <f t="shared" si="73"/>
        <v>61</v>
      </c>
      <c r="U151" s="7">
        <f t="shared" si="74"/>
        <v>79053</v>
      </c>
      <c r="V151" s="7">
        <f t="shared" si="75"/>
        <v>531</v>
      </c>
      <c r="W151" s="7">
        <f t="shared" si="76"/>
        <v>342</v>
      </c>
      <c r="X151" s="7" t="str">
        <f t="shared" si="77"/>
        <v>53.0%</v>
      </c>
      <c r="Y151" s="7" t="str">
        <f t="shared" si="78"/>
        <v>47.0%</v>
      </c>
      <c r="Z151" s="7" t="str">
        <f t="shared" si="79"/>
        <v>60.6%</v>
      </c>
      <c r="AA151" s="7" t="str">
        <f t="shared" si="80"/>
        <v>20.5%</v>
      </c>
      <c r="AB151" s="7" t="str">
        <f t="shared" si="81"/>
        <v>13.2%</v>
      </c>
      <c r="AC151" s="7" t="str">
        <f t="shared" si="82"/>
        <v>2.9%</v>
      </c>
      <c r="AD151" s="7" t="str">
        <f t="shared" si="83"/>
        <v>1.4%</v>
      </c>
      <c r="AE151" s="7" t="str">
        <f t="shared" si="84"/>
        <v>0.8%</v>
      </c>
      <c r="AF151" s="7" t="str">
        <f t="shared" si="85"/>
        <v>0.5%</v>
      </c>
      <c r="AG151" s="7" t="str">
        <f t="shared" si="86"/>
        <v>0.2%</v>
      </c>
      <c r="AH151" s="9"/>
      <c r="AI151" s="9">
        <f t="shared" si="87"/>
        <v>4</v>
      </c>
      <c r="AJ151" s="10" t="s">
        <v>282</v>
      </c>
    </row>
    <row r="152" spans="1:36" ht="13.8" x14ac:dyDescent="0.25">
      <c r="A152" s="5">
        <f t="shared" si="62"/>
        <v>43890</v>
      </c>
      <c r="B152" s="5">
        <f t="shared" si="63"/>
        <v>44136</v>
      </c>
      <c r="C152" s="6">
        <f t="shared" si="64"/>
        <v>0.33333333333333331</v>
      </c>
      <c r="D152" s="7">
        <f t="shared" si="65"/>
        <v>248</v>
      </c>
      <c r="E152" s="10" t="s">
        <v>268</v>
      </c>
      <c r="F152" s="7">
        <f t="shared" si="66"/>
        <v>169194</v>
      </c>
      <c r="G152" s="7">
        <f t="shared" si="67"/>
        <v>8371</v>
      </c>
      <c r="H152" s="7">
        <f t="shared" si="67"/>
        <v>4313</v>
      </c>
      <c r="I152" s="16" t="str">
        <f t="shared" si="68"/>
        <v>No hay datos</v>
      </c>
      <c r="J152" s="19">
        <f t="shared" si="68"/>
        <v>149048</v>
      </c>
      <c r="K152" s="24">
        <f t="shared" si="68"/>
        <v>21423</v>
      </c>
      <c r="L152" s="7">
        <f t="shared" si="69"/>
        <v>327889</v>
      </c>
      <c r="M152" s="7">
        <f t="shared" si="70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71"/>
        <v>4575</v>
      </c>
      <c r="S152" s="7">
        <f t="shared" si="72"/>
        <v>281</v>
      </c>
      <c r="T152" s="7">
        <f t="shared" si="73"/>
        <v>61</v>
      </c>
      <c r="U152" s="7">
        <f t="shared" si="74"/>
        <v>79053</v>
      </c>
      <c r="V152" s="7">
        <f t="shared" si="75"/>
        <v>531</v>
      </c>
      <c r="W152" s="7">
        <f t="shared" si="76"/>
        <v>342</v>
      </c>
      <c r="X152" s="7" t="str">
        <f t="shared" si="77"/>
        <v>53.0%</v>
      </c>
      <c r="Y152" s="7" t="str">
        <f t="shared" si="78"/>
        <v>47.0%</v>
      </c>
      <c r="Z152" s="7" t="str">
        <f t="shared" si="79"/>
        <v>60.6%</v>
      </c>
      <c r="AA152" s="7" t="str">
        <f t="shared" si="80"/>
        <v>20.5%</v>
      </c>
      <c r="AB152" s="7" t="str">
        <f t="shared" si="81"/>
        <v>13.2%</v>
      </c>
      <c r="AC152" s="7" t="str">
        <f t="shared" si="82"/>
        <v>2.9%</v>
      </c>
      <c r="AD152" s="7" t="str">
        <f t="shared" si="83"/>
        <v>1.4%</v>
      </c>
      <c r="AE152" s="7" t="str">
        <f t="shared" si="84"/>
        <v>0.8%</v>
      </c>
      <c r="AF152" s="7" t="str">
        <f t="shared" si="85"/>
        <v>0.5%</v>
      </c>
      <c r="AG152" s="7" t="str">
        <f t="shared" si="86"/>
        <v>0.2%</v>
      </c>
      <c r="AH152" s="9"/>
      <c r="AI152" s="9">
        <f t="shared" si="87"/>
        <v>4</v>
      </c>
      <c r="AJ152" s="10" t="s">
        <v>282</v>
      </c>
    </row>
    <row r="153" spans="1:36" ht="13.8" x14ac:dyDescent="0.25">
      <c r="A153" s="5">
        <f t="shared" si="62"/>
        <v>43890</v>
      </c>
      <c r="B153" s="5">
        <f t="shared" si="63"/>
        <v>44136</v>
      </c>
      <c r="C153" s="6">
        <f t="shared" si="64"/>
        <v>0.33333333333333331</v>
      </c>
      <c r="D153" s="7">
        <f t="shared" si="65"/>
        <v>248</v>
      </c>
      <c r="E153" s="10" t="s">
        <v>268</v>
      </c>
      <c r="F153" s="7">
        <f t="shared" si="66"/>
        <v>169194</v>
      </c>
      <c r="G153" s="7">
        <f t="shared" si="67"/>
        <v>8371</v>
      </c>
      <c r="H153" s="7">
        <f t="shared" si="67"/>
        <v>4313</v>
      </c>
      <c r="I153" s="16" t="str">
        <f t="shared" si="68"/>
        <v>No hay datos</v>
      </c>
      <c r="J153" s="19">
        <f t="shared" si="68"/>
        <v>149048</v>
      </c>
      <c r="K153" s="24">
        <f t="shared" si="68"/>
        <v>21423</v>
      </c>
      <c r="L153" s="7">
        <f t="shared" si="69"/>
        <v>327889</v>
      </c>
      <c r="M153" s="7">
        <f t="shared" si="70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74"/>
        <v>79053</v>
      </c>
      <c r="V153" s="7">
        <f t="shared" si="75"/>
        <v>531</v>
      </c>
      <c r="W153" s="7">
        <f t="shared" si="76"/>
        <v>342</v>
      </c>
      <c r="X153" s="7" t="str">
        <f t="shared" si="77"/>
        <v>53.0%</v>
      </c>
      <c r="Y153" s="7" t="str">
        <f t="shared" si="78"/>
        <v>47.0%</v>
      </c>
      <c r="Z153" s="7" t="str">
        <f t="shared" si="79"/>
        <v>60.6%</v>
      </c>
      <c r="AA153" s="7" t="str">
        <f t="shared" si="80"/>
        <v>20.5%</v>
      </c>
      <c r="AB153" s="7" t="str">
        <f t="shared" si="81"/>
        <v>13.2%</v>
      </c>
      <c r="AC153" s="7" t="str">
        <f t="shared" si="82"/>
        <v>2.9%</v>
      </c>
      <c r="AD153" s="7" t="str">
        <f t="shared" si="83"/>
        <v>1.4%</v>
      </c>
      <c r="AE153" s="7" t="str">
        <f t="shared" si="84"/>
        <v>0.8%</v>
      </c>
      <c r="AF153" s="7" t="str">
        <f t="shared" si="85"/>
        <v>0.5%</v>
      </c>
      <c r="AG153" s="7" t="str">
        <f t="shared" si="86"/>
        <v>0.2%</v>
      </c>
      <c r="AH153" s="9"/>
      <c r="AI153" s="9">
        <f t="shared" si="87"/>
        <v>4</v>
      </c>
      <c r="AJ153" s="10" t="s">
        <v>282</v>
      </c>
    </row>
    <row r="154" spans="1:36" ht="13.8" x14ac:dyDescent="0.25">
      <c r="A154" s="5">
        <f t="shared" si="62"/>
        <v>43890</v>
      </c>
      <c r="B154" s="5">
        <f t="shared" si="63"/>
        <v>44136</v>
      </c>
      <c r="C154" s="6">
        <f t="shared" si="64"/>
        <v>0.33333333333333331</v>
      </c>
      <c r="D154" s="7">
        <f t="shared" si="65"/>
        <v>248</v>
      </c>
      <c r="E154" s="10" t="s">
        <v>268</v>
      </c>
      <c r="F154" s="7">
        <f t="shared" si="66"/>
        <v>169194</v>
      </c>
      <c r="G154" s="7">
        <f t="shared" si="67"/>
        <v>8371</v>
      </c>
      <c r="H154" s="7">
        <f t="shared" si="67"/>
        <v>4313</v>
      </c>
      <c r="I154" s="16" t="str">
        <f t="shared" si="68"/>
        <v>No hay datos</v>
      </c>
      <c r="J154" s="19">
        <f t="shared" si="68"/>
        <v>149048</v>
      </c>
      <c r="K154" s="24">
        <f t="shared" si="68"/>
        <v>21423</v>
      </c>
      <c r="L154" s="7">
        <f t="shared" si="69"/>
        <v>327889</v>
      </c>
      <c r="M154" s="7">
        <f t="shared" si="70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71"/>
        <v>4773</v>
      </c>
      <c r="S154" s="7">
        <f t="shared" si="72"/>
        <v>170</v>
      </c>
      <c r="T154" s="7">
        <f t="shared" si="73"/>
        <v>7</v>
      </c>
      <c r="U154" s="7">
        <f t="shared" si="74"/>
        <v>79053</v>
      </c>
      <c r="V154" s="7">
        <f t="shared" si="75"/>
        <v>531</v>
      </c>
      <c r="W154" s="7">
        <f t="shared" si="76"/>
        <v>342</v>
      </c>
      <c r="X154" s="7" t="str">
        <f t="shared" si="77"/>
        <v>53.0%</v>
      </c>
      <c r="Y154" s="7" t="str">
        <f t="shared" si="78"/>
        <v>47.0%</v>
      </c>
      <c r="Z154" s="7" t="str">
        <f t="shared" si="79"/>
        <v>60.6%</v>
      </c>
      <c r="AA154" s="7" t="str">
        <f t="shared" si="80"/>
        <v>20.5%</v>
      </c>
      <c r="AB154" s="7" t="str">
        <f t="shared" si="81"/>
        <v>13.2%</v>
      </c>
      <c r="AC154" s="7" t="str">
        <f t="shared" si="82"/>
        <v>2.9%</v>
      </c>
      <c r="AD154" s="7" t="str">
        <f t="shared" si="83"/>
        <v>1.4%</v>
      </c>
      <c r="AE154" s="7" t="str">
        <f t="shared" si="84"/>
        <v>0.8%</v>
      </c>
      <c r="AF154" s="7" t="str">
        <f t="shared" si="85"/>
        <v>0.5%</v>
      </c>
      <c r="AG154" s="7" t="str">
        <f t="shared" si="86"/>
        <v>0.2%</v>
      </c>
      <c r="AH154" s="9"/>
      <c r="AI154" s="9">
        <f t="shared" si="87"/>
        <v>4</v>
      </c>
      <c r="AJ154" s="10" t="s">
        <v>282</v>
      </c>
    </row>
    <row r="155" spans="1:36" ht="13.8" x14ac:dyDescent="0.25">
      <c r="A155" s="5">
        <f t="shared" si="62"/>
        <v>43890</v>
      </c>
      <c r="B155" s="5">
        <f t="shared" si="63"/>
        <v>44136</v>
      </c>
      <c r="C155" s="6">
        <f t="shared" si="64"/>
        <v>0.33333333333333331</v>
      </c>
      <c r="D155" s="7">
        <f t="shared" si="65"/>
        <v>248</v>
      </c>
      <c r="E155" s="10" t="s">
        <v>268</v>
      </c>
      <c r="F155" s="7">
        <f t="shared" si="66"/>
        <v>169194</v>
      </c>
      <c r="G155" s="7">
        <f t="shared" si="67"/>
        <v>8371</v>
      </c>
      <c r="H155" s="7">
        <f t="shared" si="67"/>
        <v>4313</v>
      </c>
      <c r="I155" s="16" t="str">
        <f t="shared" si="68"/>
        <v>No hay datos</v>
      </c>
      <c r="J155" s="19">
        <f t="shared" si="68"/>
        <v>149048</v>
      </c>
      <c r="K155" s="24">
        <f t="shared" si="68"/>
        <v>21423</v>
      </c>
      <c r="L155" s="7">
        <f t="shared" si="69"/>
        <v>327889</v>
      </c>
      <c r="M155" s="7">
        <f t="shared" si="70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71"/>
        <v>4773</v>
      </c>
      <c r="S155" s="7">
        <f t="shared" si="72"/>
        <v>170</v>
      </c>
      <c r="T155" s="7">
        <f t="shared" si="73"/>
        <v>7</v>
      </c>
      <c r="U155" s="7">
        <f t="shared" si="74"/>
        <v>79053</v>
      </c>
      <c r="V155" s="7">
        <f t="shared" si="75"/>
        <v>531</v>
      </c>
      <c r="W155" s="7">
        <f t="shared" si="76"/>
        <v>342</v>
      </c>
      <c r="X155" s="7" t="str">
        <f t="shared" si="77"/>
        <v>53.0%</v>
      </c>
      <c r="Y155" s="7" t="str">
        <f t="shared" si="78"/>
        <v>47.0%</v>
      </c>
      <c r="Z155" s="7" t="str">
        <f t="shared" si="79"/>
        <v>60.6%</v>
      </c>
      <c r="AA155" s="7" t="str">
        <f t="shared" si="80"/>
        <v>20.5%</v>
      </c>
      <c r="AB155" s="7" t="str">
        <f t="shared" si="81"/>
        <v>13.2%</v>
      </c>
      <c r="AC155" s="7" t="str">
        <f t="shared" si="82"/>
        <v>2.9%</v>
      </c>
      <c r="AD155" s="7" t="str">
        <f t="shared" si="83"/>
        <v>1.4%</v>
      </c>
      <c r="AE155" s="7" t="str">
        <f t="shared" si="84"/>
        <v>0.8%</v>
      </c>
      <c r="AF155" s="7" t="str">
        <f t="shared" si="85"/>
        <v>0.5%</v>
      </c>
      <c r="AG155" s="7" t="str">
        <f t="shared" si="86"/>
        <v>0.2%</v>
      </c>
      <c r="AH155" s="9"/>
      <c r="AI155" s="9">
        <f t="shared" si="87"/>
        <v>4</v>
      </c>
      <c r="AJ155" s="10" t="s">
        <v>282</v>
      </c>
    </row>
    <row r="156" spans="1:36" ht="13.8" x14ac:dyDescent="0.25">
      <c r="A156" s="5">
        <f t="shared" si="62"/>
        <v>43890</v>
      </c>
      <c r="B156" s="5">
        <f t="shared" si="63"/>
        <v>44136</v>
      </c>
      <c r="C156" s="6">
        <f t="shared" si="64"/>
        <v>0.33333333333333331</v>
      </c>
      <c r="D156" s="7">
        <f t="shared" si="65"/>
        <v>248</v>
      </c>
      <c r="E156" s="10" t="s">
        <v>268</v>
      </c>
      <c r="F156" s="7">
        <f t="shared" si="66"/>
        <v>169194</v>
      </c>
      <c r="G156" s="7">
        <f t="shared" si="67"/>
        <v>8371</v>
      </c>
      <c r="H156" s="7">
        <f t="shared" si="67"/>
        <v>4313</v>
      </c>
      <c r="I156" s="16" t="str">
        <f t="shared" si="68"/>
        <v>No hay datos</v>
      </c>
      <c r="J156" s="19">
        <f t="shared" si="68"/>
        <v>149048</v>
      </c>
      <c r="K156" s="24">
        <f t="shared" si="68"/>
        <v>21423</v>
      </c>
      <c r="L156" s="7">
        <f t="shared" si="69"/>
        <v>327889</v>
      </c>
      <c r="M156" s="7">
        <f t="shared" si="70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71"/>
        <v>4773</v>
      </c>
      <c r="S156" s="7">
        <f t="shared" si="72"/>
        <v>170</v>
      </c>
      <c r="T156" s="7">
        <f t="shared" si="73"/>
        <v>7</v>
      </c>
      <c r="U156" s="7">
        <f t="shared" si="74"/>
        <v>79053</v>
      </c>
      <c r="V156" s="7">
        <f t="shared" si="75"/>
        <v>531</v>
      </c>
      <c r="W156" s="7">
        <f t="shared" si="76"/>
        <v>342</v>
      </c>
      <c r="X156" s="7" t="str">
        <f t="shared" si="77"/>
        <v>53.0%</v>
      </c>
      <c r="Y156" s="7" t="str">
        <f t="shared" si="78"/>
        <v>47.0%</v>
      </c>
      <c r="Z156" s="7" t="str">
        <f t="shared" si="79"/>
        <v>60.6%</v>
      </c>
      <c r="AA156" s="7" t="str">
        <f t="shared" si="80"/>
        <v>20.5%</v>
      </c>
      <c r="AB156" s="7" t="str">
        <f t="shared" si="81"/>
        <v>13.2%</v>
      </c>
      <c r="AC156" s="7" t="str">
        <f t="shared" si="82"/>
        <v>2.9%</v>
      </c>
      <c r="AD156" s="7" t="str">
        <f t="shared" si="83"/>
        <v>1.4%</v>
      </c>
      <c r="AE156" s="7" t="str">
        <f t="shared" si="84"/>
        <v>0.8%</v>
      </c>
      <c r="AF156" s="7" t="str">
        <f t="shared" si="85"/>
        <v>0.5%</v>
      </c>
      <c r="AG156" s="7" t="str">
        <f t="shared" si="86"/>
        <v>0.2%</v>
      </c>
      <c r="AH156" s="9"/>
      <c r="AI156" s="9">
        <f t="shared" si="87"/>
        <v>4</v>
      </c>
      <c r="AJ156" s="10" t="s">
        <v>282</v>
      </c>
    </row>
    <row r="157" spans="1:36" ht="13.8" x14ac:dyDescent="0.25">
      <c r="A157" s="5">
        <f t="shared" si="62"/>
        <v>43890</v>
      </c>
      <c r="B157" s="5">
        <f t="shared" si="63"/>
        <v>44136</v>
      </c>
      <c r="C157" s="6">
        <f t="shared" si="64"/>
        <v>0.33333333333333331</v>
      </c>
      <c r="D157" s="7">
        <f t="shared" si="65"/>
        <v>248</v>
      </c>
      <c r="E157" s="10" t="s">
        <v>268</v>
      </c>
      <c r="F157" s="7">
        <f t="shared" si="66"/>
        <v>169194</v>
      </c>
      <c r="G157" s="7">
        <f t="shared" si="67"/>
        <v>8371</v>
      </c>
      <c r="H157" s="7">
        <f t="shared" si="67"/>
        <v>4313</v>
      </c>
      <c r="I157" s="16" t="str">
        <f t="shared" si="68"/>
        <v>No hay datos</v>
      </c>
      <c r="J157" s="19">
        <f t="shared" si="68"/>
        <v>149048</v>
      </c>
      <c r="K157" s="24">
        <f t="shared" si="68"/>
        <v>21423</v>
      </c>
      <c r="L157" s="7">
        <f t="shared" si="69"/>
        <v>327889</v>
      </c>
      <c r="M157" s="7">
        <f t="shared" si="70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71"/>
        <v>4773</v>
      </c>
      <c r="S157" s="7">
        <f t="shared" si="72"/>
        <v>170</v>
      </c>
      <c r="T157" s="7">
        <f t="shared" si="73"/>
        <v>7</v>
      </c>
      <c r="U157" s="7">
        <f t="shared" si="74"/>
        <v>79053</v>
      </c>
      <c r="V157" s="7">
        <f t="shared" si="75"/>
        <v>531</v>
      </c>
      <c r="W157" s="7">
        <f t="shared" si="76"/>
        <v>342</v>
      </c>
      <c r="X157" s="7" t="str">
        <f t="shared" si="77"/>
        <v>53.0%</v>
      </c>
      <c r="Y157" s="7" t="str">
        <f t="shared" si="78"/>
        <v>47.0%</v>
      </c>
      <c r="Z157" s="7" t="str">
        <f t="shared" si="79"/>
        <v>60.6%</v>
      </c>
      <c r="AA157" s="7" t="str">
        <f t="shared" si="80"/>
        <v>20.5%</v>
      </c>
      <c r="AB157" s="7" t="str">
        <f t="shared" si="81"/>
        <v>13.2%</v>
      </c>
      <c r="AC157" s="7" t="str">
        <f t="shared" si="82"/>
        <v>2.9%</v>
      </c>
      <c r="AD157" s="7" t="str">
        <f t="shared" si="83"/>
        <v>1.4%</v>
      </c>
      <c r="AE157" s="7" t="str">
        <f t="shared" si="84"/>
        <v>0.8%</v>
      </c>
      <c r="AF157" s="7" t="str">
        <f t="shared" si="85"/>
        <v>0.5%</v>
      </c>
      <c r="AG157" s="7" t="str">
        <f t="shared" si="86"/>
        <v>0.2%</v>
      </c>
      <c r="AH157" s="9"/>
      <c r="AI157" s="9">
        <f t="shared" si="87"/>
        <v>4</v>
      </c>
      <c r="AJ157" s="10" t="s">
        <v>282</v>
      </c>
    </row>
    <row r="158" spans="1:36" ht="13.8" x14ac:dyDescent="0.25">
      <c r="A158" s="5">
        <f t="shared" si="62"/>
        <v>43890</v>
      </c>
      <c r="B158" s="5">
        <f t="shared" si="63"/>
        <v>44136</v>
      </c>
      <c r="C158" s="6">
        <f t="shared" si="64"/>
        <v>0.33333333333333331</v>
      </c>
      <c r="D158" s="7">
        <f t="shared" si="65"/>
        <v>248</v>
      </c>
      <c r="E158" s="10" t="s">
        <v>268</v>
      </c>
      <c r="F158" s="7">
        <f t="shared" si="66"/>
        <v>169194</v>
      </c>
      <c r="G158" s="7">
        <f t="shared" si="67"/>
        <v>8371</v>
      </c>
      <c r="H158" s="7">
        <f t="shared" si="67"/>
        <v>4313</v>
      </c>
      <c r="I158" s="16" t="str">
        <f t="shared" si="68"/>
        <v>No hay datos</v>
      </c>
      <c r="J158" s="19">
        <f t="shared" si="68"/>
        <v>149048</v>
      </c>
      <c r="K158" s="24">
        <f t="shared" si="68"/>
        <v>21423</v>
      </c>
      <c r="L158" s="7">
        <f t="shared" si="69"/>
        <v>327889</v>
      </c>
      <c r="M158" s="7">
        <f t="shared" si="70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71"/>
        <v>4773</v>
      </c>
      <c r="S158" s="7">
        <f t="shared" si="72"/>
        <v>170</v>
      </c>
      <c r="T158" s="7">
        <f t="shared" si="73"/>
        <v>7</v>
      </c>
      <c r="U158" s="7">
        <f t="shared" si="74"/>
        <v>79053</v>
      </c>
      <c r="V158" s="7">
        <f t="shared" si="75"/>
        <v>531</v>
      </c>
      <c r="W158" s="7">
        <f t="shared" si="76"/>
        <v>342</v>
      </c>
      <c r="X158" s="7" t="str">
        <f t="shared" si="77"/>
        <v>53.0%</v>
      </c>
      <c r="Y158" s="7" t="str">
        <f t="shared" si="78"/>
        <v>47.0%</v>
      </c>
      <c r="Z158" s="7" t="str">
        <f t="shared" si="79"/>
        <v>60.6%</v>
      </c>
      <c r="AA158" s="7" t="str">
        <f t="shared" si="80"/>
        <v>20.5%</v>
      </c>
      <c r="AB158" s="7" t="str">
        <f t="shared" si="81"/>
        <v>13.2%</v>
      </c>
      <c r="AC158" s="7" t="str">
        <f t="shared" si="82"/>
        <v>2.9%</v>
      </c>
      <c r="AD158" s="7" t="str">
        <f t="shared" si="83"/>
        <v>1.4%</v>
      </c>
      <c r="AE158" s="7" t="str">
        <f t="shared" si="84"/>
        <v>0.8%</v>
      </c>
      <c r="AF158" s="7" t="str">
        <f t="shared" si="85"/>
        <v>0.5%</v>
      </c>
      <c r="AG158" s="7" t="str">
        <f t="shared" si="86"/>
        <v>0.2%</v>
      </c>
      <c r="AH158" s="9"/>
      <c r="AI158" s="9">
        <f t="shared" si="87"/>
        <v>4</v>
      </c>
      <c r="AJ158" s="10" t="s">
        <v>282</v>
      </c>
    </row>
    <row r="159" spans="1:36" ht="13.8" x14ac:dyDescent="0.25">
      <c r="A159" s="5">
        <f t="shared" si="62"/>
        <v>43890</v>
      </c>
      <c r="B159" s="5">
        <f t="shared" si="63"/>
        <v>44136</v>
      </c>
      <c r="C159" s="6">
        <f t="shared" si="64"/>
        <v>0.33333333333333331</v>
      </c>
      <c r="D159" s="7">
        <f t="shared" si="65"/>
        <v>248</v>
      </c>
      <c r="E159" s="10" t="s">
        <v>268</v>
      </c>
      <c r="F159" s="7">
        <f t="shared" si="66"/>
        <v>169194</v>
      </c>
      <c r="G159" s="7">
        <f t="shared" si="67"/>
        <v>8371</v>
      </c>
      <c r="H159" s="7">
        <f t="shared" si="67"/>
        <v>4313</v>
      </c>
      <c r="I159" s="16" t="str">
        <f t="shared" si="68"/>
        <v>No hay datos</v>
      </c>
      <c r="J159" s="19">
        <f t="shared" si="68"/>
        <v>149048</v>
      </c>
      <c r="K159" s="24">
        <f t="shared" si="68"/>
        <v>21423</v>
      </c>
      <c r="L159" s="7">
        <f t="shared" si="69"/>
        <v>327889</v>
      </c>
      <c r="M159" s="7">
        <f t="shared" si="70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71"/>
        <v>4773</v>
      </c>
      <c r="S159" s="7">
        <f t="shared" si="72"/>
        <v>170</v>
      </c>
      <c r="T159" s="7">
        <f t="shared" si="73"/>
        <v>7</v>
      </c>
      <c r="U159" s="7">
        <f t="shared" si="74"/>
        <v>79053</v>
      </c>
      <c r="V159" s="7">
        <f t="shared" si="75"/>
        <v>531</v>
      </c>
      <c r="W159" s="7">
        <f t="shared" si="76"/>
        <v>342</v>
      </c>
      <c r="X159" s="7" t="str">
        <f t="shared" si="77"/>
        <v>53.0%</v>
      </c>
      <c r="Y159" s="7" t="str">
        <f t="shared" si="78"/>
        <v>47.0%</v>
      </c>
      <c r="Z159" s="7" t="str">
        <f t="shared" si="79"/>
        <v>60.6%</v>
      </c>
      <c r="AA159" s="7" t="str">
        <f t="shared" si="80"/>
        <v>20.5%</v>
      </c>
      <c r="AB159" s="7" t="str">
        <f t="shared" si="81"/>
        <v>13.2%</v>
      </c>
      <c r="AC159" s="7" t="str">
        <f t="shared" si="82"/>
        <v>2.9%</v>
      </c>
      <c r="AD159" s="7" t="str">
        <f t="shared" si="83"/>
        <v>1.4%</v>
      </c>
      <c r="AE159" s="7" t="str">
        <f t="shared" si="84"/>
        <v>0.8%</v>
      </c>
      <c r="AF159" s="7" t="str">
        <f t="shared" si="85"/>
        <v>0.5%</v>
      </c>
      <c r="AG159" s="7" t="str">
        <f t="shared" si="86"/>
        <v>0.2%</v>
      </c>
      <c r="AH159" s="9"/>
      <c r="AI159" s="9">
        <f t="shared" si="87"/>
        <v>4</v>
      </c>
      <c r="AJ159" s="10" t="s">
        <v>282</v>
      </c>
    </row>
    <row r="160" spans="1:36" ht="13.8" x14ac:dyDescent="0.25">
      <c r="A160" s="5">
        <f t="shared" si="62"/>
        <v>43890</v>
      </c>
      <c r="B160" s="5">
        <f t="shared" si="63"/>
        <v>44136</v>
      </c>
      <c r="C160" s="6">
        <f t="shared" si="64"/>
        <v>0.33333333333333331</v>
      </c>
      <c r="D160" s="7">
        <f t="shared" si="65"/>
        <v>248</v>
      </c>
      <c r="E160" s="10" t="s">
        <v>268</v>
      </c>
      <c r="F160" s="7">
        <f t="shared" si="66"/>
        <v>169194</v>
      </c>
      <c r="G160" s="7">
        <f t="shared" si="67"/>
        <v>8371</v>
      </c>
      <c r="H160" s="7">
        <f t="shared" si="67"/>
        <v>4313</v>
      </c>
      <c r="I160" s="16" t="str">
        <f t="shared" si="68"/>
        <v>No hay datos</v>
      </c>
      <c r="J160" s="19">
        <f t="shared" si="68"/>
        <v>149048</v>
      </c>
      <c r="K160" s="24">
        <f t="shared" si="68"/>
        <v>21423</v>
      </c>
      <c r="L160" s="7">
        <f t="shared" si="69"/>
        <v>327889</v>
      </c>
      <c r="M160" s="7">
        <f t="shared" si="70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74"/>
        <v>79053</v>
      </c>
      <c r="V160" s="7">
        <f t="shared" si="75"/>
        <v>531</v>
      </c>
      <c r="W160" s="7">
        <f t="shared" si="76"/>
        <v>342</v>
      </c>
      <c r="X160" s="7" t="str">
        <f t="shared" si="77"/>
        <v>53.0%</v>
      </c>
      <c r="Y160" s="7" t="str">
        <f t="shared" si="78"/>
        <v>47.0%</v>
      </c>
      <c r="Z160" s="7" t="str">
        <f t="shared" si="79"/>
        <v>60.6%</v>
      </c>
      <c r="AA160" s="7" t="str">
        <f t="shared" si="80"/>
        <v>20.5%</v>
      </c>
      <c r="AB160" s="7" t="str">
        <f t="shared" si="81"/>
        <v>13.2%</v>
      </c>
      <c r="AC160" s="7" t="str">
        <f t="shared" si="82"/>
        <v>2.9%</v>
      </c>
      <c r="AD160" s="7" t="str">
        <f t="shared" si="83"/>
        <v>1.4%</v>
      </c>
      <c r="AE160" s="7" t="str">
        <f t="shared" si="84"/>
        <v>0.8%</v>
      </c>
      <c r="AF160" s="7" t="str">
        <f t="shared" si="85"/>
        <v>0.5%</v>
      </c>
      <c r="AG160" s="7" t="str">
        <f t="shared" si="86"/>
        <v>0.2%</v>
      </c>
      <c r="AH160" s="9"/>
      <c r="AI160" s="9">
        <f t="shared" si="87"/>
        <v>4</v>
      </c>
      <c r="AJ160" s="10" t="s">
        <v>282</v>
      </c>
    </row>
    <row r="161" spans="1:36" ht="13.8" x14ac:dyDescent="0.25">
      <c r="A161" s="5">
        <f t="shared" si="62"/>
        <v>43890</v>
      </c>
      <c r="B161" s="5">
        <f t="shared" si="63"/>
        <v>44136</v>
      </c>
      <c r="C161" s="6">
        <f t="shared" si="64"/>
        <v>0.33333333333333331</v>
      </c>
      <c r="D161" s="7">
        <f t="shared" si="65"/>
        <v>248</v>
      </c>
      <c r="E161" s="10" t="s">
        <v>268</v>
      </c>
      <c r="F161" s="7">
        <f t="shared" si="66"/>
        <v>169194</v>
      </c>
      <c r="G161" s="7">
        <f t="shared" si="67"/>
        <v>8371</v>
      </c>
      <c r="H161" s="7">
        <f t="shared" si="67"/>
        <v>4313</v>
      </c>
      <c r="I161" s="16" t="str">
        <f t="shared" si="68"/>
        <v>No hay datos</v>
      </c>
      <c r="J161" s="19">
        <f t="shared" si="68"/>
        <v>149048</v>
      </c>
      <c r="K161" s="24">
        <f t="shared" si="68"/>
        <v>21423</v>
      </c>
      <c r="L161" s="7">
        <f t="shared" si="69"/>
        <v>327889</v>
      </c>
      <c r="M161" s="7">
        <f t="shared" si="70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71"/>
        <v>6227</v>
      </c>
      <c r="S161" s="7">
        <f t="shared" si="72"/>
        <v>222</v>
      </c>
      <c r="T161" s="7">
        <f t="shared" si="73"/>
        <v>44</v>
      </c>
      <c r="U161" s="7">
        <f t="shared" si="74"/>
        <v>79053</v>
      </c>
      <c r="V161" s="7">
        <f t="shared" si="75"/>
        <v>531</v>
      </c>
      <c r="W161" s="7">
        <f t="shared" si="76"/>
        <v>342</v>
      </c>
      <c r="X161" s="7" t="str">
        <f t="shared" si="77"/>
        <v>53.0%</v>
      </c>
      <c r="Y161" s="7" t="str">
        <f t="shared" si="78"/>
        <v>47.0%</v>
      </c>
      <c r="Z161" s="7" t="str">
        <f t="shared" si="79"/>
        <v>60.6%</v>
      </c>
      <c r="AA161" s="7" t="str">
        <f t="shared" si="80"/>
        <v>20.5%</v>
      </c>
      <c r="AB161" s="7" t="str">
        <f t="shared" si="81"/>
        <v>13.2%</v>
      </c>
      <c r="AC161" s="7" t="str">
        <f t="shared" si="82"/>
        <v>2.9%</v>
      </c>
      <c r="AD161" s="7" t="str">
        <f t="shared" si="83"/>
        <v>1.4%</v>
      </c>
      <c r="AE161" s="7" t="str">
        <f t="shared" si="84"/>
        <v>0.8%</v>
      </c>
      <c r="AF161" s="7" t="str">
        <f t="shared" si="85"/>
        <v>0.5%</v>
      </c>
      <c r="AG161" s="7" t="str">
        <f t="shared" si="86"/>
        <v>0.2%</v>
      </c>
      <c r="AH161" s="9"/>
      <c r="AI161" s="9">
        <f t="shared" si="87"/>
        <v>4</v>
      </c>
      <c r="AJ161" s="10" t="s">
        <v>282</v>
      </c>
    </row>
    <row r="162" spans="1:36" ht="13.8" x14ac:dyDescent="0.25">
      <c r="A162" s="5">
        <f t="shared" si="62"/>
        <v>43890</v>
      </c>
      <c r="B162" s="5">
        <f t="shared" si="63"/>
        <v>44136</v>
      </c>
      <c r="C162" s="6">
        <f t="shared" si="64"/>
        <v>0.33333333333333331</v>
      </c>
      <c r="D162" s="7">
        <f t="shared" si="65"/>
        <v>248</v>
      </c>
      <c r="E162" s="10" t="s">
        <v>268</v>
      </c>
      <c r="F162" s="7">
        <f t="shared" si="66"/>
        <v>169194</v>
      </c>
      <c r="G162" s="7">
        <f t="shared" si="67"/>
        <v>8371</v>
      </c>
      <c r="H162" s="7">
        <f t="shared" si="67"/>
        <v>4313</v>
      </c>
      <c r="I162" s="16" t="str">
        <f t="shared" si="68"/>
        <v>No hay datos</v>
      </c>
      <c r="J162" s="19">
        <f t="shared" si="68"/>
        <v>149048</v>
      </c>
      <c r="K162" s="24">
        <f t="shared" si="68"/>
        <v>21423</v>
      </c>
      <c r="L162" s="7">
        <f t="shared" si="69"/>
        <v>327889</v>
      </c>
      <c r="M162" s="7">
        <f t="shared" si="70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71"/>
        <v>6227</v>
      </c>
      <c r="S162" s="7">
        <f t="shared" si="72"/>
        <v>222</v>
      </c>
      <c r="T162" s="7">
        <f t="shared" si="73"/>
        <v>44</v>
      </c>
      <c r="U162" s="7">
        <f t="shared" si="74"/>
        <v>79053</v>
      </c>
      <c r="V162" s="7">
        <f t="shared" si="75"/>
        <v>531</v>
      </c>
      <c r="W162" s="7">
        <f t="shared" si="76"/>
        <v>342</v>
      </c>
      <c r="X162" s="7" t="str">
        <f t="shared" si="77"/>
        <v>53.0%</v>
      </c>
      <c r="Y162" s="7" t="str">
        <f t="shared" si="78"/>
        <v>47.0%</v>
      </c>
      <c r="Z162" s="7" t="str">
        <f t="shared" si="79"/>
        <v>60.6%</v>
      </c>
      <c r="AA162" s="7" t="str">
        <f t="shared" si="80"/>
        <v>20.5%</v>
      </c>
      <c r="AB162" s="7" t="str">
        <f t="shared" si="81"/>
        <v>13.2%</v>
      </c>
      <c r="AC162" s="7" t="str">
        <f t="shared" si="82"/>
        <v>2.9%</v>
      </c>
      <c r="AD162" s="7" t="str">
        <f t="shared" si="83"/>
        <v>1.4%</v>
      </c>
      <c r="AE162" s="7" t="str">
        <f t="shared" si="84"/>
        <v>0.8%</v>
      </c>
      <c r="AF162" s="7" t="str">
        <f t="shared" si="85"/>
        <v>0.5%</v>
      </c>
      <c r="AG162" s="7" t="str">
        <f t="shared" si="86"/>
        <v>0.2%</v>
      </c>
      <c r="AH162" s="9"/>
      <c r="AI162" s="9">
        <f t="shared" si="87"/>
        <v>4</v>
      </c>
      <c r="AJ162" s="10" t="s">
        <v>282</v>
      </c>
    </row>
    <row r="163" spans="1:36" ht="13.8" x14ac:dyDescent="0.25">
      <c r="A163" s="5">
        <f t="shared" si="62"/>
        <v>43890</v>
      </c>
      <c r="B163" s="5">
        <f t="shared" si="63"/>
        <v>44136</v>
      </c>
      <c r="C163" s="6">
        <f t="shared" si="64"/>
        <v>0.33333333333333331</v>
      </c>
      <c r="D163" s="7">
        <f t="shared" si="65"/>
        <v>248</v>
      </c>
      <c r="E163" s="10" t="s">
        <v>268</v>
      </c>
      <c r="F163" s="7">
        <f t="shared" si="66"/>
        <v>169194</v>
      </c>
      <c r="G163" s="7">
        <f t="shared" si="67"/>
        <v>8371</v>
      </c>
      <c r="H163" s="7">
        <f t="shared" si="67"/>
        <v>4313</v>
      </c>
      <c r="I163" s="16" t="str">
        <f t="shared" si="68"/>
        <v>No hay datos</v>
      </c>
      <c r="J163" s="19">
        <f t="shared" si="68"/>
        <v>149048</v>
      </c>
      <c r="K163" s="24">
        <f t="shared" si="68"/>
        <v>21423</v>
      </c>
      <c r="L163" s="7">
        <f t="shared" si="69"/>
        <v>327889</v>
      </c>
      <c r="M163" s="7">
        <f t="shared" si="70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71"/>
        <v>6227</v>
      </c>
      <c r="S163" s="7">
        <f t="shared" si="72"/>
        <v>222</v>
      </c>
      <c r="T163" s="7">
        <f t="shared" si="73"/>
        <v>44</v>
      </c>
      <c r="U163" s="7">
        <f t="shared" si="74"/>
        <v>79053</v>
      </c>
      <c r="V163" s="7">
        <f t="shared" si="75"/>
        <v>531</v>
      </c>
      <c r="W163" s="7">
        <f t="shared" si="76"/>
        <v>342</v>
      </c>
      <c r="X163" s="7" t="str">
        <f t="shared" si="77"/>
        <v>53.0%</v>
      </c>
      <c r="Y163" s="7" t="str">
        <f t="shared" si="78"/>
        <v>47.0%</v>
      </c>
      <c r="Z163" s="7" t="str">
        <f t="shared" si="79"/>
        <v>60.6%</v>
      </c>
      <c r="AA163" s="7" t="str">
        <f t="shared" si="80"/>
        <v>20.5%</v>
      </c>
      <c r="AB163" s="7" t="str">
        <f t="shared" si="81"/>
        <v>13.2%</v>
      </c>
      <c r="AC163" s="7" t="str">
        <f t="shared" si="82"/>
        <v>2.9%</v>
      </c>
      <c r="AD163" s="7" t="str">
        <f t="shared" si="83"/>
        <v>1.4%</v>
      </c>
      <c r="AE163" s="7" t="str">
        <f t="shared" si="84"/>
        <v>0.8%</v>
      </c>
      <c r="AF163" s="7" t="str">
        <f t="shared" si="85"/>
        <v>0.5%</v>
      </c>
      <c r="AG163" s="7" t="str">
        <f t="shared" si="86"/>
        <v>0.2%</v>
      </c>
      <c r="AH163" s="9"/>
      <c r="AI163" s="9">
        <f t="shared" si="87"/>
        <v>4</v>
      </c>
      <c r="AJ163" s="10" t="s">
        <v>282</v>
      </c>
    </row>
    <row r="164" spans="1:36" ht="13.8" x14ac:dyDescent="0.25">
      <c r="A164" s="5">
        <f t="shared" si="62"/>
        <v>43890</v>
      </c>
      <c r="B164" s="5">
        <f t="shared" si="63"/>
        <v>44136</v>
      </c>
      <c r="C164" s="6">
        <f t="shared" si="64"/>
        <v>0.33333333333333331</v>
      </c>
      <c r="D164" s="7">
        <f t="shared" si="65"/>
        <v>248</v>
      </c>
      <c r="E164" s="10" t="s">
        <v>268</v>
      </c>
      <c r="F164" s="7">
        <f t="shared" si="66"/>
        <v>169194</v>
      </c>
      <c r="G164" s="7">
        <f t="shared" si="67"/>
        <v>8371</v>
      </c>
      <c r="H164" s="7">
        <f t="shared" si="67"/>
        <v>4313</v>
      </c>
      <c r="I164" s="16" t="str">
        <f t="shared" si="68"/>
        <v>No hay datos</v>
      </c>
      <c r="J164" s="19">
        <f t="shared" si="68"/>
        <v>149048</v>
      </c>
      <c r="K164" s="24">
        <f t="shared" si="68"/>
        <v>21423</v>
      </c>
      <c r="L164" s="7">
        <f t="shared" si="69"/>
        <v>327889</v>
      </c>
      <c r="M164" s="7">
        <f t="shared" si="70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71"/>
        <v>6227</v>
      </c>
      <c r="S164" s="7">
        <f t="shared" si="72"/>
        <v>222</v>
      </c>
      <c r="T164" s="7">
        <f t="shared" si="73"/>
        <v>44</v>
      </c>
      <c r="U164" s="7">
        <f t="shared" si="74"/>
        <v>79053</v>
      </c>
      <c r="V164" s="7">
        <f t="shared" si="75"/>
        <v>531</v>
      </c>
      <c r="W164" s="7">
        <f t="shared" si="76"/>
        <v>342</v>
      </c>
      <c r="X164" s="7" t="str">
        <f t="shared" si="77"/>
        <v>53.0%</v>
      </c>
      <c r="Y164" s="7" t="str">
        <f t="shared" si="78"/>
        <v>47.0%</v>
      </c>
      <c r="Z164" s="7" t="str">
        <f t="shared" si="79"/>
        <v>60.6%</v>
      </c>
      <c r="AA164" s="7" t="str">
        <f t="shared" si="80"/>
        <v>20.5%</v>
      </c>
      <c r="AB164" s="7" t="str">
        <f t="shared" si="81"/>
        <v>13.2%</v>
      </c>
      <c r="AC164" s="7" t="str">
        <f t="shared" si="82"/>
        <v>2.9%</v>
      </c>
      <c r="AD164" s="7" t="str">
        <f t="shared" si="83"/>
        <v>1.4%</v>
      </c>
      <c r="AE164" s="7" t="str">
        <f t="shared" si="84"/>
        <v>0.8%</v>
      </c>
      <c r="AF164" s="7" t="str">
        <f t="shared" si="85"/>
        <v>0.5%</v>
      </c>
      <c r="AG164" s="7" t="str">
        <f t="shared" si="86"/>
        <v>0.2%</v>
      </c>
      <c r="AH164" s="9"/>
      <c r="AI164" s="9">
        <f t="shared" si="87"/>
        <v>4</v>
      </c>
      <c r="AJ164" s="10" t="s">
        <v>282</v>
      </c>
    </row>
    <row r="165" spans="1:36" ht="13.8" x14ac:dyDescent="0.25">
      <c r="A165" s="5">
        <f t="shared" si="62"/>
        <v>43890</v>
      </c>
      <c r="B165" s="5">
        <f t="shared" si="63"/>
        <v>44136</v>
      </c>
      <c r="C165" s="6">
        <f t="shared" si="64"/>
        <v>0.33333333333333331</v>
      </c>
      <c r="D165" s="7">
        <f t="shared" si="65"/>
        <v>248</v>
      </c>
      <c r="E165" s="10" t="s">
        <v>268</v>
      </c>
      <c r="F165" s="7">
        <f t="shared" si="66"/>
        <v>169194</v>
      </c>
      <c r="G165" s="7">
        <f t="shared" si="67"/>
        <v>8371</v>
      </c>
      <c r="H165" s="7">
        <f t="shared" si="67"/>
        <v>4313</v>
      </c>
      <c r="I165" s="16" t="str">
        <f t="shared" si="68"/>
        <v>No hay datos</v>
      </c>
      <c r="J165" s="19">
        <f t="shared" si="68"/>
        <v>149048</v>
      </c>
      <c r="K165" s="24">
        <f t="shared" si="68"/>
        <v>21423</v>
      </c>
      <c r="L165" s="7">
        <f t="shared" si="69"/>
        <v>327889</v>
      </c>
      <c r="M165" s="7">
        <f t="shared" si="70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71"/>
        <v>6227</v>
      </c>
      <c r="S165" s="7">
        <f t="shared" si="72"/>
        <v>222</v>
      </c>
      <c r="T165" s="7">
        <f t="shared" si="73"/>
        <v>44</v>
      </c>
      <c r="U165" s="7">
        <f t="shared" si="74"/>
        <v>79053</v>
      </c>
      <c r="V165" s="7">
        <f t="shared" si="75"/>
        <v>531</v>
      </c>
      <c r="W165" s="7">
        <f t="shared" si="76"/>
        <v>342</v>
      </c>
      <c r="X165" s="7" t="str">
        <f t="shared" si="77"/>
        <v>53.0%</v>
      </c>
      <c r="Y165" s="7" t="str">
        <f t="shared" si="78"/>
        <v>47.0%</v>
      </c>
      <c r="Z165" s="7" t="str">
        <f t="shared" si="79"/>
        <v>60.6%</v>
      </c>
      <c r="AA165" s="7" t="str">
        <f t="shared" si="80"/>
        <v>20.5%</v>
      </c>
      <c r="AB165" s="7" t="str">
        <f t="shared" si="81"/>
        <v>13.2%</v>
      </c>
      <c r="AC165" s="7" t="str">
        <f t="shared" si="82"/>
        <v>2.9%</v>
      </c>
      <c r="AD165" s="7" t="str">
        <f t="shared" si="83"/>
        <v>1.4%</v>
      </c>
      <c r="AE165" s="7" t="str">
        <f t="shared" si="84"/>
        <v>0.8%</v>
      </c>
      <c r="AF165" s="7" t="str">
        <f t="shared" si="85"/>
        <v>0.5%</v>
      </c>
      <c r="AG165" s="7" t="str">
        <f t="shared" si="86"/>
        <v>0.2%</v>
      </c>
      <c r="AH165" s="9"/>
      <c r="AI165" s="9">
        <f t="shared" si="87"/>
        <v>4</v>
      </c>
      <c r="AJ165" s="10" t="s">
        <v>282</v>
      </c>
    </row>
    <row r="166" spans="1:36" ht="13.8" x14ac:dyDescent="0.25">
      <c r="A166" s="5">
        <f t="shared" si="62"/>
        <v>43890</v>
      </c>
      <c r="B166" s="5">
        <f t="shared" si="63"/>
        <v>44136</v>
      </c>
      <c r="C166" s="6">
        <f t="shared" si="64"/>
        <v>0.33333333333333331</v>
      </c>
      <c r="D166" s="7">
        <f t="shared" si="65"/>
        <v>248</v>
      </c>
      <c r="E166" s="10" t="s">
        <v>268</v>
      </c>
      <c r="F166" s="7">
        <f t="shared" si="66"/>
        <v>169194</v>
      </c>
      <c r="G166" s="7">
        <f t="shared" si="67"/>
        <v>8371</v>
      </c>
      <c r="H166" s="7">
        <f t="shared" si="67"/>
        <v>4313</v>
      </c>
      <c r="I166" s="16" t="str">
        <f t="shared" si="68"/>
        <v>No hay datos</v>
      </c>
      <c r="J166" s="19">
        <f t="shared" si="68"/>
        <v>149048</v>
      </c>
      <c r="K166" s="24">
        <f t="shared" si="68"/>
        <v>21423</v>
      </c>
      <c r="L166" s="7">
        <f t="shared" si="69"/>
        <v>327889</v>
      </c>
      <c r="M166" s="7">
        <f t="shared" si="70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71"/>
        <v>6227</v>
      </c>
      <c r="S166" s="7">
        <f t="shared" si="72"/>
        <v>222</v>
      </c>
      <c r="T166" s="7">
        <f t="shared" si="73"/>
        <v>44</v>
      </c>
      <c r="U166" s="7">
        <f t="shared" si="74"/>
        <v>79053</v>
      </c>
      <c r="V166" s="7">
        <f t="shared" si="75"/>
        <v>531</v>
      </c>
      <c r="W166" s="7">
        <f t="shared" si="76"/>
        <v>342</v>
      </c>
      <c r="X166" s="7" t="str">
        <f t="shared" si="77"/>
        <v>53.0%</v>
      </c>
      <c r="Y166" s="7" t="str">
        <f t="shared" si="78"/>
        <v>47.0%</v>
      </c>
      <c r="Z166" s="7" t="str">
        <f t="shared" si="79"/>
        <v>60.6%</v>
      </c>
      <c r="AA166" s="7" t="str">
        <f t="shared" si="80"/>
        <v>20.5%</v>
      </c>
      <c r="AB166" s="7" t="str">
        <f t="shared" si="81"/>
        <v>13.2%</v>
      </c>
      <c r="AC166" s="7" t="str">
        <f t="shared" si="82"/>
        <v>2.9%</v>
      </c>
      <c r="AD166" s="7" t="str">
        <f t="shared" si="83"/>
        <v>1.4%</v>
      </c>
      <c r="AE166" s="7" t="str">
        <f t="shared" si="84"/>
        <v>0.8%</v>
      </c>
      <c r="AF166" s="7" t="str">
        <f t="shared" si="85"/>
        <v>0.5%</v>
      </c>
      <c r="AG166" s="7" t="str">
        <f t="shared" si="86"/>
        <v>0.2%</v>
      </c>
      <c r="AH166" s="9"/>
      <c r="AI166" s="9">
        <f t="shared" si="87"/>
        <v>4</v>
      </c>
      <c r="AJ166" s="10" t="s">
        <v>282</v>
      </c>
    </row>
    <row r="167" spans="1:36" ht="13.8" x14ac:dyDescent="0.25">
      <c r="A167" s="5">
        <f t="shared" si="62"/>
        <v>43890</v>
      </c>
      <c r="B167" s="5">
        <f t="shared" si="63"/>
        <v>44136</v>
      </c>
      <c r="C167" s="6">
        <f t="shared" si="64"/>
        <v>0.33333333333333331</v>
      </c>
      <c r="D167" s="7">
        <f t="shared" si="65"/>
        <v>248</v>
      </c>
      <c r="E167" s="10" t="s">
        <v>268</v>
      </c>
      <c r="F167" s="7">
        <f t="shared" si="66"/>
        <v>169194</v>
      </c>
      <c r="G167" s="7">
        <f t="shared" si="67"/>
        <v>8371</v>
      </c>
      <c r="H167" s="7">
        <f t="shared" si="67"/>
        <v>4313</v>
      </c>
      <c r="I167" s="16" t="str">
        <f t="shared" si="68"/>
        <v>No hay datos</v>
      </c>
      <c r="J167" s="19">
        <f t="shared" si="68"/>
        <v>149048</v>
      </c>
      <c r="K167" s="24">
        <f t="shared" si="68"/>
        <v>21423</v>
      </c>
      <c r="L167" s="7">
        <f t="shared" si="69"/>
        <v>327889</v>
      </c>
      <c r="M167" s="7">
        <f t="shared" si="70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si="71"/>
        <v>6227</v>
      </c>
      <c r="S167" s="7">
        <f t="shared" si="72"/>
        <v>222</v>
      </c>
      <c r="T167" s="7">
        <f t="shared" si="73"/>
        <v>44</v>
      </c>
      <c r="U167" s="7">
        <f t="shared" si="74"/>
        <v>79053</v>
      </c>
      <c r="V167" s="7">
        <f t="shared" si="75"/>
        <v>531</v>
      </c>
      <c r="W167" s="7">
        <f t="shared" si="76"/>
        <v>342</v>
      </c>
      <c r="X167" s="7" t="str">
        <f t="shared" si="77"/>
        <v>53.0%</v>
      </c>
      <c r="Y167" s="7" t="str">
        <f t="shared" si="78"/>
        <v>47.0%</v>
      </c>
      <c r="Z167" s="7" t="str">
        <f t="shared" si="79"/>
        <v>60.6%</v>
      </c>
      <c r="AA167" s="7" t="str">
        <f t="shared" si="80"/>
        <v>20.5%</v>
      </c>
      <c r="AB167" s="7" t="str">
        <f t="shared" si="81"/>
        <v>13.2%</v>
      </c>
      <c r="AC167" s="7" t="str">
        <f t="shared" si="82"/>
        <v>2.9%</v>
      </c>
      <c r="AD167" s="7" t="str">
        <f t="shared" si="83"/>
        <v>1.4%</v>
      </c>
      <c r="AE167" s="7" t="str">
        <f t="shared" si="84"/>
        <v>0.8%</v>
      </c>
      <c r="AF167" s="7" t="str">
        <f t="shared" si="85"/>
        <v>0.5%</v>
      </c>
      <c r="AG167" s="7" t="str">
        <f t="shared" si="86"/>
        <v>0.2%</v>
      </c>
      <c r="AH167" s="9"/>
      <c r="AI167" s="9">
        <f t="shared" si="87"/>
        <v>4</v>
      </c>
      <c r="AJ167" s="10" t="s">
        <v>282</v>
      </c>
    </row>
    <row r="168" spans="1:36" s="4" customFormat="1" ht="13.8" x14ac:dyDescent="0.25">
      <c r="A168" s="5">
        <f t="shared" si="62"/>
        <v>43890</v>
      </c>
      <c r="B168" s="5">
        <f t="shared" si="63"/>
        <v>44136</v>
      </c>
      <c r="C168" s="6">
        <f t="shared" si="64"/>
        <v>0.33333333333333331</v>
      </c>
      <c r="D168" s="7">
        <f t="shared" si="65"/>
        <v>248</v>
      </c>
      <c r="E168" s="10" t="s">
        <v>268</v>
      </c>
      <c r="F168" s="7">
        <f t="shared" si="66"/>
        <v>169194</v>
      </c>
      <c r="G168" s="7">
        <f t="shared" si="67"/>
        <v>8371</v>
      </c>
      <c r="H168" s="7">
        <f t="shared" si="67"/>
        <v>4313</v>
      </c>
      <c r="I168" s="16" t="str">
        <f t="shared" si="68"/>
        <v>No hay datos</v>
      </c>
      <c r="J168" s="19">
        <f t="shared" si="68"/>
        <v>149048</v>
      </c>
      <c r="K168" s="24">
        <f t="shared" si="68"/>
        <v>21423</v>
      </c>
      <c r="L168" s="7">
        <f t="shared" si="69"/>
        <v>327889</v>
      </c>
      <c r="M168" s="7">
        <f t="shared" si="70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71"/>
        <v>6227</v>
      </c>
      <c r="S168" s="7">
        <f t="shared" si="72"/>
        <v>222</v>
      </c>
      <c r="T168" s="7">
        <f t="shared" si="73"/>
        <v>44</v>
      </c>
      <c r="U168" s="7">
        <f t="shared" si="74"/>
        <v>79053</v>
      </c>
      <c r="V168" s="7">
        <f t="shared" si="75"/>
        <v>531</v>
      </c>
      <c r="W168" s="7">
        <f t="shared" si="76"/>
        <v>342</v>
      </c>
      <c r="X168" s="7" t="str">
        <f t="shared" si="77"/>
        <v>53.0%</v>
      </c>
      <c r="Y168" s="7" t="str">
        <f t="shared" si="78"/>
        <v>47.0%</v>
      </c>
      <c r="Z168" s="7" t="str">
        <f t="shared" si="79"/>
        <v>60.6%</v>
      </c>
      <c r="AA168" s="7" t="str">
        <f t="shared" si="80"/>
        <v>20.5%</v>
      </c>
      <c r="AB168" s="7" t="str">
        <f t="shared" si="81"/>
        <v>13.2%</v>
      </c>
      <c r="AC168" s="7" t="str">
        <f t="shared" si="82"/>
        <v>2.9%</v>
      </c>
      <c r="AD168" s="7" t="str">
        <f t="shared" si="83"/>
        <v>1.4%</v>
      </c>
      <c r="AE168" s="7" t="str">
        <f t="shared" si="84"/>
        <v>0.8%</v>
      </c>
      <c r="AF168" s="7" t="str">
        <f t="shared" si="85"/>
        <v>0.5%</v>
      </c>
      <c r="AG168" s="7" t="str">
        <f t="shared" si="86"/>
        <v>0.2%</v>
      </c>
      <c r="AH168" s="9"/>
      <c r="AI168" s="9">
        <f t="shared" si="87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88">F167</f>
        <v>169194</v>
      </c>
      <c r="G169" s="7">
        <f t="shared" si="88"/>
        <v>8371</v>
      </c>
      <c r="H169" s="7">
        <f t="shared" si="88"/>
        <v>4313</v>
      </c>
      <c r="I169" s="16" t="str">
        <f t="shared" si="88"/>
        <v>No hay datos</v>
      </c>
      <c r="J169" s="19">
        <f t="shared" si="88"/>
        <v>149048</v>
      </c>
      <c r="K169" s="24">
        <f t="shared" si="88"/>
        <v>21423</v>
      </c>
      <c r="L169" s="7">
        <f t="shared" si="88"/>
        <v>327889</v>
      </c>
      <c r="M169" s="7">
        <f t="shared" si="88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89">R167</f>
        <v>6227</v>
      </c>
      <c r="S169" s="7">
        <f t="shared" si="89"/>
        <v>222</v>
      </c>
      <c r="T169" s="7">
        <f t="shared" si="89"/>
        <v>44</v>
      </c>
      <c r="U169" s="7">
        <f t="shared" si="89"/>
        <v>79053</v>
      </c>
      <c r="V169" s="7">
        <f t="shared" si="89"/>
        <v>531</v>
      </c>
      <c r="W169" s="7">
        <f t="shared" si="89"/>
        <v>342</v>
      </c>
      <c r="X169" s="7" t="str">
        <f t="shared" si="89"/>
        <v>53.0%</v>
      </c>
      <c r="Y169" s="7" t="str">
        <f t="shared" si="89"/>
        <v>47.0%</v>
      </c>
      <c r="Z169" s="7" t="str">
        <f t="shared" si="89"/>
        <v>60.6%</v>
      </c>
      <c r="AA169" s="7" t="str">
        <f t="shared" si="89"/>
        <v>20.5%</v>
      </c>
      <c r="AB169" s="7" t="str">
        <f t="shared" si="89"/>
        <v>13.2%</v>
      </c>
      <c r="AC169" s="7" t="str">
        <f t="shared" si="89"/>
        <v>2.9%</v>
      </c>
      <c r="AD169" s="7" t="str">
        <f t="shared" si="89"/>
        <v>1.4%</v>
      </c>
      <c r="AE169" s="7" t="str">
        <f t="shared" si="89"/>
        <v>0.8%</v>
      </c>
      <c r="AF169" s="7" t="str">
        <f t="shared" si="89"/>
        <v>0.5%</v>
      </c>
      <c r="AG169" s="7" t="str">
        <f t="shared" si="89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62"/>
        <v>43890</v>
      </c>
      <c r="B170" s="5">
        <f t="shared" si="63"/>
        <v>44136</v>
      </c>
      <c r="C170" s="6">
        <f t="shared" si="64"/>
        <v>0.33333333333333331</v>
      </c>
      <c r="D170" s="7">
        <f t="shared" si="65"/>
        <v>248</v>
      </c>
      <c r="E170" s="10" t="s">
        <v>268</v>
      </c>
      <c r="F170" s="7">
        <f t="shared" si="66"/>
        <v>169194</v>
      </c>
      <c r="G170" s="7">
        <f t="shared" si="67"/>
        <v>8371</v>
      </c>
      <c r="H170" s="7">
        <f t="shared" si="67"/>
        <v>4313</v>
      </c>
      <c r="I170" s="16" t="str">
        <f t="shared" si="68"/>
        <v>No hay datos</v>
      </c>
      <c r="J170" s="19">
        <f t="shared" si="68"/>
        <v>149048</v>
      </c>
      <c r="K170" s="24">
        <f t="shared" si="68"/>
        <v>21423</v>
      </c>
      <c r="L170" s="7">
        <f t="shared" si="69"/>
        <v>327889</v>
      </c>
      <c r="M170" s="7">
        <f t="shared" si="70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71"/>
        <v>6227</v>
      </c>
      <c r="S170" s="7">
        <f t="shared" si="72"/>
        <v>222</v>
      </c>
      <c r="T170" s="7">
        <f t="shared" si="73"/>
        <v>44</v>
      </c>
      <c r="U170" s="7">
        <f t="shared" si="74"/>
        <v>79053</v>
      </c>
      <c r="V170" s="7">
        <f t="shared" si="75"/>
        <v>531</v>
      </c>
      <c r="W170" s="7">
        <f t="shared" si="76"/>
        <v>342</v>
      </c>
      <c r="X170" s="7" t="str">
        <f t="shared" si="77"/>
        <v>53.0%</v>
      </c>
      <c r="Y170" s="7" t="str">
        <f t="shared" si="78"/>
        <v>47.0%</v>
      </c>
      <c r="Z170" s="7" t="str">
        <f t="shared" si="79"/>
        <v>60.6%</v>
      </c>
      <c r="AA170" s="7" t="str">
        <f t="shared" si="80"/>
        <v>20.5%</v>
      </c>
      <c r="AB170" s="7" t="str">
        <f t="shared" si="81"/>
        <v>13.2%</v>
      </c>
      <c r="AC170" s="7" t="str">
        <f t="shared" si="82"/>
        <v>2.9%</v>
      </c>
      <c r="AD170" s="7" t="str">
        <f t="shared" si="83"/>
        <v>1.4%</v>
      </c>
      <c r="AE170" s="7" t="str">
        <f t="shared" si="84"/>
        <v>0.8%</v>
      </c>
      <c r="AF170" s="7" t="str">
        <f t="shared" si="85"/>
        <v>0.5%</v>
      </c>
      <c r="AG170" s="7" t="str">
        <f t="shared" si="86"/>
        <v>0.2%</v>
      </c>
      <c r="AH170" s="9"/>
      <c r="AI170" s="9">
        <f t="shared" si="87"/>
        <v>4</v>
      </c>
      <c r="AJ170" s="10" t="s">
        <v>282</v>
      </c>
    </row>
    <row r="171" spans="1:36" ht="13.8" x14ac:dyDescent="0.25">
      <c r="A171" s="5">
        <f t="shared" si="62"/>
        <v>43890</v>
      </c>
      <c r="B171" s="5">
        <f t="shared" si="63"/>
        <v>44136</v>
      </c>
      <c r="C171" s="6">
        <f t="shared" si="64"/>
        <v>0.33333333333333331</v>
      </c>
      <c r="D171" s="7">
        <f t="shared" si="65"/>
        <v>248</v>
      </c>
      <c r="E171" s="10" t="s">
        <v>268</v>
      </c>
      <c r="F171" s="7">
        <f t="shared" si="66"/>
        <v>169194</v>
      </c>
      <c r="G171" s="7">
        <f t="shared" si="67"/>
        <v>8371</v>
      </c>
      <c r="H171" s="7">
        <f t="shared" si="67"/>
        <v>4313</v>
      </c>
      <c r="I171" s="16" t="str">
        <f t="shared" si="68"/>
        <v>No hay datos</v>
      </c>
      <c r="J171" s="19">
        <f t="shared" si="68"/>
        <v>149048</v>
      </c>
      <c r="K171" s="24">
        <f t="shared" si="68"/>
        <v>21423</v>
      </c>
      <c r="L171" s="7">
        <f t="shared" si="69"/>
        <v>327889</v>
      </c>
      <c r="M171" s="7">
        <f t="shared" si="70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71"/>
        <v>6227</v>
      </c>
      <c r="S171" s="7">
        <f t="shared" si="72"/>
        <v>222</v>
      </c>
      <c r="T171" s="7">
        <f t="shared" si="73"/>
        <v>44</v>
      </c>
      <c r="U171" s="7">
        <f t="shared" si="74"/>
        <v>79053</v>
      </c>
      <c r="V171" s="7">
        <f t="shared" si="75"/>
        <v>531</v>
      </c>
      <c r="W171" s="7">
        <f t="shared" si="76"/>
        <v>342</v>
      </c>
      <c r="X171" s="7" t="str">
        <f t="shared" si="77"/>
        <v>53.0%</v>
      </c>
      <c r="Y171" s="7" t="str">
        <f t="shared" si="78"/>
        <v>47.0%</v>
      </c>
      <c r="Z171" s="7" t="str">
        <f t="shared" si="79"/>
        <v>60.6%</v>
      </c>
      <c r="AA171" s="7" t="str">
        <f t="shared" si="80"/>
        <v>20.5%</v>
      </c>
      <c r="AB171" s="7" t="str">
        <f t="shared" si="81"/>
        <v>13.2%</v>
      </c>
      <c r="AC171" s="7" t="str">
        <f t="shared" si="82"/>
        <v>2.9%</v>
      </c>
      <c r="AD171" s="7" t="str">
        <f t="shared" si="83"/>
        <v>1.4%</v>
      </c>
      <c r="AE171" s="7" t="str">
        <f t="shared" si="84"/>
        <v>0.8%</v>
      </c>
      <c r="AF171" s="7" t="str">
        <f t="shared" si="85"/>
        <v>0.5%</v>
      </c>
      <c r="AG171" s="7" t="str">
        <f t="shared" si="86"/>
        <v>0.2%</v>
      </c>
      <c r="AH171" s="9"/>
      <c r="AI171" s="9">
        <f t="shared" si="87"/>
        <v>4</v>
      </c>
      <c r="AJ171" s="10" t="s">
        <v>282</v>
      </c>
    </row>
    <row r="172" spans="1:36" ht="13.8" x14ac:dyDescent="0.25">
      <c r="A172" s="5">
        <f t="shared" si="62"/>
        <v>43890</v>
      </c>
      <c r="B172" s="5">
        <f t="shared" si="63"/>
        <v>44136</v>
      </c>
      <c r="C172" s="6">
        <f t="shared" si="64"/>
        <v>0.33333333333333331</v>
      </c>
      <c r="D172" s="7">
        <f t="shared" si="65"/>
        <v>248</v>
      </c>
      <c r="E172" s="10" t="s">
        <v>268</v>
      </c>
      <c r="F172" s="7">
        <f t="shared" si="66"/>
        <v>169194</v>
      </c>
      <c r="G172" s="7">
        <f t="shared" si="67"/>
        <v>8371</v>
      </c>
      <c r="H172" s="7">
        <f t="shared" si="67"/>
        <v>4313</v>
      </c>
      <c r="I172" s="16" t="str">
        <f t="shared" si="68"/>
        <v>No hay datos</v>
      </c>
      <c r="J172" s="19">
        <f t="shared" si="68"/>
        <v>149048</v>
      </c>
      <c r="K172" s="24">
        <f t="shared" si="68"/>
        <v>21423</v>
      </c>
      <c r="L172" s="7">
        <f t="shared" si="69"/>
        <v>327889</v>
      </c>
      <c r="M172" s="7">
        <f t="shared" si="70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71"/>
        <v>6227</v>
      </c>
      <c r="S172" s="7">
        <f t="shared" si="72"/>
        <v>222</v>
      </c>
      <c r="T172" s="7">
        <f t="shared" si="73"/>
        <v>44</v>
      </c>
      <c r="U172" s="7">
        <f t="shared" si="74"/>
        <v>79053</v>
      </c>
      <c r="V172" s="7">
        <f t="shared" si="75"/>
        <v>531</v>
      </c>
      <c r="W172" s="7">
        <f t="shared" si="76"/>
        <v>342</v>
      </c>
      <c r="X172" s="7" t="str">
        <f t="shared" si="77"/>
        <v>53.0%</v>
      </c>
      <c r="Y172" s="7" t="str">
        <f t="shared" si="78"/>
        <v>47.0%</v>
      </c>
      <c r="Z172" s="7" t="str">
        <f t="shared" si="79"/>
        <v>60.6%</v>
      </c>
      <c r="AA172" s="7" t="str">
        <f t="shared" si="80"/>
        <v>20.5%</v>
      </c>
      <c r="AB172" s="7" t="str">
        <f t="shared" si="81"/>
        <v>13.2%</v>
      </c>
      <c r="AC172" s="7" t="str">
        <f t="shared" si="82"/>
        <v>2.9%</v>
      </c>
      <c r="AD172" s="7" t="str">
        <f t="shared" si="83"/>
        <v>1.4%</v>
      </c>
      <c r="AE172" s="7" t="str">
        <f t="shared" si="84"/>
        <v>0.8%</v>
      </c>
      <c r="AF172" s="7" t="str">
        <f t="shared" si="85"/>
        <v>0.5%</v>
      </c>
      <c r="AG172" s="7" t="str">
        <f t="shared" si="86"/>
        <v>0.2%</v>
      </c>
      <c r="AH172" s="9"/>
      <c r="AI172" s="9">
        <f t="shared" si="87"/>
        <v>4</v>
      </c>
      <c r="AJ172" s="10" t="s">
        <v>282</v>
      </c>
    </row>
    <row r="173" spans="1:36" s="4" customFormat="1" ht="13.8" x14ac:dyDescent="0.25">
      <c r="A173" s="5">
        <f t="shared" si="62"/>
        <v>43890</v>
      </c>
      <c r="B173" s="5">
        <f t="shared" si="63"/>
        <v>44136</v>
      </c>
      <c r="C173" s="6">
        <f t="shared" si="64"/>
        <v>0.33333333333333331</v>
      </c>
      <c r="D173" s="7">
        <f t="shared" si="65"/>
        <v>248</v>
      </c>
      <c r="E173" s="10" t="s">
        <v>268</v>
      </c>
      <c r="F173" s="7">
        <f t="shared" si="66"/>
        <v>169194</v>
      </c>
      <c r="G173" s="7">
        <f t="shared" si="66"/>
        <v>8371</v>
      </c>
      <c r="H173" s="7">
        <f t="shared" si="66"/>
        <v>4313</v>
      </c>
      <c r="I173" s="16" t="str">
        <f t="shared" si="66"/>
        <v>No hay datos</v>
      </c>
      <c r="J173" s="19">
        <f t="shared" si="66"/>
        <v>149048</v>
      </c>
      <c r="K173" s="24">
        <f t="shared" si="66"/>
        <v>21423</v>
      </c>
      <c r="L173" s="7">
        <f t="shared" si="69"/>
        <v>327889</v>
      </c>
      <c r="M173" s="7">
        <f t="shared" si="70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71"/>
        <v>6227</v>
      </c>
      <c r="S173" s="7">
        <f t="shared" si="72"/>
        <v>222</v>
      </c>
      <c r="T173" s="7">
        <f t="shared" si="73"/>
        <v>44</v>
      </c>
      <c r="U173" s="7">
        <f t="shared" si="74"/>
        <v>79053</v>
      </c>
      <c r="V173" s="7">
        <f t="shared" si="75"/>
        <v>531</v>
      </c>
      <c r="W173" s="7">
        <f t="shared" si="76"/>
        <v>342</v>
      </c>
      <c r="X173" s="7" t="str">
        <f t="shared" si="77"/>
        <v>53.0%</v>
      </c>
      <c r="Y173" s="7" t="str">
        <f t="shared" si="78"/>
        <v>47.0%</v>
      </c>
      <c r="Z173" s="7" t="str">
        <f t="shared" si="79"/>
        <v>60.6%</v>
      </c>
      <c r="AA173" s="7" t="str">
        <f t="shared" si="80"/>
        <v>20.5%</v>
      </c>
      <c r="AB173" s="7" t="str">
        <f t="shared" si="81"/>
        <v>13.2%</v>
      </c>
      <c r="AC173" s="7" t="str">
        <f t="shared" si="82"/>
        <v>2.9%</v>
      </c>
      <c r="AD173" s="7" t="str">
        <f t="shared" si="83"/>
        <v>1.4%</v>
      </c>
      <c r="AE173" s="7" t="str">
        <f t="shared" si="84"/>
        <v>0.8%</v>
      </c>
      <c r="AF173" s="7" t="str">
        <f t="shared" si="85"/>
        <v>0.5%</v>
      </c>
      <c r="AG173" s="7" t="str">
        <f t="shared" si="86"/>
        <v>0.2%</v>
      </c>
      <c r="AH173" s="9"/>
      <c r="AI173" s="9">
        <f t="shared" si="87"/>
        <v>4</v>
      </c>
      <c r="AJ173" s="10" t="s">
        <v>282</v>
      </c>
    </row>
    <row r="174" spans="1:36" s="4" customFormat="1" ht="13.8" x14ac:dyDescent="0.25">
      <c r="A174" s="5">
        <f t="shared" si="62"/>
        <v>43890</v>
      </c>
      <c r="B174" s="5">
        <f t="shared" si="63"/>
        <v>44136</v>
      </c>
      <c r="C174" s="6">
        <f t="shared" si="64"/>
        <v>0.33333333333333331</v>
      </c>
      <c r="D174" s="7">
        <f t="shared" si="65"/>
        <v>248</v>
      </c>
      <c r="E174" s="10" t="s">
        <v>268</v>
      </c>
      <c r="F174" s="7">
        <f t="shared" si="66"/>
        <v>169194</v>
      </c>
      <c r="G174" s="7">
        <f t="shared" si="66"/>
        <v>8371</v>
      </c>
      <c r="H174" s="7">
        <f t="shared" si="66"/>
        <v>4313</v>
      </c>
      <c r="I174" s="16" t="str">
        <f t="shared" si="66"/>
        <v>No hay datos</v>
      </c>
      <c r="J174" s="19">
        <f t="shared" si="66"/>
        <v>149048</v>
      </c>
      <c r="K174" s="24">
        <f t="shared" si="66"/>
        <v>21423</v>
      </c>
      <c r="L174" s="7">
        <f t="shared" si="69"/>
        <v>327889</v>
      </c>
      <c r="M174" s="7">
        <f t="shared" si="70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71"/>
        <v>6227</v>
      </c>
      <c r="S174" s="7">
        <f t="shared" si="72"/>
        <v>222</v>
      </c>
      <c r="T174" s="7">
        <f t="shared" si="73"/>
        <v>44</v>
      </c>
      <c r="U174" s="7">
        <f t="shared" si="74"/>
        <v>79053</v>
      </c>
      <c r="V174" s="7">
        <f t="shared" si="75"/>
        <v>531</v>
      </c>
      <c r="W174" s="7">
        <f t="shared" si="76"/>
        <v>342</v>
      </c>
      <c r="X174" s="7" t="str">
        <f t="shared" si="77"/>
        <v>53.0%</v>
      </c>
      <c r="Y174" s="7" t="str">
        <f t="shared" si="78"/>
        <v>47.0%</v>
      </c>
      <c r="Z174" s="7" t="str">
        <f t="shared" si="79"/>
        <v>60.6%</v>
      </c>
      <c r="AA174" s="7" t="str">
        <f t="shared" si="80"/>
        <v>20.5%</v>
      </c>
      <c r="AB174" s="7" t="str">
        <f t="shared" si="81"/>
        <v>13.2%</v>
      </c>
      <c r="AC174" s="7" t="str">
        <f t="shared" si="82"/>
        <v>2.9%</v>
      </c>
      <c r="AD174" s="7" t="str">
        <f t="shared" si="83"/>
        <v>1.4%</v>
      </c>
      <c r="AE174" s="7" t="str">
        <f t="shared" si="84"/>
        <v>0.8%</v>
      </c>
      <c r="AF174" s="7" t="str">
        <f t="shared" si="85"/>
        <v>0.5%</v>
      </c>
      <c r="AG174" s="7" t="str">
        <f t="shared" si="86"/>
        <v>0.2%</v>
      </c>
      <c r="AH174" s="9"/>
      <c r="AI174" s="9">
        <f t="shared" si="87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90">F172</f>
        <v>169194</v>
      </c>
      <c r="G175" s="7">
        <f t="shared" si="90"/>
        <v>8371</v>
      </c>
      <c r="H175" s="7">
        <f t="shared" si="90"/>
        <v>4313</v>
      </c>
      <c r="I175" s="16" t="str">
        <f t="shared" si="90"/>
        <v>No hay datos</v>
      </c>
      <c r="J175" s="19">
        <f t="shared" si="90"/>
        <v>149048</v>
      </c>
      <c r="K175" s="24">
        <f t="shared" si="90"/>
        <v>21423</v>
      </c>
      <c r="L175" s="7">
        <f t="shared" si="90"/>
        <v>327889</v>
      </c>
      <c r="M175" s="7">
        <f t="shared" si="90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91">R172</f>
        <v>6227</v>
      </c>
      <c r="S175" s="7">
        <f t="shared" si="91"/>
        <v>222</v>
      </c>
      <c r="T175" s="7">
        <f t="shared" si="91"/>
        <v>44</v>
      </c>
      <c r="U175" s="7">
        <f t="shared" si="91"/>
        <v>79053</v>
      </c>
      <c r="V175" s="7">
        <f t="shared" si="91"/>
        <v>531</v>
      </c>
      <c r="W175" s="7">
        <f t="shared" si="91"/>
        <v>342</v>
      </c>
      <c r="X175" s="7" t="str">
        <f t="shared" si="91"/>
        <v>53.0%</v>
      </c>
      <c r="Y175" s="7" t="str">
        <f t="shared" si="91"/>
        <v>47.0%</v>
      </c>
      <c r="Z175" s="7" t="str">
        <f t="shared" si="91"/>
        <v>60.6%</v>
      </c>
      <c r="AA175" s="7" t="str">
        <f t="shared" si="91"/>
        <v>20.5%</v>
      </c>
      <c r="AB175" s="7" t="str">
        <f t="shared" si="91"/>
        <v>13.2%</v>
      </c>
      <c r="AC175" s="7" t="str">
        <f t="shared" si="91"/>
        <v>2.9%</v>
      </c>
      <c r="AD175" s="7" t="str">
        <f t="shared" si="91"/>
        <v>1.4%</v>
      </c>
      <c r="AE175" s="7" t="str">
        <f t="shared" si="91"/>
        <v>0.8%</v>
      </c>
      <c r="AF175" s="7" t="str">
        <f t="shared" si="91"/>
        <v>0.5%</v>
      </c>
      <c r="AG175" s="7" t="str">
        <f t="shared" si="91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62"/>
        <v>43890</v>
      </c>
      <c r="B176" s="5">
        <f t="shared" si="63"/>
        <v>44136</v>
      </c>
      <c r="C176" s="6">
        <f t="shared" si="64"/>
        <v>0.33333333333333331</v>
      </c>
      <c r="D176" s="7">
        <f t="shared" si="65"/>
        <v>248</v>
      </c>
      <c r="E176" s="10" t="s">
        <v>268</v>
      </c>
      <c r="F176" s="7">
        <f t="shared" si="66"/>
        <v>169194</v>
      </c>
      <c r="G176" s="7">
        <f t="shared" si="67"/>
        <v>8371</v>
      </c>
      <c r="H176" s="7">
        <f t="shared" si="67"/>
        <v>4313</v>
      </c>
      <c r="I176" s="16" t="str">
        <f t="shared" si="68"/>
        <v>No hay datos</v>
      </c>
      <c r="J176" s="19">
        <f t="shared" si="68"/>
        <v>149048</v>
      </c>
      <c r="K176" s="24">
        <f t="shared" si="68"/>
        <v>21423</v>
      </c>
      <c r="L176" s="7">
        <f t="shared" si="69"/>
        <v>327889</v>
      </c>
      <c r="M176" s="7">
        <f t="shared" si="70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71"/>
        <v>6227</v>
      </c>
      <c r="S176" s="7">
        <f t="shared" si="72"/>
        <v>222</v>
      </c>
      <c r="T176" s="7">
        <f t="shared" si="73"/>
        <v>44</v>
      </c>
      <c r="U176" s="7">
        <f t="shared" si="74"/>
        <v>79053</v>
      </c>
      <c r="V176" s="7">
        <f t="shared" si="75"/>
        <v>531</v>
      </c>
      <c r="W176" s="7">
        <f t="shared" si="76"/>
        <v>342</v>
      </c>
      <c r="X176" s="7" t="str">
        <f t="shared" si="77"/>
        <v>53.0%</v>
      </c>
      <c r="Y176" s="7" t="str">
        <f t="shared" si="78"/>
        <v>47.0%</v>
      </c>
      <c r="Z176" s="7" t="str">
        <f t="shared" si="79"/>
        <v>60.6%</v>
      </c>
      <c r="AA176" s="7" t="str">
        <f t="shared" si="80"/>
        <v>20.5%</v>
      </c>
      <c r="AB176" s="7" t="str">
        <f t="shared" si="81"/>
        <v>13.2%</v>
      </c>
      <c r="AC176" s="7" t="str">
        <f t="shared" si="82"/>
        <v>2.9%</v>
      </c>
      <c r="AD176" s="7" t="str">
        <f t="shared" si="83"/>
        <v>1.4%</v>
      </c>
      <c r="AE176" s="7" t="str">
        <f t="shared" si="84"/>
        <v>0.8%</v>
      </c>
      <c r="AF176" s="7" t="str">
        <f t="shared" si="85"/>
        <v>0.5%</v>
      </c>
      <c r="AG176" s="7" t="str">
        <f t="shared" si="86"/>
        <v>0.2%</v>
      </c>
      <c r="AH176" s="9"/>
      <c r="AI176" s="9">
        <f t="shared" si="87"/>
        <v>4</v>
      </c>
      <c r="AJ176" s="10" t="s">
        <v>282</v>
      </c>
    </row>
    <row r="177" spans="1:36" ht="13.8" x14ac:dyDescent="0.25">
      <c r="A177" s="5">
        <f t="shared" si="62"/>
        <v>43890</v>
      </c>
      <c r="B177" s="5">
        <f t="shared" si="63"/>
        <v>44136</v>
      </c>
      <c r="C177" s="6">
        <f t="shared" si="64"/>
        <v>0.33333333333333331</v>
      </c>
      <c r="D177" s="7">
        <f t="shared" si="65"/>
        <v>248</v>
      </c>
      <c r="E177" s="10" t="s">
        <v>268</v>
      </c>
      <c r="F177" s="7">
        <f t="shared" si="66"/>
        <v>169194</v>
      </c>
      <c r="G177" s="7">
        <f t="shared" si="67"/>
        <v>8371</v>
      </c>
      <c r="H177" s="7">
        <f t="shared" si="67"/>
        <v>4313</v>
      </c>
      <c r="I177" s="16" t="str">
        <f t="shared" si="68"/>
        <v>No hay datos</v>
      </c>
      <c r="J177" s="19">
        <f t="shared" si="68"/>
        <v>149048</v>
      </c>
      <c r="K177" s="24">
        <f t="shared" si="68"/>
        <v>21423</v>
      </c>
      <c r="L177" s="7">
        <f t="shared" si="69"/>
        <v>327889</v>
      </c>
      <c r="M177" s="7">
        <f t="shared" si="70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74"/>
        <v>79053</v>
      </c>
      <c r="V177" s="7">
        <f t="shared" si="75"/>
        <v>531</v>
      </c>
      <c r="W177" s="7">
        <f t="shared" si="76"/>
        <v>342</v>
      </c>
      <c r="X177" s="7" t="str">
        <f t="shared" si="77"/>
        <v>53.0%</v>
      </c>
      <c r="Y177" s="7" t="str">
        <f t="shared" si="78"/>
        <v>47.0%</v>
      </c>
      <c r="Z177" s="7" t="str">
        <f t="shared" si="79"/>
        <v>60.6%</v>
      </c>
      <c r="AA177" s="7" t="str">
        <f t="shared" si="80"/>
        <v>20.5%</v>
      </c>
      <c r="AB177" s="7" t="str">
        <f t="shared" si="81"/>
        <v>13.2%</v>
      </c>
      <c r="AC177" s="7" t="str">
        <f t="shared" si="82"/>
        <v>2.9%</v>
      </c>
      <c r="AD177" s="7" t="str">
        <f t="shared" si="83"/>
        <v>1.4%</v>
      </c>
      <c r="AE177" s="7" t="str">
        <f t="shared" si="84"/>
        <v>0.8%</v>
      </c>
      <c r="AF177" s="7" t="str">
        <f t="shared" si="85"/>
        <v>0.5%</v>
      </c>
      <c r="AG177" s="7" t="str">
        <f t="shared" si="86"/>
        <v>0.2%</v>
      </c>
      <c r="AH177" s="9"/>
      <c r="AI177" s="9">
        <f t="shared" si="87"/>
        <v>4</v>
      </c>
      <c r="AJ177" s="10" t="s">
        <v>282</v>
      </c>
    </row>
    <row r="178" spans="1:36" ht="13.8" x14ac:dyDescent="0.25">
      <c r="A178" s="5">
        <f t="shared" si="62"/>
        <v>43890</v>
      </c>
      <c r="B178" s="5">
        <f t="shared" si="63"/>
        <v>44136</v>
      </c>
      <c r="C178" s="6">
        <f t="shared" si="64"/>
        <v>0.33333333333333331</v>
      </c>
      <c r="D178" s="7">
        <f t="shared" si="65"/>
        <v>248</v>
      </c>
      <c r="E178" s="10" t="s">
        <v>268</v>
      </c>
      <c r="F178" s="7">
        <f t="shared" si="66"/>
        <v>169194</v>
      </c>
      <c r="G178" s="7">
        <f t="shared" si="67"/>
        <v>8371</v>
      </c>
      <c r="H178" s="7">
        <f t="shared" si="67"/>
        <v>4313</v>
      </c>
      <c r="I178" s="16" t="str">
        <f t="shared" si="68"/>
        <v>No hay datos</v>
      </c>
      <c r="J178" s="19">
        <f t="shared" si="68"/>
        <v>149048</v>
      </c>
      <c r="K178" s="24">
        <f t="shared" si="68"/>
        <v>21423</v>
      </c>
      <c r="L178" s="7">
        <f t="shared" si="69"/>
        <v>327889</v>
      </c>
      <c r="M178" s="7">
        <f t="shared" si="70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71"/>
        <v>59477</v>
      </c>
      <c r="S178" s="7">
        <f t="shared" si="72"/>
        <v>1789</v>
      </c>
      <c r="T178" s="7">
        <f t="shared" si="73"/>
        <v>242</v>
      </c>
      <c r="U178" s="7">
        <f t="shared" si="74"/>
        <v>79053</v>
      </c>
      <c r="V178" s="7">
        <f t="shared" si="75"/>
        <v>531</v>
      </c>
      <c r="W178" s="7">
        <f t="shared" si="76"/>
        <v>342</v>
      </c>
      <c r="X178" s="7" t="str">
        <f t="shared" si="77"/>
        <v>53.0%</v>
      </c>
      <c r="Y178" s="7" t="str">
        <f t="shared" si="78"/>
        <v>47.0%</v>
      </c>
      <c r="Z178" s="7" t="str">
        <f t="shared" si="79"/>
        <v>60.6%</v>
      </c>
      <c r="AA178" s="7" t="str">
        <f t="shared" si="80"/>
        <v>20.5%</v>
      </c>
      <c r="AB178" s="7" t="str">
        <f t="shared" si="81"/>
        <v>13.2%</v>
      </c>
      <c r="AC178" s="7" t="str">
        <f t="shared" si="82"/>
        <v>2.9%</v>
      </c>
      <c r="AD178" s="7" t="str">
        <f t="shared" si="83"/>
        <v>1.4%</v>
      </c>
      <c r="AE178" s="7" t="str">
        <f t="shared" si="84"/>
        <v>0.8%</v>
      </c>
      <c r="AF178" s="7" t="str">
        <f t="shared" si="85"/>
        <v>0.5%</v>
      </c>
      <c r="AG178" s="7" t="str">
        <f t="shared" si="86"/>
        <v>0.2%</v>
      </c>
      <c r="AH178" s="9"/>
      <c r="AI178" s="9">
        <f t="shared" si="87"/>
        <v>4</v>
      </c>
      <c r="AJ178" s="10" t="s">
        <v>282</v>
      </c>
    </row>
    <row r="179" spans="1:36" ht="13.8" x14ac:dyDescent="0.25">
      <c r="A179" s="5">
        <f t="shared" si="62"/>
        <v>43890</v>
      </c>
      <c r="B179" s="5">
        <f t="shared" si="63"/>
        <v>44136</v>
      </c>
      <c r="C179" s="6">
        <f t="shared" si="64"/>
        <v>0.33333333333333331</v>
      </c>
      <c r="D179" s="7">
        <f t="shared" si="65"/>
        <v>248</v>
      </c>
      <c r="E179" s="10" t="s">
        <v>268</v>
      </c>
      <c r="F179" s="7">
        <f t="shared" si="66"/>
        <v>169194</v>
      </c>
      <c r="G179" s="7">
        <f t="shared" si="67"/>
        <v>8371</v>
      </c>
      <c r="H179" s="7">
        <f t="shared" si="67"/>
        <v>4313</v>
      </c>
      <c r="I179" s="16" t="str">
        <f t="shared" si="68"/>
        <v>No hay datos</v>
      </c>
      <c r="J179" s="19">
        <f t="shared" si="68"/>
        <v>149048</v>
      </c>
      <c r="K179" s="24">
        <f t="shared" si="68"/>
        <v>21423</v>
      </c>
      <c r="L179" s="7">
        <f t="shared" si="69"/>
        <v>327889</v>
      </c>
      <c r="M179" s="7">
        <f t="shared" si="70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71"/>
        <v>59477</v>
      </c>
      <c r="S179" s="7">
        <f t="shared" si="72"/>
        <v>1789</v>
      </c>
      <c r="T179" s="7">
        <f t="shared" si="73"/>
        <v>242</v>
      </c>
      <c r="U179" s="7">
        <f t="shared" si="74"/>
        <v>79053</v>
      </c>
      <c r="V179" s="7">
        <f t="shared" si="75"/>
        <v>531</v>
      </c>
      <c r="W179" s="7">
        <f t="shared" si="76"/>
        <v>342</v>
      </c>
      <c r="X179" s="7" t="str">
        <f t="shared" si="77"/>
        <v>53.0%</v>
      </c>
      <c r="Y179" s="7" t="str">
        <f t="shared" si="78"/>
        <v>47.0%</v>
      </c>
      <c r="Z179" s="7" t="str">
        <f t="shared" si="79"/>
        <v>60.6%</v>
      </c>
      <c r="AA179" s="7" t="str">
        <f t="shared" si="80"/>
        <v>20.5%</v>
      </c>
      <c r="AB179" s="7" t="str">
        <f t="shared" si="81"/>
        <v>13.2%</v>
      </c>
      <c r="AC179" s="7" t="str">
        <f t="shared" si="82"/>
        <v>2.9%</v>
      </c>
      <c r="AD179" s="7" t="str">
        <f t="shared" si="83"/>
        <v>1.4%</v>
      </c>
      <c r="AE179" s="7" t="str">
        <f t="shared" si="84"/>
        <v>0.8%</v>
      </c>
      <c r="AF179" s="7" t="str">
        <f t="shared" si="85"/>
        <v>0.5%</v>
      </c>
      <c r="AG179" s="7" t="str">
        <f t="shared" si="86"/>
        <v>0.2%</v>
      </c>
      <c r="AH179" s="9"/>
      <c r="AI179" s="9">
        <f t="shared" si="87"/>
        <v>4</v>
      </c>
      <c r="AJ179" s="10" t="s">
        <v>282</v>
      </c>
    </row>
    <row r="180" spans="1:36" ht="13.8" x14ac:dyDescent="0.25">
      <c r="A180" s="5">
        <f t="shared" si="62"/>
        <v>43890</v>
      </c>
      <c r="B180" s="5">
        <f t="shared" si="63"/>
        <v>44136</v>
      </c>
      <c r="C180" s="6">
        <f t="shared" si="64"/>
        <v>0.33333333333333331</v>
      </c>
      <c r="D180" s="7">
        <f t="shared" si="65"/>
        <v>248</v>
      </c>
      <c r="E180" s="10" t="s">
        <v>268</v>
      </c>
      <c r="F180" s="7">
        <f t="shared" si="66"/>
        <v>169194</v>
      </c>
      <c r="G180" s="7">
        <f t="shared" si="67"/>
        <v>8371</v>
      </c>
      <c r="H180" s="7">
        <f t="shared" si="67"/>
        <v>4313</v>
      </c>
      <c r="I180" s="16" t="str">
        <f t="shared" si="68"/>
        <v>No hay datos</v>
      </c>
      <c r="J180" s="19">
        <f t="shared" si="68"/>
        <v>149048</v>
      </c>
      <c r="K180" s="24">
        <f t="shared" si="68"/>
        <v>21423</v>
      </c>
      <c r="L180" s="7">
        <f t="shared" si="69"/>
        <v>327889</v>
      </c>
      <c r="M180" s="7">
        <f t="shared" si="70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71"/>
        <v>59477</v>
      </c>
      <c r="S180" s="7">
        <f t="shared" si="72"/>
        <v>1789</v>
      </c>
      <c r="T180" s="7">
        <f t="shared" si="73"/>
        <v>242</v>
      </c>
      <c r="U180" s="7">
        <f t="shared" si="74"/>
        <v>79053</v>
      </c>
      <c r="V180" s="7">
        <f t="shared" si="75"/>
        <v>531</v>
      </c>
      <c r="W180" s="7">
        <f t="shared" si="76"/>
        <v>342</v>
      </c>
      <c r="X180" s="7" t="str">
        <f t="shared" si="77"/>
        <v>53.0%</v>
      </c>
      <c r="Y180" s="7" t="str">
        <f t="shared" si="78"/>
        <v>47.0%</v>
      </c>
      <c r="Z180" s="7" t="str">
        <f t="shared" si="79"/>
        <v>60.6%</v>
      </c>
      <c r="AA180" s="7" t="str">
        <f t="shared" si="80"/>
        <v>20.5%</v>
      </c>
      <c r="AB180" s="7" t="str">
        <f t="shared" si="81"/>
        <v>13.2%</v>
      </c>
      <c r="AC180" s="7" t="str">
        <f t="shared" si="82"/>
        <v>2.9%</v>
      </c>
      <c r="AD180" s="7" t="str">
        <f t="shared" si="83"/>
        <v>1.4%</v>
      </c>
      <c r="AE180" s="7" t="str">
        <f t="shared" si="84"/>
        <v>0.8%</v>
      </c>
      <c r="AF180" s="7" t="str">
        <f t="shared" si="85"/>
        <v>0.5%</v>
      </c>
      <c r="AG180" s="7" t="str">
        <f t="shared" si="86"/>
        <v>0.2%</v>
      </c>
      <c r="AH180" s="9"/>
      <c r="AI180" s="9">
        <f t="shared" si="87"/>
        <v>4</v>
      </c>
      <c r="AJ180" s="10" t="s">
        <v>282</v>
      </c>
    </row>
    <row r="181" spans="1:36" ht="13.8" x14ac:dyDescent="0.25">
      <c r="A181" s="5">
        <f t="shared" si="62"/>
        <v>43890</v>
      </c>
      <c r="B181" s="5">
        <f t="shared" si="63"/>
        <v>44136</v>
      </c>
      <c r="C181" s="6">
        <f t="shared" si="64"/>
        <v>0.33333333333333331</v>
      </c>
      <c r="D181" s="7">
        <f t="shared" si="65"/>
        <v>248</v>
      </c>
      <c r="E181" s="10" t="s">
        <v>268</v>
      </c>
      <c r="F181" s="7">
        <f t="shared" si="66"/>
        <v>169194</v>
      </c>
      <c r="G181" s="7">
        <f t="shared" si="67"/>
        <v>8371</v>
      </c>
      <c r="H181" s="7">
        <f t="shared" si="67"/>
        <v>4313</v>
      </c>
      <c r="I181" s="16" t="str">
        <f t="shared" si="68"/>
        <v>No hay datos</v>
      </c>
      <c r="J181" s="19">
        <f t="shared" si="68"/>
        <v>149048</v>
      </c>
      <c r="K181" s="24">
        <f t="shared" si="68"/>
        <v>21423</v>
      </c>
      <c r="L181" s="7">
        <f t="shared" si="69"/>
        <v>327889</v>
      </c>
      <c r="M181" s="7">
        <f t="shared" si="70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71"/>
        <v>59477</v>
      </c>
      <c r="S181" s="7">
        <f t="shared" si="72"/>
        <v>1789</v>
      </c>
      <c r="T181" s="7">
        <f t="shared" si="73"/>
        <v>242</v>
      </c>
      <c r="U181" s="7">
        <f t="shared" si="74"/>
        <v>79053</v>
      </c>
      <c r="V181" s="7">
        <f t="shared" si="75"/>
        <v>531</v>
      </c>
      <c r="W181" s="7">
        <f t="shared" si="76"/>
        <v>342</v>
      </c>
      <c r="X181" s="7" t="str">
        <f t="shared" si="77"/>
        <v>53.0%</v>
      </c>
      <c r="Y181" s="7" t="str">
        <f t="shared" si="78"/>
        <v>47.0%</v>
      </c>
      <c r="Z181" s="7" t="str">
        <f t="shared" si="79"/>
        <v>60.6%</v>
      </c>
      <c r="AA181" s="7" t="str">
        <f t="shared" si="80"/>
        <v>20.5%</v>
      </c>
      <c r="AB181" s="7" t="str">
        <f t="shared" si="81"/>
        <v>13.2%</v>
      </c>
      <c r="AC181" s="7" t="str">
        <f t="shared" si="82"/>
        <v>2.9%</v>
      </c>
      <c r="AD181" s="7" t="str">
        <f t="shared" si="83"/>
        <v>1.4%</v>
      </c>
      <c r="AE181" s="7" t="str">
        <f t="shared" si="84"/>
        <v>0.8%</v>
      </c>
      <c r="AF181" s="7" t="str">
        <f t="shared" si="85"/>
        <v>0.5%</v>
      </c>
      <c r="AG181" s="7" t="str">
        <f t="shared" si="86"/>
        <v>0.2%</v>
      </c>
      <c r="AH181" s="9"/>
      <c r="AI181" s="9">
        <f t="shared" si="87"/>
        <v>4</v>
      </c>
      <c r="AJ181" s="10" t="s">
        <v>282</v>
      </c>
    </row>
    <row r="182" spans="1:36" ht="13.8" x14ac:dyDescent="0.25">
      <c r="A182" s="5">
        <f t="shared" si="62"/>
        <v>43890</v>
      </c>
      <c r="B182" s="5">
        <f t="shared" si="63"/>
        <v>44136</v>
      </c>
      <c r="C182" s="6">
        <f t="shared" si="64"/>
        <v>0.33333333333333331</v>
      </c>
      <c r="D182" s="7">
        <f t="shared" si="65"/>
        <v>248</v>
      </c>
      <c r="E182" s="10" t="s">
        <v>268</v>
      </c>
      <c r="F182" s="7">
        <f t="shared" si="66"/>
        <v>169194</v>
      </c>
      <c r="G182" s="7">
        <f t="shared" si="67"/>
        <v>8371</v>
      </c>
      <c r="H182" s="7">
        <f t="shared" si="67"/>
        <v>4313</v>
      </c>
      <c r="I182" s="16" t="str">
        <f t="shared" si="68"/>
        <v>No hay datos</v>
      </c>
      <c r="J182" s="19">
        <f t="shared" si="68"/>
        <v>149048</v>
      </c>
      <c r="K182" s="24">
        <f t="shared" si="68"/>
        <v>21423</v>
      </c>
      <c r="L182" s="7">
        <f t="shared" si="69"/>
        <v>327889</v>
      </c>
      <c r="M182" s="7">
        <f t="shared" si="70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71"/>
        <v>59477</v>
      </c>
      <c r="S182" s="7">
        <f t="shared" si="72"/>
        <v>1789</v>
      </c>
      <c r="T182" s="7">
        <f t="shared" si="73"/>
        <v>242</v>
      </c>
      <c r="U182" s="7">
        <f t="shared" si="74"/>
        <v>79053</v>
      </c>
      <c r="V182" s="7">
        <f t="shared" si="75"/>
        <v>531</v>
      </c>
      <c r="W182" s="7">
        <f t="shared" si="76"/>
        <v>342</v>
      </c>
      <c r="X182" s="7" t="str">
        <f t="shared" si="77"/>
        <v>53.0%</v>
      </c>
      <c r="Y182" s="7" t="str">
        <f t="shared" si="78"/>
        <v>47.0%</v>
      </c>
      <c r="Z182" s="7" t="str">
        <f t="shared" si="79"/>
        <v>60.6%</v>
      </c>
      <c r="AA182" s="7" t="str">
        <f t="shared" si="80"/>
        <v>20.5%</v>
      </c>
      <c r="AB182" s="7" t="str">
        <f t="shared" si="81"/>
        <v>13.2%</v>
      </c>
      <c r="AC182" s="7" t="str">
        <f t="shared" si="82"/>
        <v>2.9%</v>
      </c>
      <c r="AD182" s="7" t="str">
        <f t="shared" si="83"/>
        <v>1.4%</v>
      </c>
      <c r="AE182" s="7" t="str">
        <f t="shared" si="84"/>
        <v>0.8%</v>
      </c>
      <c r="AF182" s="7" t="str">
        <f t="shared" si="85"/>
        <v>0.5%</v>
      </c>
      <c r="AG182" s="7" t="str">
        <f t="shared" si="86"/>
        <v>0.2%</v>
      </c>
      <c r="AH182" s="9"/>
      <c r="AI182" s="9">
        <f t="shared" si="87"/>
        <v>4</v>
      </c>
      <c r="AJ182" s="10" t="s">
        <v>282</v>
      </c>
    </row>
    <row r="183" spans="1:36" ht="13.8" x14ac:dyDescent="0.25">
      <c r="A183" s="5">
        <f t="shared" si="62"/>
        <v>43890</v>
      </c>
      <c r="B183" s="5">
        <f t="shared" si="63"/>
        <v>44136</v>
      </c>
      <c r="C183" s="6">
        <f t="shared" si="64"/>
        <v>0.33333333333333331</v>
      </c>
      <c r="D183" s="7">
        <f t="shared" si="65"/>
        <v>248</v>
      </c>
      <c r="E183" s="10" t="s">
        <v>268</v>
      </c>
      <c r="F183" s="7">
        <f t="shared" si="66"/>
        <v>169194</v>
      </c>
      <c r="G183" s="7">
        <f t="shared" si="67"/>
        <v>8371</v>
      </c>
      <c r="H183" s="7">
        <f t="shared" si="67"/>
        <v>4313</v>
      </c>
      <c r="I183" s="16" t="str">
        <f t="shared" si="68"/>
        <v>No hay datos</v>
      </c>
      <c r="J183" s="19">
        <f t="shared" si="68"/>
        <v>149048</v>
      </c>
      <c r="K183" s="24">
        <f t="shared" si="68"/>
        <v>21423</v>
      </c>
      <c r="L183" s="7">
        <f t="shared" si="69"/>
        <v>327889</v>
      </c>
      <c r="M183" s="7">
        <f t="shared" si="70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si="71"/>
        <v>59477</v>
      </c>
      <c r="S183" s="7">
        <f t="shared" si="72"/>
        <v>1789</v>
      </c>
      <c r="T183" s="7">
        <f t="shared" si="73"/>
        <v>242</v>
      </c>
      <c r="U183" s="7">
        <f t="shared" si="74"/>
        <v>79053</v>
      </c>
      <c r="V183" s="7">
        <f t="shared" si="75"/>
        <v>531</v>
      </c>
      <c r="W183" s="7">
        <f t="shared" si="76"/>
        <v>342</v>
      </c>
      <c r="X183" s="7" t="str">
        <f t="shared" si="77"/>
        <v>53.0%</v>
      </c>
      <c r="Y183" s="7" t="str">
        <f t="shared" si="78"/>
        <v>47.0%</v>
      </c>
      <c r="Z183" s="7" t="str">
        <f t="shared" si="79"/>
        <v>60.6%</v>
      </c>
      <c r="AA183" s="7" t="str">
        <f t="shared" si="80"/>
        <v>20.5%</v>
      </c>
      <c r="AB183" s="7" t="str">
        <f t="shared" si="81"/>
        <v>13.2%</v>
      </c>
      <c r="AC183" s="7" t="str">
        <f t="shared" si="82"/>
        <v>2.9%</v>
      </c>
      <c r="AD183" s="7" t="str">
        <f t="shared" si="83"/>
        <v>1.4%</v>
      </c>
      <c r="AE183" s="7" t="str">
        <f t="shared" si="84"/>
        <v>0.8%</v>
      </c>
      <c r="AF183" s="7" t="str">
        <f t="shared" si="85"/>
        <v>0.5%</v>
      </c>
      <c r="AG183" s="7" t="str">
        <f t="shared" si="86"/>
        <v>0.2%</v>
      </c>
      <c r="AH183" s="9"/>
      <c r="AI183" s="9">
        <f t="shared" si="87"/>
        <v>4</v>
      </c>
      <c r="AJ183" s="10" t="s">
        <v>282</v>
      </c>
    </row>
    <row r="184" spans="1:36" ht="13.8" x14ac:dyDescent="0.25">
      <c r="A184" s="5">
        <f t="shared" si="62"/>
        <v>43890</v>
      </c>
      <c r="B184" s="5">
        <f t="shared" si="63"/>
        <v>44136</v>
      </c>
      <c r="C184" s="6">
        <f t="shared" si="64"/>
        <v>0.33333333333333331</v>
      </c>
      <c r="D184" s="7">
        <f t="shared" si="65"/>
        <v>248</v>
      </c>
      <c r="E184" s="10" t="s">
        <v>268</v>
      </c>
      <c r="F184" s="7">
        <f t="shared" si="66"/>
        <v>169194</v>
      </c>
      <c r="G184" s="7">
        <f t="shared" si="67"/>
        <v>8371</v>
      </c>
      <c r="H184" s="7">
        <f t="shared" si="67"/>
        <v>4313</v>
      </c>
      <c r="I184" s="16" t="str">
        <f t="shared" si="68"/>
        <v>No hay datos</v>
      </c>
      <c r="J184" s="19">
        <f t="shared" si="68"/>
        <v>149048</v>
      </c>
      <c r="K184" s="24">
        <f t="shared" si="68"/>
        <v>21423</v>
      </c>
      <c r="L184" s="7">
        <f t="shared" si="69"/>
        <v>327889</v>
      </c>
      <c r="M184" s="7">
        <f t="shared" si="70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71"/>
        <v>59477</v>
      </c>
      <c r="S184" s="7">
        <f t="shared" si="72"/>
        <v>1789</v>
      </c>
      <c r="T184" s="7">
        <f t="shared" si="73"/>
        <v>242</v>
      </c>
      <c r="U184" s="7">
        <f t="shared" si="74"/>
        <v>79053</v>
      </c>
      <c r="V184" s="7">
        <f t="shared" si="75"/>
        <v>531</v>
      </c>
      <c r="W184" s="7">
        <f t="shared" si="76"/>
        <v>342</v>
      </c>
      <c r="X184" s="7" t="str">
        <f t="shared" si="77"/>
        <v>53.0%</v>
      </c>
      <c r="Y184" s="7" t="str">
        <f t="shared" si="78"/>
        <v>47.0%</v>
      </c>
      <c r="Z184" s="7" t="str">
        <f t="shared" si="79"/>
        <v>60.6%</v>
      </c>
      <c r="AA184" s="7" t="str">
        <f t="shared" si="80"/>
        <v>20.5%</v>
      </c>
      <c r="AB184" s="7" t="str">
        <f t="shared" si="81"/>
        <v>13.2%</v>
      </c>
      <c r="AC184" s="7" t="str">
        <f t="shared" si="82"/>
        <v>2.9%</v>
      </c>
      <c r="AD184" s="7" t="str">
        <f t="shared" si="83"/>
        <v>1.4%</v>
      </c>
      <c r="AE184" s="7" t="str">
        <f t="shared" si="84"/>
        <v>0.8%</v>
      </c>
      <c r="AF184" s="7" t="str">
        <f t="shared" si="85"/>
        <v>0.5%</v>
      </c>
      <c r="AG184" s="7" t="str">
        <f t="shared" si="86"/>
        <v>0.2%</v>
      </c>
      <c r="AH184" s="9"/>
      <c r="AI184" s="9">
        <f t="shared" si="87"/>
        <v>4</v>
      </c>
      <c r="AJ184" s="10" t="s">
        <v>282</v>
      </c>
    </row>
    <row r="185" spans="1:36" ht="13.8" x14ac:dyDescent="0.25">
      <c r="A185" s="5">
        <f t="shared" si="62"/>
        <v>43890</v>
      </c>
      <c r="B185" s="5">
        <f t="shared" si="63"/>
        <v>44136</v>
      </c>
      <c r="C185" s="6">
        <f t="shared" si="64"/>
        <v>0.33333333333333331</v>
      </c>
      <c r="D185" s="7">
        <f t="shared" si="65"/>
        <v>248</v>
      </c>
      <c r="E185" s="10" t="s">
        <v>268</v>
      </c>
      <c r="F185" s="7">
        <f t="shared" si="66"/>
        <v>169194</v>
      </c>
      <c r="G185" s="7">
        <f t="shared" si="67"/>
        <v>8371</v>
      </c>
      <c r="H185" s="7">
        <f t="shared" si="67"/>
        <v>4313</v>
      </c>
      <c r="I185" s="16" t="str">
        <f t="shared" si="68"/>
        <v>No hay datos</v>
      </c>
      <c r="J185" s="19">
        <f t="shared" si="68"/>
        <v>149048</v>
      </c>
      <c r="K185" s="24">
        <f t="shared" si="68"/>
        <v>21423</v>
      </c>
      <c r="L185" s="7">
        <f t="shared" si="69"/>
        <v>327889</v>
      </c>
      <c r="M185" s="7">
        <f t="shared" si="70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71"/>
        <v>59477</v>
      </c>
      <c r="S185" s="7">
        <f t="shared" si="72"/>
        <v>1789</v>
      </c>
      <c r="T185" s="7">
        <f t="shared" si="73"/>
        <v>242</v>
      </c>
      <c r="U185" s="7">
        <f t="shared" si="74"/>
        <v>79053</v>
      </c>
      <c r="V185" s="7">
        <f t="shared" si="75"/>
        <v>531</v>
      </c>
      <c r="W185" s="7">
        <f t="shared" si="76"/>
        <v>342</v>
      </c>
      <c r="X185" s="7" t="str">
        <f t="shared" si="77"/>
        <v>53.0%</v>
      </c>
      <c r="Y185" s="7" t="str">
        <f t="shared" si="78"/>
        <v>47.0%</v>
      </c>
      <c r="Z185" s="7" t="str">
        <f t="shared" si="79"/>
        <v>60.6%</v>
      </c>
      <c r="AA185" s="7" t="str">
        <f t="shared" si="80"/>
        <v>20.5%</v>
      </c>
      <c r="AB185" s="7" t="str">
        <f t="shared" si="81"/>
        <v>13.2%</v>
      </c>
      <c r="AC185" s="7" t="str">
        <f t="shared" si="82"/>
        <v>2.9%</v>
      </c>
      <c r="AD185" s="7" t="str">
        <f t="shared" si="83"/>
        <v>1.4%</v>
      </c>
      <c r="AE185" s="7" t="str">
        <f t="shared" si="84"/>
        <v>0.8%</v>
      </c>
      <c r="AF185" s="7" t="str">
        <f t="shared" si="85"/>
        <v>0.5%</v>
      </c>
      <c r="AG185" s="7" t="str">
        <f t="shared" si="86"/>
        <v>0.2%</v>
      </c>
      <c r="AH185" s="9"/>
      <c r="AI185" s="9">
        <f t="shared" si="87"/>
        <v>4</v>
      </c>
      <c r="AJ185" s="10" t="s">
        <v>282</v>
      </c>
    </row>
    <row r="186" spans="1:36" ht="13.8" x14ac:dyDescent="0.25">
      <c r="A186" s="5">
        <f t="shared" si="62"/>
        <v>43890</v>
      </c>
      <c r="B186" s="5">
        <f t="shared" si="63"/>
        <v>44136</v>
      </c>
      <c r="C186" s="6">
        <f t="shared" si="64"/>
        <v>0.33333333333333331</v>
      </c>
      <c r="D186" s="7">
        <f t="shared" si="65"/>
        <v>248</v>
      </c>
      <c r="E186" s="10" t="s">
        <v>268</v>
      </c>
      <c r="F186" s="7">
        <f t="shared" si="66"/>
        <v>169194</v>
      </c>
      <c r="G186" s="7">
        <f t="shared" si="67"/>
        <v>8371</v>
      </c>
      <c r="H186" s="7">
        <f t="shared" si="67"/>
        <v>4313</v>
      </c>
      <c r="I186" s="16" t="str">
        <f t="shared" si="68"/>
        <v>No hay datos</v>
      </c>
      <c r="J186" s="19">
        <f t="shared" si="68"/>
        <v>149048</v>
      </c>
      <c r="K186" s="24">
        <f t="shared" si="68"/>
        <v>21423</v>
      </c>
      <c r="L186" s="7">
        <f t="shared" si="69"/>
        <v>327889</v>
      </c>
      <c r="M186" s="7">
        <f t="shared" si="70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74"/>
        <v>79053</v>
      </c>
      <c r="V186" s="7">
        <f t="shared" si="75"/>
        <v>531</v>
      </c>
      <c r="W186" s="7">
        <f t="shared" si="76"/>
        <v>342</v>
      </c>
      <c r="X186" s="7" t="str">
        <f t="shared" si="77"/>
        <v>53.0%</v>
      </c>
      <c r="Y186" s="7" t="str">
        <f t="shared" si="78"/>
        <v>47.0%</v>
      </c>
      <c r="Z186" s="7" t="str">
        <f t="shared" si="79"/>
        <v>60.6%</v>
      </c>
      <c r="AA186" s="7" t="str">
        <f t="shared" si="80"/>
        <v>20.5%</v>
      </c>
      <c r="AB186" s="7" t="str">
        <f t="shared" si="81"/>
        <v>13.2%</v>
      </c>
      <c r="AC186" s="7" t="str">
        <f t="shared" si="82"/>
        <v>2.9%</v>
      </c>
      <c r="AD186" s="7" t="str">
        <f t="shared" si="83"/>
        <v>1.4%</v>
      </c>
      <c r="AE186" s="7" t="str">
        <f t="shared" si="84"/>
        <v>0.8%</v>
      </c>
      <c r="AF186" s="7" t="str">
        <f t="shared" si="85"/>
        <v>0.5%</v>
      </c>
      <c r="AG186" s="7" t="str">
        <f t="shared" si="86"/>
        <v>0.2%</v>
      </c>
      <c r="AH186" s="9"/>
      <c r="AI186" s="9">
        <f t="shared" si="87"/>
        <v>4</v>
      </c>
      <c r="AJ186" s="10" t="s">
        <v>282</v>
      </c>
    </row>
    <row r="187" spans="1:36" ht="13.8" x14ac:dyDescent="0.25">
      <c r="A187" s="5">
        <f t="shared" si="62"/>
        <v>43890</v>
      </c>
      <c r="B187" s="5">
        <f t="shared" si="63"/>
        <v>44136</v>
      </c>
      <c r="C187" s="6">
        <f t="shared" si="64"/>
        <v>0.33333333333333331</v>
      </c>
      <c r="D187" s="7">
        <f t="shared" si="65"/>
        <v>248</v>
      </c>
      <c r="E187" s="10" t="s">
        <v>268</v>
      </c>
      <c r="F187" s="7">
        <f t="shared" si="66"/>
        <v>169194</v>
      </c>
      <c r="G187" s="7">
        <f t="shared" si="67"/>
        <v>8371</v>
      </c>
      <c r="H187" s="7">
        <f t="shared" si="67"/>
        <v>4313</v>
      </c>
      <c r="I187" s="16" t="str">
        <f t="shared" si="68"/>
        <v>No hay datos</v>
      </c>
      <c r="J187" s="19">
        <f t="shared" si="68"/>
        <v>149048</v>
      </c>
      <c r="K187" s="24">
        <f t="shared" si="68"/>
        <v>21423</v>
      </c>
      <c r="L187" s="7">
        <f t="shared" si="69"/>
        <v>327889</v>
      </c>
      <c r="M187" s="7">
        <f t="shared" si="70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71"/>
        <v>5119</v>
      </c>
      <c r="S187" s="7">
        <f t="shared" si="72"/>
        <v>276</v>
      </c>
      <c r="T187" s="7">
        <f t="shared" si="73"/>
        <v>223</v>
      </c>
      <c r="U187" s="7">
        <f t="shared" si="74"/>
        <v>79053</v>
      </c>
      <c r="V187" s="7">
        <f t="shared" si="75"/>
        <v>531</v>
      </c>
      <c r="W187" s="7">
        <f t="shared" si="76"/>
        <v>342</v>
      </c>
      <c r="X187" s="7" t="str">
        <f t="shared" si="77"/>
        <v>53.0%</v>
      </c>
      <c r="Y187" s="7" t="str">
        <f t="shared" si="78"/>
        <v>47.0%</v>
      </c>
      <c r="Z187" s="7" t="str">
        <f t="shared" si="79"/>
        <v>60.6%</v>
      </c>
      <c r="AA187" s="7" t="str">
        <f t="shared" si="80"/>
        <v>20.5%</v>
      </c>
      <c r="AB187" s="7" t="str">
        <f t="shared" si="81"/>
        <v>13.2%</v>
      </c>
      <c r="AC187" s="7" t="str">
        <f t="shared" si="82"/>
        <v>2.9%</v>
      </c>
      <c r="AD187" s="7" t="str">
        <f t="shared" si="83"/>
        <v>1.4%</v>
      </c>
      <c r="AE187" s="7" t="str">
        <f t="shared" si="84"/>
        <v>0.8%</v>
      </c>
      <c r="AF187" s="7" t="str">
        <f t="shared" si="85"/>
        <v>0.5%</v>
      </c>
      <c r="AG187" s="7" t="str">
        <f t="shared" si="86"/>
        <v>0.2%</v>
      </c>
      <c r="AH187" s="9"/>
      <c r="AI187" s="9">
        <f t="shared" si="87"/>
        <v>4</v>
      </c>
      <c r="AJ187" s="10" t="s">
        <v>282</v>
      </c>
    </row>
    <row r="188" spans="1:36" ht="13.8" x14ac:dyDescent="0.25">
      <c r="A188" s="5">
        <f t="shared" si="62"/>
        <v>43890</v>
      </c>
      <c r="B188" s="5">
        <f t="shared" si="63"/>
        <v>44136</v>
      </c>
      <c r="C188" s="6">
        <f t="shared" si="64"/>
        <v>0.33333333333333331</v>
      </c>
      <c r="D188" s="7">
        <f t="shared" si="65"/>
        <v>248</v>
      </c>
      <c r="E188" s="10" t="s">
        <v>268</v>
      </c>
      <c r="F188" s="7">
        <f t="shared" si="66"/>
        <v>169194</v>
      </c>
      <c r="G188" s="7">
        <f t="shared" si="67"/>
        <v>8371</v>
      </c>
      <c r="H188" s="7">
        <f t="shared" si="67"/>
        <v>4313</v>
      </c>
      <c r="I188" s="16" t="str">
        <f t="shared" si="68"/>
        <v>No hay datos</v>
      </c>
      <c r="J188" s="19">
        <f t="shared" si="68"/>
        <v>149048</v>
      </c>
      <c r="K188" s="24">
        <f t="shared" si="68"/>
        <v>21423</v>
      </c>
      <c r="L188" s="7">
        <f t="shared" si="69"/>
        <v>327889</v>
      </c>
      <c r="M188" s="7">
        <f t="shared" si="70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71"/>
        <v>5119</v>
      </c>
      <c r="S188" s="7">
        <f t="shared" si="72"/>
        <v>276</v>
      </c>
      <c r="T188" s="7">
        <f t="shared" si="73"/>
        <v>223</v>
      </c>
      <c r="U188" s="7">
        <f t="shared" si="74"/>
        <v>79053</v>
      </c>
      <c r="V188" s="7">
        <f t="shared" si="75"/>
        <v>531</v>
      </c>
      <c r="W188" s="7">
        <f t="shared" si="76"/>
        <v>342</v>
      </c>
      <c r="X188" s="7" t="str">
        <f t="shared" si="77"/>
        <v>53.0%</v>
      </c>
      <c r="Y188" s="7" t="str">
        <f t="shared" si="78"/>
        <v>47.0%</v>
      </c>
      <c r="Z188" s="7" t="str">
        <f t="shared" si="79"/>
        <v>60.6%</v>
      </c>
      <c r="AA188" s="7" t="str">
        <f t="shared" si="80"/>
        <v>20.5%</v>
      </c>
      <c r="AB188" s="7" t="str">
        <f t="shared" si="81"/>
        <v>13.2%</v>
      </c>
      <c r="AC188" s="7" t="str">
        <f t="shared" si="82"/>
        <v>2.9%</v>
      </c>
      <c r="AD188" s="7" t="str">
        <f t="shared" si="83"/>
        <v>1.4%</v>
      </c>
      <c r="AE188" s="7" t="str">
        <f t="shared" si="84"/>
        <v>0.8%</v>
      </c>
      <c r="AF188" s="7" t="str">
        <f t="shared" si="85"/>
        <v>0.5%</v>
      </c>
      <c r="AG188" s="7" t="str">
        <f t="shared" si="86"/>
        <v>0.2%</v>
      </c>
      <c r="AH188" s="9"/>
      <c r="AI188" s="9">
        <f t="shared" si="87"/>
        <v>4</v>
      </c>
      <c r="AJ188" s="10" t="s">
        <v>282</v>
      </c>
    </row>
    <row r="189" spans="1:36" ht="13.8" x14ac:dyDescent="0.25">
      <c r="A189" s="5">
        <f t="shared" si="62"/>
        <v>43890</v>
      </c>
      <c r="B189" s="5">
        <f t="shared" si="63"/>
        <v>44136</v>
      </c>
      <c r="C189" s="6">
        <f t="shared" si="64"/>
        <v>0.33333333333333331</v>
      </c>
      <c r="D189" s="7">
        <f t="shared" si="65"/>
        <v>248</v>
      </c>
      <c r="E189" s="10" t="s">
        <v>268</v>
      </c>
      <c r="F189" s="7">
        <f t="shared" si="66"/>
        <v>169194</v>
      </c>
      <c r="G189" s="7">
        <f t="shared" si="67"/>
        <v>8371</v>
      </c>
      <c r="H189" s="7">
        <f t="shared" si="67"/>
        <v>4313</v>
      </c>
      <c r="I189" s="16" t="str">
        <f t="shared" si="68"/>
        <v>No hay datos</v>
      </c>
      <c r="J189" s="19">
        <f t="shared" si="68"/>
        <v>149048</v>
      </c>
      <c r="K189" s="24">
        <f t="shared" si="68"/>
        <v>21423</v>
      </c>
      <c r="L189" s="7">
        <f t="shared" si="69"/>
        <v>327889</v>
      </c>
      <c r="M189" s="7">
        <f t="shared" si="70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71"/>
        <v>5119</v>
      </c>
      <c r="S189" s="7">
        <f t="shared" si="72"/>
        <v>276</v>
      </c>
      <c r="T189" s="7">
        <f t="shared" si="73"/>
        <v>223</v>
      </c>
      <c r="U189" s="7">
        <f t="shared" si="74"/>
        <v>79053</v>
      </c>
      <c r="V189" s="7">
        <f t="shared" si="75"/>
        <v>531</v>
      </c>
      <c r="W189" s="7">
        <f t="shared" si="76"/>
        <v>342</v>
      </c>
      <c r="X189" s="7" t="str">
        <f t="shared" si="77"/>
        <v>53.0%</v>
      </c>
      <c r="Y189" s="7" t="str">
        <f t="shared" si="78"/>
        <v>47.0%</v>
      </c>
      <c r="Z189" s="7" t="str">
        <f t="shared" si="79"/>
        <v>60.6%</v>
      </c>
      <c r="AA189" s="7" t="str">
        <f t="shared" si="80"/>
        <v>20.5%</v>
      </c>
      <c r="AB189" s="7" t="str">
        <f t="shared" si="81"/>
        <v>13.2%</v>
      </c>
      <c r="AC189" s="7" t="str">
        <f t="shared" si="82"/>
        <v>2.9%</v>
      </c>
      <c r="AD189" s="7" t="str">
        <f t="shared" si="83"/>
        <v>1.4%</v>
      </c>
      <c r="AE189" s="7" t="str">
        <f t="shared" si="84"/>
        <v>0.8%</v>
      </c>
      <c r="AF189" s="7" t="str">
        <f t="shared" si="85"/>
        <v>0.5%</v>
      </c>
      <c r="AG189" s="7" t="str">
        <f t="shared" si="86"/>
        <v>0.2%</v>
      </c>
      <c r="AH189" s="9"/>
      <c r="AI189" s="9">
        <f t="shared" si="87"/>
        <v>4</v>
      </c>
      <c r="AJ189" s="10" t="s">
        <v>282</v>
      </c>
    </row>
    <row r="190" spans="1:36" ht="13.8" x14ac:dyDescent="0.25">
      <c r="A190" s="5">
        <f t="shared" si="62"/>
        <v>43890</v>
      </c>
      <c r="B190" s="5">
        <f t="shared" si="63"/>
        <v>44136</v>
      </c>
      <c r="C190" s="6">
        <f t="shared" si="64"/>
        <v>0.33333333333333331</v>
      </c>
      <c r="D190" s="7">
        <f t="shared" si="65"/>
        <v>248</v>
      </c>
      <c r="E190" s="10" t="s">
        <v>268</v>
      </c>
      <c r="F190" s="7">
        <f t="shared" si="66"/>
        <v>169194</v>
      </c>
      <c r="G190" s="7">
        <f t="shared" si="67"/>
        <v>8371</v>
      </c>
      <c r="H190" s="7">
        <f t="shared" si="67"/>
        <v>4313</v>
      </c>
      <c r="I190" s="16" t="str">
        <f t="shared" si="68"/>
        <v>No hay datos</v>
      </c>
      <c r="J190" s="19">
        <f t="shared" si="68"/>
        <v>149048</v>
      </c>
      <c r="K190" s="24">
        <f t="shared" si="68"/>
        <v>21423</v>
      </c>
      <c r="L190" s="7">
        <f t="shared" si="69"/>
        <v>327889</v>
      </c>
      <c r="M190" s="7">
        <f t="shared" si="70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71"/>
        <v>5119</v>
      </c>
      <c r="S190" s="7">
        <f t="shared" si="72"/>
        <v>276</v>
      </c>
      <c r="T190" s="7">
        <f t="shared" si="73"/>
        <v>223</v>
      </c>
      <c r="U190" s="7">
        <f t="shared" si="74"/>
        <v>79053</v>
      </c>
      <c r="V190" s="7">
        <f t="shared" si="75"/>
        <v>531</v>
      </c>
      <c r="W190" s="7">
        <f t="shared" si="76"/>
        <v>342</v>
      </c>
      <c r="X190" s="7" t="str">
        <f t="shared" si="77"/>
        <v>53.0%</v>
      </c>
      <c r="Y190" s="7" t="str">
        <f t="shared" si="78"/>
        <v>47.0%</v>
      </c>
      <c r="Z190" s="7" t="str">
        <f t="shared" si="79"/>
        <v>60.6%</v>
      </c>
      <c r="AA190" s="7" t="str">
        <f t="shared" si="80"/>
        <v>20.5%</v>
      </c>
      <c r="AB190" s="7" t="str">
        <f t="shared" si="81"/>
        <v>13.2%</v>
      </c>
      <c r="AC190" s="7" t="str">
        <f t="shared" si="82"/>
        <v>2.9%</v>
      </c>
      <c r="AD190" s="7" t="str">
        <f t="shared" si="83"/>
        <v>1.4%</v>
      </c>
      <c r="AE190" s="7" t="str">
        <f t="shared" si="84"/>
        <v>0.8%</v>
      </c>
      <c r="AF190" s="7" t="str">
        <f t="shared" si="85"/>
        <v>0.5%</v>
      </c>
      <c r="AG190" s="7" t="str">
        <f t="shared" si="86"/>
        <v>0.2%</v>
      </c>
      <c r="AH190" s="9"/>
      <c r="AI190" s="9">
        <f t="shared" si="87"/>
        <v>4</v>
      </c>
      <c r="AJ190" s="10" t="s">
        <v>282</v>
      </c>
    </row>
    <row r="191" spans="1:36" ht="13.8" x14ac:dyDescent="0.25">
      <c r="A191" s="5">
        <f t="shared" si="62"/>
        <v>43890</v>
      </c>
      <c r="B191" s="5">
        <f t="shared" si="63"/>
        <v>44136</v>
      </c>
      <c r="C191" s="6">
        <f t="shared" si="64"/>
        <v>0.33333333333333331</v>
      </c>
      <c r="D191" s="7">
        <f t="shared" si="65"/>
        <v>248</v>
      </c>
      <c r="E191" s="10" t="s">
        <v>268</v>
      </c>
      <c r="F191" s="7">
        <f t="shared" si="66"/>
        <v>169194</v>
      </c>
      <c r="G191" s="7">
        <f t="shared" si="67"/>
        <v>8371</v>
      </c>
      <c r="H191" s="7">
        <f t="shared" si="67"/>
        <v>4313</v>
      </c>
      <c r="I191" s="16" t="str">
        <f t="shared" si="68"/>
        <v>No hay datos</v>
      </c>
      <c r="J191" s="19">
        <f t="shared" si="68"/>
        <v>149048</v>
      </c>
      <c r="K191" s="24">
        <f t="shared" si="68"/>
        <v>21423</v>
      </c>
      <c r="L191" s="7">
        <f t="shared" si="69"/>
        <v>327889</v>
      </c>
      <c r="M191" s="7">
        <f t="shared" si="70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71"/>
        <v>5119</v>
      </c>
      <c r="S191" s="7">
        <f t="shared" si="72"/>
        <v>276</v>
      </c>
      <c r="T191" s="7">
        <f t="shared" si="73"/>
        <v>223</v>
      </c>
      <c r="U191" s="7">
        <f t="shared" si="74"/>
        <v>79053</v>
      </c>
      <c r="V191" s="7">
        <f t="shared" si="75"/>
        <v>531</v>
      </c>
      <c r="W191" s="7">
        <f t="shared" si="76"/>
        <v>342</v>
      </c>
      <c r="X191" s="7" t="str">
        <f t="shared" si="77"/>
        <v>53.0%</v>
      </c>
      <c r="Y191" s="7" t="str">
        <f t="shared" si="78"/>
        <v>47.0%</v>
      </c>
      <c r="Z191" s="7" t="str">
        <f t="shared" si="79"/>
        <v>60.6%</v>
      </c>
      <c r="AA191" s="7" t="str">
        <f t="shared" si="80"/>
        <v>20.5%</v>
      </c>
      <c r="AB191" s="7" t="str">
        <f t="shared" si="81"/>
        <v>13.2%</v>
      </c>
      <c r="AC191" s="7" t="str">
        <f t="shared" si="82"/>
        <v>2.9%</v>
      </c>
      <c r="AD191" s="7" t="str">
        <f t="shared" si="83"/>
        <v>1.4%</v>
      </c>
      <c r="AE191" s="7" t="str">
        <f t="shared" si="84"/>
        <v>0.8%</v>
      </c>
      <c r="AF191" s="7" t="str">
        <f t="shared" si="85"/>
        <v>0.5%</v>
      </c>
      <c r="AG191" s="7" t="str">
        <f t="shared" si="86"/>
        <v>0.2%</v>
      </c>
      <c r="AH191" s="9"/>
      <c r="AI191" s="9">
        <f t="shared" si="87"/>
        <v>4</v>
      </c>
      <c r="AJ191" s="10" t="s">
        <v>282</v>
      </c>
    </row>
    <row r="192" spans="1:36" ht="13.8" x14ac:dyDescent="0.25">
      <c r="A192" s="5">
        <f t="shared" si="62"/>
        <v>43890</v>
      </c>
      <c r="B192" s="5">
        <f t="shared" si="63"/>
        <v>44136</v>
      </c>
      <c r="C192" s="6">
        <f t="shared" si="64"/>
        <v>0.33333333333333331</v>
      </c>
      <c r="D192" s="7">
        <f t="shared" si="65"/>
        <v>248</v>
      </c>
      <c r="E192" s="10" t="s">
        <v>268</v>
      </c>
      <c r="F192" s="7">
        <f t="shared" si="66"/>
        <v>169194</v>
      </c>
      <c r="G192" s="7">
        <f t="shared" si="67"/>
        <v>8371</v>
      </c>
      <c r="H192" s="7">
        <f t="shared" si="67"/>
        <v>4313</v>
      </c>
      <c r="I192" s="16" t="str">
        <f t="shared" si="68"/>
        <v>No hay datos</v>
      </c>
      <c r="J192" s="19">
        <f t="shared" si="68"/>
        <v>149048</v>
      </c>
      <c r="K192" s="24">
        <f t="shared" si="68"/>
        <v>21423</v>
      </c>
      <c r="L192" s="7">
        <f t="shared" si="69"/>
        <v>327889</v>
      </c>
      <c r="M192" s="7">
        <f t="shared" si="70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71"/>
        <v>5119</v>
      </c>
      <c r="S192" s="7">
        <f t="shared" si="72"/>
        <v>276</v>
      </c>
      <c r="T192" s="7">
        <f t="shared" si="73"/>
        <v>223</v>
      </c>
      <c r="U192" s="7">
        <f t="shared" si="74"/>
        <v>79053</v>
      </c>
      <c r="V192" s="7">
        <f t="shared" si="75"/>
        <v>531</v>
      </c>
      <c r="W192" s="7">
        <f t="shared" si="76"/>
        <v>342</v>
      </c>
      <c r="X192" s="7" t="str">
        <f t="shared" si="77"/>
        <v>53.0%</v>
      </c>
      <c r="Y192" s="7" t="str">
        <f t="shared" si="78"/>
        <v>47.0%</v>
      </c>
      <c r="Z192" s="7" t="str">
        <f t="shared" si="79"/>
        <v>60.6%</v>
      </c>
      <c r="AA192" s="7" t="str">
        <f t="shared" si="80"/>
        <v>20.5%</v>
      </c>
      <c r="AB192" s="7" t="str">
        <f t="shared" si="81"/>
        <v>13.2%</v>
      </c>
      <c r="AC192" s="7" t="str">
        <f t="shared" si="82"/>
        <v>2.9%</v>
      </c>
      <c r="AD192" s="7" t="str">
        <f t="shared" si="83"/>
        <v>1.4%</v>
      </c>
      <c r="AE192" s="7" t="str">
        <f t="shared" si="84"/>
        <v>0.8%</v>
      </c>
      <c r="AF192" s="7" t="str">
        <f t="shared" si="85"/>
        <v>0.5%</v>
      </c>
      <c r="AG192" s="7" t="str">
        <f t="shared" si="86"/>
        <v>0.2%</v>
      </c>
      <c r="AH192" s="9"/>
      <c r="AI192" s="9">
        <f t="shared" si="87"/>
        <v>4</v>
      </c>
      <c r="AJ192" s="10" t="s">
        <v>282</v>
      </c>
    </row>
    <row r="193" spans="1:36" ht="13.8" x14ac:dyDescent="0.25">
      <c r="A193" s="5">
        <f t="shared" si="62"/>
        <v>43890</v>
      </c>
      <c r="B193" s="5">
        <f t="shared" si="63"/>
        <v>44136</v>
      </c>
      <c r="C193" s="6">
        <f t="shared" si="64"/>
        <v>0.33333333333333331</v>
      </c>
      <c r="D193" s="7">
        <f t="shared" si="65"/>
        <v>248</v>
      </c>
      <c r="E193" s="10" t="s">
        <v>268</v>
      </c>
      <c r="F193" s="7">
        <f t="shared" si="66"/>
        <v>169194</v>
      </c>
      <c r="G193" s="7">
        <f t="shared" si="67"/>
        <v>8371</v>
      </c>
      <c r="H193" s="7">
        <f t="shared" si="67"/>
        <v>4313</v>
      </c>
      <c r="I193" s="16" t="str">
        <f t="shared" si="68"/>
        <v>No hay datos</v>
      </c>
      <c r="J193" s="19">
        <f t="shared" si="68"/>
        <v>149048</v>
      </c>
      <c r="K193" s="24">
        <f t="shared" si="68"/>
        <v>21423</v>
      </c>
      <c r="L193" s="7">
        <f t="shared" si="69"/>
        <v>327889</v>
      </c>
      <c r="M193" s="7">
        <f t="shared" si="70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71"/>
        <v>5119</v>
      </c>
      <c r="S193" s="7">
        <f t="shared" si="72"/>
        <v>276</v>
      </c>
      <c r="T193" s="7">
        <f t="shared" si="73"/>
        <v>223</v>
      </c>
      <c r="U193" s="7">
        <f t="shared" si="74"/>
        <v>79053</v>
      </c>
      <c r="V193" s="7">
        <f t="shared" si="75"/>
        <v>531</v>
      </c>
      <c r="W193" s="7">
        <f t="shared" si="76"/>
        <v>342</v>
      </c>
      <c r="X193" s="7" t="str">
        <f t="shared" si="77"/>
        <v>53.0%</v>
      </c>
      <c r="Y193" s="7" t="str">
        <f t="shared" si="78"/>
        <v>47.0%</v>
      </c>
      <c r="Z193" s="7" t="str">
        <f t="shared" si="79"/>
        <v>60.6%</v>
      </c>
      <c r="AA193" s="7" t="str">
        <f t="shared" si="80"/>
        <v>20.5%</v>
      </c>
      <c r="AB193" s="7" t="str">
        <f t="shared" si="81"/>
        <v>13.2%</v>
      </c>
      <c r="AC193" s="7" t="str">
        <f t="shared" si="82"/>
        <v>2.9%</v>
      </c>
      <c r="AD193" s="7" t="str">
        <f t="shared" si="83"/>
        <v>1.4%</v>
      </c>
      <c r="AE193" s="7" t="str">
        <f t="shared" si="84"/>
        <v>0.8%</v>
      </c>
      <c r="AF193" s="7" t="str">
        <f t="shared" si="85"/>
        <v>0.5%</v>
      </c>
      <c r="AG193" s="7" t="str">
        <f t="shared" si="86"/>
        <v>0.2%</v>
      </c>
      <c r="AH193" s="9"/>
      <c r="AI193" s="9">
        <f t="shared" si="87"/>
        <v>4</v>
      </c>
      <c r="AJ193" s="10" t="s">
        <v>282</v>
      </c>
    </row>
    <row r="194" spans="1:36" ht="13.8" x14ac:dyDescent="0.25">
      <c r="A194" s="5">
        <f t="shared" si="62"/>
        <v>43890</v>
      </c>
      <c r="B194" s="5">
        <f t="shared" si="63"/>
        <v>44136</v>
      </c>
      <c r="C194" s="6">
        <f t="shared" si="64"/>
        <v>0.33333333333333331</v>
      </c>
      <c r="D194" s="7">
        <f t="shared" si="65"/>
        <v>248</v>
      </c>
      <c r="E194" s="10" t="s">
        <v>268</v>
      </c>
      <c r="F194" s="7">
        <f t="shared" si="66"/>
        <v>169194</v>
      </c>
      <c r="G194" s="7">
        <f t="shared" si="67"/>
        <v>8371</v>
      </c>
      <c r="H194" s="7">
        <f t="shared" si="67"/>
        <v>4313</v>
      </c>
      <c r="I194" s="16" t="str">
        <f t="shared" si="68"/>
        <v>No hay datos</v>
      </c>
      <c r="J194" s="19">
        <f t="shared" si="68"/>
        <v>149048</v>
      </c>
      <c r="K194" s="24">
        <f t="shared" si="68"/>
        <v>21423</v>
      </c>
      <c r="L194" s="7">
        <f t="shared" si="69"/>
        <v>327889</v>
      </c>
      <c r="M194" s="7">
        <f t="shared" si="70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71"/>
        <v>5119</v>
      </c>
      <c r="S194" s="7">
        <f t="shared" si="72"/>
        <v>276</v>
      </c>
      <c r="T194" s="7">
        <f t="shared" si="73"/>
        <v>223</v>
      </c>
      <c r="U194" s="7">
        <f t="shared" si="74"/>
        <v>79053</v>
      </c>
      <c r="V194" s="7">
        <f t="shared" si="75"/>
        <v>531</v>
      </c>
      <c r="W194" s="7">
        <f t="shared" si="76"/>
        <v>342</v>
      </c>
      <c r="X194" s="7" t="str">
        <f t="shared" si="77"/>
        <v>53.0%</v>
      </c>
      <c r="Y194" s="7" t="str">
        <f t="shared" si="78"/>
        <v>47.0%</v>
      </c>
      <c r="Z194" s="7" t="str">
        <f t="shared" si="79"/>
        <v>60.6%</v>
      </c>
      <c r="AA194" s="7" t="str">
        <f t="shared" si="80"/>
        <v>20.5%</v>
      </c>
      <c r="AB194" s="7" t="str">
        <f t="shared" si="81"/>
        <v>13.2%</v>
      </c>
      <c r="AC194" s="7" t="str">
        <f t="shared" si="82"/>
        <v>2.9%</v>
      </c>
      <c r="AD194" s="7" t="str">
        <f t="shared" si="83"/>
        <v>1.4%</v>
      </c>
      <c r="AE194" s="7" t="str">
        <f t="shared" si="84"/>
        <v>0.8%</v>
      </c>
      <c r="AF194" s="7" t="str">
        <f t="shared" si="85"/>
        <v>0.5%</v>
      </c>
      <c r="AG194" s="7" t="str">
        <f t="shared" si="86"/>
        <v>0.2%</v>
      </c>
      <c r="AH194" s="9"/>
      <c r="AI194" s="9">
        <f t="shared" si="87"/>
        <v>4</v>
      </c>
      <c r="AJ194" s="10" t="s">
        <v>282</v>
      </c>
    </row>
    <row r="195" spans="1:36" ht="13.8" x14ac:dyDescent="0.25">
      <c r="A195" s="5">
        <f t="shared" si="62"/>
        <v>43890</v>
      </c>
      <c r="B195" s="5">
        <f t="shared" si="63"/>
        <v>44136</v>
      </c>
      <c r="C195" s="6">
        <f t="shared" si="64"/>
        <v>0.33333333333333331</v>
      </c>
      <c r="D195" s="7">
        <f t="shared" si="65"/>
        <v>248</v>
      </c>
      <c r="E195" s="10" t="s">
        <v>268</v>
      </c>
      <c r="F195" s="7">
        <f t="shared" si="66"/>
        <v>169194</v>
      </c>
      <c r="G195" s="7">
        <f t="shared" si="67"/>
        <v>8371</v>
      </c>
      <c r="H195" s="7">
        <f t="shared" si="67"/>
        <v>4313</v>
      </c>
      <c r="I195" s="16" t="str">
        <f t="shared" si="68"/>
        <v>No hay datos</v>
      </c>
      <c r="J195" s="19">
        <f t="shared" si="68"/>
        <v>149048</v>
      </c>
      <c r="K195" s="24">
        <f t="shared" si="68"/>
        <v>21423</v>
      </c>
      <c r="L195" s="7">
        <f t="shared" si="69"/>
        <v>327889</v>
      </c>
      <c r="M195" s="7">
        <f t="shared" si="70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71"/>
        <v>5119</v>
      </c>
      <c r="S195" s="7">
        <f t="shared" si="72"/>
        <v>276</v>
      </c>
      <c r="T195" s="7">
        <f t="shared" si="73"/>
        <v>223</v>
      </c>
      <c r="U195" s="7">
        <f t="shared" si="74"/>
        <v>79053</v>
      </c>
      <c r="V195" s="7">
        <f t="shared" si="75"/>
        <v>531</v>
      </c>
      <c r="W195" s="7">
        <f t="shared" si="76"/>
        <v>342</v>
      </c>
      <c r="X195" s="7" t="str">
        <f t="shared" si="77"/>
        <v>53.0%</v>
      </c>
      <c r="Y195" s="7" t="str">
        <f t="shared" si="78"/>
        <v>47.0%</v>
      </c>
      <c r="Z195" s="7" t="str">
        <f t="shared" si="79"/>
        <v>60.6%</v>
      </c>
      <c r="AA195" s="7" t="str">
        <f t="shared" si="80"/>
        <v>20.5%</v>
      </c>
      <c r="AB195" s="7" t="str">
        <f t="shared" si="81"/>
        <v>13.2%</v>
      </c>
      <c r="AC195" s="7" t="str">
        <f t="shared" si="82"/>
        <v>2.9%</v>
      </c>
      <c r="AD195" s="7" t="str">
        <f t="shared" si="83"/>
        <v>1.4%</v>
      </c>
      <c r="AE195" s="7" t="str">
        <f t="shared" si="84"/>
        <v>0.8%</v>
      </c>
      <c r="AF195" s="7" t="str">
        <f t="shared" si="85"/>
        <v>0.5%</v>
      </c>
      <c r="AG195" s="7" t="str">
        <f t="shared" si="86"/>
        <v>0.2%</v>
      </c>
      <c r="AH195" s="9"/>
      <c r="AI195" s="9">
        <f t="shared" si="87"/>
        <v>4</v>
      </c>
      <c r="AJ195" s="10" t="s">
        <v>282</v>
      </c>
    </row>
    <row r="196" spans="1:36" ht="13.8" x14ac:dyDescent="0.25">
      <c r="A196" s="5">
        <f t="shared" si="62"/>
        <v>43890</v>
      </c>
      <c r="B196" s="5">
        <f t="shared" si="63"/>
        <v>44136</v>
      </c>
      <c r="C196" s="6">
        <f t="shared" si="64"/>
        <v>0.33333333333333331</v>
      </c>
      <c r="D196" s="7">
        <f t="shared" si="65"/>
        <v>248</v>
      </c>
      <c r="E196" s="10" t="s">
        <v>268</v>
      </c>
      <c r="F196" s="7">
        <f t="shared" si="66"/>
        <v>169194</v>
      </c>
      <c r="G196" s="7">
        <f t="shared" si="67"/>
        <v>8371</v>
      </c>
      <c r="H196" s="7">
        <f t="shared" si="67"/>
        <v>4313</v>
      </c>
      <c r="I196" s="16" t="str">
        <f t="shared" si="68"/>
        <v>No hay datos</v>
      </c>
      <c r="J196" s="19">
        <f t="shared" si="68"/>
        <v>149048</v>
      </c>
      <c r="K196" s="24">
        <f t="shared" si="68"/>
        <v>21423</v>
      </c>
      <c r="L196" s="7">
        <f t="shared" si="69"/>
        <v>327889</v>
      </c>
      <c r="M196" s="7">
        <f t="shared" si="70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74"/>
        <v>79053</v>
      </c>
      <c r="V196" s="7">
        <f t="shared" si="75"/>
        <v>531</v>
      </c>
      <c r="W196" s="7">
        <f t="shared" si="76"/>
        <v>342</v>
      </c>
      <c r="X196" s="7" t="str">
        <f t="shared" si="77"/>
        <v>53.0%</v>
      </c>
      <c r="Y196" s="7" t="str">
        <f t="shared" si="78"/>
        <v>47.0%</v>
      </c>
      <c r="Z196" s="7" t="str">
        <f t="shared" si="79"/>
        <v>60.6%</v>
      </c>
      <c r="AA196" s="7" t="str">
        <f t="shared" si="80"/>
        <v>20.5%</v>
      </c>
      <c r="AB196" s="7" t="str">
        <f t="shared" si="81"/>
        <v>13.2%</v>
      </c>
      <c r="AC196" s="7" t="str">
        <f t="shared" si="82"/>
        <v>2.9%</v>
      </c>
      <c r="AD196" s="7" t="str">
        <f t="shared" si="83"/>
        <v>1.4%</v>
      </c>
      <c r="AE196" s="7" t="str">
        <f t="shared" si="84"/>
        <v>0.8%</v>
      </c>
      <c r="AF196" s="7" t="str">
        <f t="shared" si="85"/>
        <v>0.5%</v>
      </c>
      <c r="AG196" s="7" t="str">
        <f t="shared" si="86"/>
        <v>0.2%</v>
      </c>
      <c r="AH196" s="9"/>
      <c r="AI196" s="9">
        <f t="shared" si="87"/>
        <v>4</v>
      </c>
      <c r="AJ196" s="10" t="s">
        <v>282</v>
      </c>
    </row>
    <row r="197" spans="1:36" ht="13.8" x14ac:dyDescent="0.25">
      <c r="A197" s="5">
        <f t="shared" si="62"/>
        <v>43890</v>
      </c>
      <c r="B197" s="5">
        <f t="shared" si="63"/>
        <v>44136</v>
      </c>
      <c r="C197" s="6">
        <f t="shared" si="64"/>
        <v>0.33333333333333331</v>
      </c>
      <c r="D197" s="7">
        <f t="shared" si="65"/>
        <v>248</v>
      </c>
      <c r="E197" s="10" t="s">
        <v>268</v>
      </c>
      <c r="F197" s="7">
        <f t="shared" si="66"/>
        <v>169194</v>
      </c>
      <c r="G197" s="7">
        <f t="shared" si="67"/>
        <v>8371</v>
      </c>
      <c r="H197" s="7">
        <f t="shared" si="67"/>
        <v>4313</v>
      </c>
      <c r="I197" s="16" t="str">
        <f t="shared" si="68"/>
        <v>No hay datos</v>
      </c>
      <c r="J197" s="19">
        <f t="shared" si="68"/>
        <v>149048</v>
      </c>
      <c r="K197" s="24">
        <f t="shared" si="68"/>
        <v>21423</v>
      </c>
      <c r="L197" s="7">
        <f t="shared" si="69"/>
        <v>327889</v>
      </c>
      <c r="M197" s="7">
        <f t="shared" si="70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71"/>
        <v>227</v>
      </c>
      <c r="S197" s="7">
        <f t="shared" si="72"/>
        <v>1</v>
      </c>
      <c r="T197" s="7">
        <f t="shared" si="73"/>
        <v>1</v>
      </c>
      <c r="U197" s="7">
        <f t="shared" si="74"/>
        <v>79053</v>
      </c>
      <c r="V197" s="7">
        <f t="shared" si="75"/>
        <v>531</v>
      </c>
      <c r="W197" s="7">
        <f t="shared" si="76"/>
        <v>342</v>
      </c>
      <c r="X197" s="7" t="str">
        <f t="shared" si="77"/>
        <v>53.0%</v>
      </c>
      <c r="Y197" s="7" t="str">
        <f t="shared" si="78"/>
        <v>47.0%</v>
      </c>
      <c r="Z197" s="7" t="str">
        <f t="shared" si="79"/>
        <v>60.6%</v>
      </c>
      <c r="AA197" s="7" t="str">
        <f t="shared" si="80"/>
        <v>20.5%</v>
      </c>
      <c r="AB197" s="7" t="str">
        <f t="shared" si="81"/>
        <v>13.2%</v>
      </c>
      <c r="AC197" s="7" t="str">
        <f t="shared" si="82"/>
        <v>2.9%</v>
      </c>
      <c r="AD197" s="7" t="str">
        <f t="shared" si="83"/>
        <v>1.4%</v>
      </c>
      <c r="AE197" s="7" t="str">
        <f t="shared" si="84"/>
        <v>0.8%</v>
      </c>
      <c r="AF197" s="7" t="str">
        <f t="shared" si="85"/>
        <v>0.5%</v>
      </c>
      <c r="AG197" s="7" t="str">
        <f t="shared" si="86"/>
        <v>0.2%</v>
      </c>
      <c r="AH197" s="9"/>
      <c r="AI197" s="9">
        <f t="shared" si="87"/>
        <v>4</v>
      </c>
      <c r="AJ197" s="10" t="s">
        <v>282</v>
      </c>
    </row>
    <row r="198" spans="1:36" ht="13.8" x14ac:dyDescent="0.25">
      <c r="A198" s="5">
        <f t="shared" si="62"/>
        <v>43890</v>
      </c>
      <c r="B198" s="5">
        <f t="shared" si="63"/>
        <v>44136</v>
      </c>
      <c r="C198" s="6">
        <f t="shared" si="64"/>
        <v>0.33333333333333331</v>
      </c>
      <c r="D198" s="7">
        <f t="shared" si="65"/>
        <v>248</v>
      </c>
      <c r="E198" s="10" t="s">
        <v>268</v>
      </c>
      <c r="F198" s="7">
        <f t="shared" si="66"/>
        <v>169194</v>
      </c>
      <c r="G198" s="7">
        <f t="shared" si="67"/>
        <v>8371</v>
      </c>
      <c r="H198" s="7">
        <f t="shared" si="67"/>
        <v>4313</v>
      </c>
      <c r="I198" s="16" t="str">
        <f t="shared" si="68"/>
        <v>No hay datos</v>
      </c>
      <c r="J198" s="19">
        <f t="shared" si="68"/>
        <v>149048</v>
      </c>
      <c r="K198" s="24">
        <f t="shared" si="68"/>
        <v>21423</v>
      </c>
      <c r="L198" s="7">
        <f t="shared" si="69"/>
        <v>327889</v>
      </c>
      <c r="M198" s="7">
        <f t="shared" si="70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71"/>
        <v>227</v>
      </c>
      <c r="S198" s="7">
        <f t="shared" si="72"/>
        <v>1</v>
      </c>
      <c r="T198" s="7">
        <f t="shared" si="73"/>
        <v>1</v>
      </c>
      <c r="U198" s="7">
        <f t="shared" si="74"/>
        <v>79053</v>
      </c>
      <c r="V198" s="7">
        <f t="shared" si="75"/>
        <v>531</v>
      </c>
      <c r="W198" s="7">
        <f t="shared" si="76"/>
        <v>342</v>
      </c>
      <c r="X198" s="7" t="str">
        <f t="shared" si="77"/>
        <v>53.0%</v>
      </c>
      <c r="Y198" s="7" t="str">
        <f t="shared" si="78"/>
        <v>47.0%</v>
      </c>
      <c r="Z198" s="7" t="str">
        <f t="shared" si="79"/>
        <v>60.6%</v>
      </c>
      <c r="AA198" s="7" t="str">
        <f t="shared" si="80"/>
        <v>20.5%</v>
      </c>
      <c r="AB198" s="7" t="str">
        <f t="shared" si="81"/>
        <v>13.2%</v>
      </c>
      <c r="AC198" s="7" t="str">
        <f t="shared" si="82"/>
        <v>2.9%</v>
      </c>
      <c r="AD198" s="7" t="str">
        <f t="shared" si="83"/>
        <v>1.4%</v>
      </c>
      <c r="AE198" s="7" t="str">
        <f t="shared" si="84"/>
        <v>0.8%</v>
      </c>
      <c r="AF198" s="7" t="str">
        <f t="shared" si="85"/>
        <v>0.5%</v>
      </c>
      <c r="AG198" s="7" t="str">
        <f t="shared" si="86"/>
        <v>0.2%</v>
      </c>
      <c r="AH198" s="9"/>
      <c r="AI198" s="9">
        <f t="shared" si="87"/>
        <v>4</v>
      </c>
      <c r="AJ198" s="10" t="s">
        <v>282</v>
      </c>
    </row>
    <row r="199" spans="1:36" ht="13.8" x14ac:dyDescent="0.25">
      <c r="A199" s="5">
        <f t="shared" si="62"/>
        <v>43890</v>
      </c>
      <c r="B199" s="5">
        <f t="shared" si="63"/>
        <v>44136</v>
      </c>
      <c r="C199" s="6">
        <f t="shared" si="64"/>
        <v>0.33333333333333331</v>
      </c>
      <c r="D199" s="7">
        <f t="shared" si="65"/>
        <v>248</v>
      </c>
      <c r="E199" s="10" t="s">
        <v>268</v>
      </c>
      <c r="F199" s="7">
        <f t="shared" si="66"/>
        <v>169194</v>
      </c>
      <c r="G199" s="7">
        <f t="shared" si="67"/>
        <v>8371</v>
      </c>
      <c r="H199" s="7">
        <f t="shared" si="67"/>
        <v>4313</v>
      </c>
      <c r="I199" s="16" t="str">
        <f t="shared" si="68"/>
        <v>No hay datos</v>
      </c>
      <c r="J199" s="19">
        <f t="shared" si="68"/>
        <v>149048</v>
      </c>
      <c r="K199" s="24">
        <f t="shared" si="68"/>
        <v>21423</v>
      </c>
      <c r="L199" s="7">
        <f t="shared" si="69"/>
        <v>327889</v>
      </c>
      <c r="M199" s="7">
        <f t="shared" si="70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si="71"/>
        <v>227</v>
      </c>
      <c r="S199" s="7">
        <f t="shared" si="72"/>
        <v>1</v>
      </c>
      <c r="T199" s="7">
        <f t="shared" si="73"/>
        <v>1</v>
      </c>
      <c r="U199" s="7">
        <f t="shared" si="74"/>
        <v>79053</v>
      </c>
      <c r="V199" s="7">
        <f t="shared" si="75"/>
        <v>531</v>
      </c>
      <c r="W199" s="7">
        <f t="shared" si="76"/>
        <v>342</v>
      </c>
      <c r="X199" s="7" t="str">
        <f t="shared" si="77"/>
        <v>53.0%</v>
      </c>
      <c r="Y199" s="7" t="str">
        <f t="shared" si="78"/>
        <v>47.0%</v>
      </c>
      <c r="Z199" s="7" t="str">
        <f t="shared" si="79"/>
        <v>60.6%</v>
      </c>
      <c r="AA199" s="7" t="str">
        <f t="shared" si="80"/>
        <v>20.5%</v>
      </c>
      <c r="AB199" s="7" t="str">
        <f t="shared" si="81"/>
        <v>13.2%</v>
      </c>
      <c r="AC199" s="7" t="str">
        <f t="shared" si="82"/>
        <v>2.9%</v>
      </c>
      <c r="AD199" s="7" t="str">
        <f t="shared" si="83"/>
        <v>1.4%</v>
      </c>
      <c r="AE199" s="7" t="str">
        <f t="shared" si="84"/>
        <v>0.8%</v>
      </c>
      <c r="AF199" s="7" t="str">
        <f t="shared" si="85"/>
        <v>0.5%</v>
      </c>
      <c r="AG199" s="7" t="str">
        <f t="shared" si="86"/>
        <v>0.2%</v>
      </c>
      <c r="AH199" s="9"/>
      <c r="AI199" s="9">
        <f t="shared" si="87"/>
        <v>4</v>
      </c>
      <c r="AJ199" s="10" t="s">
        <v>282</v>
      </c>
    </row>
    <row r="200" spans="1:36" ht="13.8" x14ac:dyDescent="0.25">
      <c r="A200" s="5">
        <f t="shared" si="62"/>
        <v>43890</v>
      </c>
      <c r="B200" s="5">
        <f t="shared" si="63"/>
        <v>44136</v>
      </c>
      <c r="C200" s="6">
        <f t="shared" si="64"/>
        <v>0.33333333333333331</v>
      </c>
      <c r="D200" s="7">
        <f t="shared" si="65"/>
        <v>248</v>
      </c>
      <c r="E200" s="10" t="s">
        <v>268</v>
      </c>
      <c r="F200" s="7">
        <f t="shared" si="66"/>
        <v>169194</v>
      </c>
      <c r="G200" s="7">
        <f t="shared" si="67"/>
        <v>8371</v>
      </c>
      <c r="H200" s="7">
        <f t="shared" si="67"/>
        <v>4313</v>
      </c>
      <c r="I200" s="16" t="str">
        <f t="shared" si="68"/>
        <v>No hay datos</v>
      </c>
      <c r="J200" s="19">
        <f t="shared" si="68"/>
        <v>149048</v>
      </c>
      <c r="K200" s="24">
        <f t="shared" si="68"/>
        <v>21423</v>
      </c>
      <c r="L200" s="7">
        <f t="shared" si="69"/>
        <v>327889</v>
      </c>
      <c r="M200" s="7">
        <f t="shared" si="70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74"/>
        <v>79053</v>
      </c>
      <c r="V200" s="7">
        <f t="shared" si="75"/>
        <v>531</v>
      </c>
      <c r="W200" s="7">
        <f t="shared" si="76"/>
        <v>342</v>
      </c>
      <c r="X200" s="7" t="str">
        <f t="shared" si="77"/>
        <v>53.0%</v>
      </c>
      <c r="Y200" s="7" t="str">
        <f t="shared" si="78"/>
        <v>47.0%</v>
      </c>
      <c r="Z200" s="7" t="str">
        <f t="shared" si="79"/>
        <v>60.6%</v>
      </c>
      <c r="AA200" s="7" t="str">
        <f t="shared" si="80"/>
        <v>20.5%</v>
      </c>
      <c r="AB200" s="7" t="str">
        <f t="shared" si="81"/>
        <v>13.2%</v>
      </c>
      <c r="AC200" s="7" t="str">
        <f t="shared" si="82"/>
        <v>2.9%</v>
      </c>
      <c r="AD200" s="7" t="str">
        <f t="shared" si="83"/>
        <v>1.4%</v>
      </c>
      <c r="AE200" s="7" t="str">
        <f t="shared" si="84"/>
        <v>0.8%</v>
      </c>
      <c r="AF200" s="7" t="str">
        <f t="shared" si="85"/>
        <v>0.5%</v>
      </c>
      <c r="AG200" s="7" t="str">
        <f t="shared" si="86"/>
        <v>0.2%</v>
      </c>
      <c r="AH200" s="9"/>
      <c r="AI200" s="9">
        <f t="shared" si="87"/>
        <v>4</v>
      </c>
      <c r="AJ200" s="10" t="s">
        <v>282</v>
      </c>
    </row>
    <row r="201" spans="1:36" ht="13.8" x14ac:dyDescent="0.25">
      <c r="A201" s="5">
        <f t="shared" si="62"/>
        <v>43890</v>
      </c>
      <c r="B201" s="5">
        <f t="shared" si="63"/>
        <v>44136</v>
      </c>
      <c r="C201" s="6">
        <f t="shared" si="64"/>
        <v>0.33333333333333331</v>
      </c>
      <c r="D201" s="7">
        <f t="shared" si="65"/>
        <v>248</v>
      </c>
      <c r="E201" s="10" t="s">
        <v>268</v>
      </c>
      <c r="F201" s="7">
        <f t="shared" si="66"/>
        <v>169194</v>
      </c>
      <c r="G201" s="7">
        <f t="shared" si="67"/>
        <v>8371</v>
      </c>
      <c r="H201" s="7">
        <f t="shared" si="67"/>
        <v>4313</v>
      </c>
      <c r="I201" s="16" t="str">
        <f t="shared" si="68"/>
        <v>No hay datos</v>
      </c>
      <c r="J201" s="19">
        <f t="shared" si="68"/>
        <v>149048</v>
      </c>
      <c r="K201" s="24">
        <f t="shared" si="68"/>
        <v>21423</v>
      </c>
      <c r="L201" s="7">
        <f t="shared" si="69"/>
        <v>327889</v>
      </c>
      <c r="M201" s="7">
        <f t="shared" si="70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71"/>
        <v>3008</v>
      </c>
      <c r="S201" s="7">
        <f t="shared" si="72"/>
        <v>22</v>
      </c>
      <c r="T201" s="7">
        <f t="shared" si="73"/>
        <v>0</v>
      </c>
      <c r="U201" s="7">
        <f t="shared" si="74"/>
        <v>79053</v>
      </c>
      <c r="V201" s="7">
        <f t="shared" si="75"/>
        <v>531</v>
      </c>
      <c r="W201" s="7">
        <f t="shared" si="76"/>
        <v>342</v>
      </c>
      <c r="X201" s="7" t="str">
        <f t="shared" si="77"/>
        <v>53.0%</v>
      </c>
      <c r="Y201" s="7" t="str">
        <f t="shared" si="78"/>
        <v>47.0%</v>
      </c>
      <c r="Z201" s="7" t="str">
        <f t="shared" si="79"/>
        <v>60.6%</v>
      </c>
      <c r="AA201" s="7" t="str">
        <f t="shared" si="80"/>
        <v>20.5%</v>
      </c>
      <c r="AB201" s="7" t="str">
        <f t="shared" si="81"/>
        <v>13.2%</v>
      </c>
      <c r="AC201" s="7" t="str">
        <f t="shared" si="82"/>
        <v>2.9%</v>
      </c>
      <c r="AD201" s="7" t="str">
        <f t="shared" si="83"/>
        <v>1.4%</v>
      </c>
      <c r="AE201" s="7" t="str">
        <f t="shared" si="84"/>
        <v>0.8%</v>
      </c>
      <c r="AF201" s="7" t="str">
        <f t="shared" si="85"/>
        <v>0.5%</v>
      </c>
      <c r="AG201" s="7" t="str">
        <f t="shared" si="86"/>
        <v>0.2%</v>
      </c>
      <c r="AH201" s="9"/>
      <c r="AI201" s="9">
        <f t="shared" si="87"/>
        <v>4</v>
      </c>
      <c r="AJ201" s="10" t="s">
        <v>282</v>
      </c>
    </row>
    <row r="202" spans="1:36" ht="13.8" x14ac:dyDescent="0.25">
      <c r="A202" s="5">
        <f t="shared" ref="A202:A246" si="92">A201</f>
        <v>43890</v>
      </c>
      <c r="B202" s="5">
        <f t="shared" ref="B202:B246" si="93">B201</f>
        <v>44136</v>
      </c>
      <c r="C202" s="6">
        <f t="shared" ref="C202:C246" si="94">C201</f>
        <v>0.33333333333333331</v>
      </c>
      <c r="D202" s="7">
        <f t="shared" ref="D202:D246" si="95">D201</f>
        <v>248</v>
      </c>
      <c r="E202" s="10" t="s">
        <v>268</v>
      </c>
      <c r="F202" s="7">
        <f t="shared" ref="F202:F246" si="96">F201</f>
        <v>169194</v>
      </c>
      <c r="G202" s="7">
        <f t="shared" ref="G202:H246" si="97">G201</f>
        <v>8371</v>
      </c>
      <c r="H202" s="7">
        <f t="shared" si="97"/>
        <v>4313</v>
      </c>
      <c r="I202" s="16" t="str">
        <f t="shared" ref="I202:K246" si="98">I201</f>
        <v>No hay datos</v>
      </c>
      <c r="J202" s="19">
        <f t="shared" si="98"/>
        <v>149048</v>
      </c>
      <c r="K202" s="24">
        <f t="shared" si="98"/>
        <v>21423</v>
      </c>
      <c r="L202" s="7">
        <f t="shared" ref="L202:L246" si="99">L201</f>
        <v>327889</v>
      </c>
      <c r="M202" s="7">
        <f t="shared" ref="M202:M246" si="100">M201</f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ref="R202:R246" si="101">R201</f>
        <v>3008</v>
      </c>
      <c r="S202" s="7">
        <f t="shared" ref="S202:S246" si="102">S201</f>
        <v>22</v>
      </c>
      <c r="T202" s="7">
        <f t="shared" ref="T202:T246" si="103">T201</f>
        <v>0</v>
      </c>
      <c r="U202" s="7">
        <f t="shared" ref="U202:U246" si="104">U201</f>
        <v>79053</v>
      </c>
      <c r="V202" s="7">
        <f t="shared" ref="V202:V246" si="105">V201</f>
        <v>531</v>
      </c>
      <c r="W202" s="7">
        <f t="shared" ref="W202:W246" si="106">W201</f>
        <v>342</v>
      </c>
      <c r="X202" s="7" t="str">
        <f t="shared" ref="X202:X246" si="107">X201</f>
        <v>53.0%</v>
      </c>
      <c r="Y202" s="7" t="str">
        <f t="shared" ref="Y202:Y246" si="108">Y201</f>
        <v>47.0%</v>
      </c>
      <c r="Z202" s="7" t="str">
        <f t="shared" ref="Z202:Z246" si="109">Z201</f>
        <v>60.6%</v>
      </c>
      <c r="AA202" s="7" t="str">
        <f t="shared" ref="AA202:AA246" si="110">AA201</f>
        <v>20.5%</v>
      </c>
      <c r="AB202" s="7" t="str">
        <f t="shared" ref="AB202:AB246" si="111">AB201</f>
        <v>13.2%</v>
      </c>
      <c r="AC202" s="7" t="str">
        <f t="shared" ref="AC202:AC246" si="112">AC201</f>
        <v>2.9%</v>
      </c>
      <c r="AD202" s="7" t="str">
        <f t="shared" ref="AD202:AD246" si="113">AD201</f>
        <v>1.4%</v>
      </c>
      <c r="AE202" s="7" t="str">
        <f t="shared" ref="AE202:AE246" si="114">AE201</f>
        <v>0.8%</v>
      </c>
      <c r="AF202" s="7" t="str">
        <f t="shared" ref="AF202:AF246" si="115">AF201</f>
        <v>0.5%</v>
      </c>
      <c r="AG202" s="7" t="str">
        <f t="shared" ref="AG202:AG246" si="116">AG201</f>
        <v>0.2%</v>
      </c>
      <c r="AH202" s="9"/>
      <c r="AI202" s="9">
        <f t="shared" ref="AI202:AI246" si="117">AI201</f>
        <v>4</v>
      </c>
      <c r="AJ202" s="10" t="s">
        <v>282</v>
      </c>
    </row>
    <row r="203" spans="1:36" ht="13.8" x14ac:dyDescent="0.25">
      <c r="A203" s="5">
        <f t="shared" si="92"/>
        <v>43890</v>
      </c>
      <c r="B203" s="5">
        <f t="shared" si="93"/>
        <v>44136</v>
      </c>
      <c r="C203" s="6">
        <f t="shared" si="94"/>
        <v>0.33333333333333331</v>
      </c>
      <c r="D203" s="7">
        <f t="shared" si="95"/>
        <v>248</v>
      </c>
      <c r="E203" s="10" t="s">
        <v>268</v>
      </c>
      <c r="F203" s="7">
        <f t="shared" si="96"/>
        <v>169194</v>
      </c>
      <c r="G203" s="7">
        <f t="shared" si="97"/>
        <v>8371</v>
      </c>
      <c r="H203" s="7">
        <f t="shared" si="97"/>
        <v>4313</v>
      </c>
      <c r="I203" s="16" t="str">
        <f t="shared" si="98"/>
        <v>No hay datos</v>
      </c>
      <c r="J203" s="19">
        <f t="shared" si="98"/>
        <v>149048</v>
      </c>
      <c r="K203" s="24">
        <f t="shared" si="98"/>
        <v>21423</v>
      </c>
      <c r="L203" s="7">
        <f t="shared" si="99"/>
        <v>327889</v>
      </c>
      <c r="M203" s="7">
        <f t="shared" si="100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101"/>
        <v>3008</v>
      </c>
      <c r="S203" s="7">
        <f t="shared" si="102"/>
        <v>22</v>
      </c>
      <c r="T203" s="7">
        <f t="shared" si="103"/>
        <v>0</v>
      </c>
      <c r="U203" s="7">
        <f t="shared" si="104"/>
        <v>79053</v>
      </c>
      <c r="V203" s="7">
        <f t="shared" si="105"/>
        <v>531</v>
      </c>
      <c r="W203" s="7">
        <f t="shared" si="106"/>
        <v>342</v>
      </c>
      <c r="X203" s="7" t="str">
        <f t="shared" si="107"/>
        <v>53.0%</v>
      </c>
      <c r="Y203" s="7" t="str">
        <f t="shared" si="108"/>
        <v>47.0%</v>
      </c>
      <c r="Z203" s="7" t="str">
        <f t="shared" si="109"/>
        <v>60.6%</v>
      </c>
      <c r="AA203" s="7" t="str">
        <f t="shared" si="110"/>
        <v>20.5%</v>
      </c>
      <c r="AB203" s="7" t="str">
        <f t="shared" si="111"/>
        <v>13.2%</v>
      </c>
      <c r="AC203" s="7" t="str">
        <f t="shared" si="112"/>
        <v>2.9%</v>
      </c>
      <c r="AD203" s="7" t="str">
        <f t="shared" si="113"/>
        <v>1.4%</v>
      </c>
      <c r="AE203" s="7" t="str">
        <f t="shared" si="114"/>
        <v>0.8%</v>
      </c>
      <c r="AF203" s="7" t="str">
        <f t="shared" si="115"/>
        <v>0.5%</v>
      </c>
      <c r="AG203" s="7" t="str">
        <f t="shared" si="116"/>
        <v>0.2%</v>
      </c>
      <c r="AH203" s="9"/>
      <c r="AI203" s="9">
        <f t="shared" si="117"/>
        <v>4</v>
      </c>
      <c r="AJ203" s="10" t="s">
        <v>282</v>
      </c>
    </row>
    <row r="204" spans="1:36" ht="13.8" x14ac:dyDescent="0.25">
      <c r="A204" s="5">
        <f t="shared" si="92"/>
        <v>43890</v>
      </c>
      <c r="B204" s="5">
        <f t="shared" si="93"/>
        <v>44136</v>
      </c>
      <c r="C204" s="6">
        <f t="shared" si="94"/>
        <v>0.33333333333333331</v>
      </c>
      <c r="D204" s="7">
        <f t="shared" si="95"/>
        <v>248</v>
      </c>
      <c r="E204" s="10" t="s">
        <v>268</v>
      </c>
      <c r="F204" s="7">
        <f t="shared" si="96"/>
        <v>169194</v>
      </c>
      <c r="G204" s="7">
        <f t="shared" si="97"/>
        <v>8371</v>
      </c>
      <c r="H204" s="7">
        <f t="shared" si="97"/>
        <v>4313</v>
      </c>
      <c r="I204" s="16" t="str">
        <f t="shared" si="98"/>
        <v>No hay datos</v>
      </c>
      <c r="J204" s="19">
        <f t="shared" si="98"/>
        <v>149048</v>
      </c>
      <c r="K204" s="24">
        <f t="shared" si="98"/>
        <v>21423</v>
      </c>
      <c r="L204" s="7">
        <f t="shared" si="99"/>
        <v>327889</v>
      </c>
      <c r="M204" s="7">
        <f t="shared" si="100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101"/>
        <v>3008</v>
      </c>
      <c r="S204" s="7">
        <f t="shared" si="102"/>
        <v>22</v>
      </c>
      <c r="T204" s="7">
        <f t="shared" si="103"/>
        <v>0</v>
      </c>
      <c r="U204" s="7">
        <f t="shared" si="104"/>
        <v>79053</v>
      </c>
      <c r="V204" s="7">
        <f t="shared" si="105"/>
        <v>531</v>
      </c>
      <c r="W204" s="7">
        <f t="shared" si="106"/>
        <v>342</v>
      </c>
      <c r="X204" s="7" t="str">
        <f t="shared" si="107"/>
        <v>53.0%</v>
      </c>
      <c r="Y204" s="7" t="str">
        <f t="shared" si="108"/>
        <v>47.0%</v>
      </c>
      <c r="Z204" s="7" t="str">
        <f t="shared" si="109"/>
        <v>60.6%</v>
      </c>
      <c r="AA204" s="7" t="str">
        <f t="shared" si="110"/>
        <v>20.5%</v>
      </c>
      <c r="AB204" s="7" t="str">
        <f t="shared" si="111"/>
        <v>13.2%</v>
      </c>
      <c r="AC204" s="7" t="str">
        <f t="shared" si="112"/>
        <v>2.9%</v>
      </c>
      <c r="AD204" s="7" t="str">
        <f t="shared" si="113"/>
        <v>1.4%</v>
      </c>
      <c r="AE204" s="7" t="str">
        <f t="shared" si="114"/>
        <v>0.8%</v>
      </c>
      <c r="AF204" s="7" t="str">
        <f t="shared" si="115"/>
        <v>0.5%</v>
      </c>
      <c r="AG204" s="7" t="str">
        <f t="shared" si="116"/>
        <v>0.2%</v>
      </c>
      <c r="AH204" s="9"/>
      <c r="AI204" s="9">
        <f t="shared" si="117"/>
        <v>4</v>
      </c>
      <c r="AJ204" s="10" t="s">
        <v>282</v>
      </c>
    </row>
    <row r="205" spans="1:36" ht="13.8" x14ac:dyDescent="0.25">
      <c r="A205" s="5">
        <f t="shared" si="92"/>
        <v>43890</v>
      </c>
      <c r="B205" s="5">
        <f t="shared" si="93"/>
        <v>44136</v>
      </c>
      <c r="C205" s="6">
        <f t="shared" si="94"/>
        <v>0.33333333333333331</v>
      </c>
      <c r="D205" s="7">
        <f t="shared" si="95"/>
        <v>248</v>
      </c>
      <c r="E205" s="10" t="s">
        <v>268</v>
      </c>
      <c r="F205" s="7">
        <f t="shared" si="96"/>
        <v>169194</v>
      </c>
      <c r="G205" s="7">
        <f t="shared" si="97"/>
        <v>8371</v>
      </c>
      <c r="H205" s="7">
        <f t="shared" si="97"/>
        <v>4313</v>
      </c>
      <c r="I205" s="16" t="str">
        <f t="shared" si="98"/>
        <v>No hay datos</v>
      </c>
      <c r="J205" s="19">
        <f t="shared" si="98"/>
        <v>149048</v>
      </c>
      <c r="K205" s="24">
        <f t="shared" si="98"/>
        <v>21423</v>
      </c>
      <c r="L205" s="7">
        <f t="shared" si="99"/>
        <v>327889</v>
      </c>
      <c r="M205" s="7">
        <f t="shared" si="100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101"/>
        <v>3008</v>
      </c>
      <c r="S205" s="7">
        <f t="shared" si="102"/>
        <v>22</v>
      </c>
      <c r="T205" s="7">
        <f t="shared" si="103"/>
        <v>0</v>
      </c>
      <c r="U205" s="7">
        <f t="shared" si="104"/>
        <v>79053</v>
      </c>
      <c r="V205" s="7">
        <f t="shared" si="105"/>
        <v>531</v>
      </c>
      <c r="W205" s="7">
        <f t="shared" si="106"/>
        <v>342</v>
      </c>
      <c r="X205" s="7" t="str">
        <f t="shared" si="107"/>
        <v>53.0%</v>
      </c>
      <c r="Y205" s="7" t="str">
        <f t="shared" si="108"/>
        <v>47.0%</v>
      </c>
      <c r="Z205" s="7" t="str">
        <f t="shared" si="109"/>
        <v>60.6%</v>
      </c>
      <c r="AA205" s="7" t="str">
        <f t="shared" si="110"/>
        <v>20.5%</v>
      </c>
      <c r="AB205" s="7" t="str">
        <f t="shared" si="111"/>
        <v>13.2%</v>
      </c>
      <c r="AC205" s="7" t="str">
        <f t="shared" si="112"/>
        <v>2.9%</v>
      </c>
      <c r="AD205" s="7" t="str">
        <f t="shared" si="113"/>
        <v>1.4%</v>
      </c>
      <c r="AE205" s="7" t="str">
        <f t="shared" si="114"/>
        <v>0.8%</v>
      </c>
      <c r="AF205" s="7" t="str">
        <f t="shared" si="115"/>
        <v>0.5%</v>
      </c>
      <c r="AG205" s="7" t="str">
        <f t="shared" si="116"/>
        <v>0.2%</v>
      </c>
      <c r="AH205" s="9"/>
      <c r="AI205" s="9">
        <f t="shared" si="117"/>
        <v>4</v>
      </c>
      <c r="AJ205" s="10" t="s">
        <v>282</v>
      </c>
    </row>
    <row r="206" spans="1:36" ht="13.8" x14ac:dyDescent="0.25">
      <c r="A206" s="5">
        <f t="shared" si="92"/>
        <v>43890</v>
      </c>
      <c r="B206" s="5">
        <f t="shared" si="93"/>
        <v>44136</v>
      </c>
      <c r="C206" s="6">
        <f t="shared" si="94"/>
        <v>0.33333333333333331</v>
      </c>
      <c r="D206" s="7">
        <f t="shared" si="95"/>
        <v>248</v>
      </c>
      <c r="E206" s="10" t="s">
        <v>268</v>
      </c>
      <c r="F206" s="7">
        <f t="shared" si="96"/>
        <v>169194</v>
      </c>
      <c r="G206" s="7">
        <f t="shared" si="97"/>
        <v>8371</v>
      </c>
      <c r="H206" s="7">
        <f t="shared" si="97"/>
        <v>4313</v>
      </c>
      <c r="I206" s="16" t="str">
        <f t="shared" si="98"/>
        <v>No hay datos</v>
      </c>
      <c r="J206" s="19">
        <f t="shared" si="98"/>
        <v>149048</v>
      </c>
      <c r="K206" s="24">
        <f t="shared" si="98"/>
        <v>21423</v>
      </c>
      <c r="L206" s="7">
        <f t="shared" si="99"/>
        <v>327889</v>
      </c>
      <c r="M206" s="7">
        <f t="shared" si="100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101"/>
        <v>3008</v>
      </c>
      <c r="S206" s="7">
        <f t="shared" si="102"/>
        <v>22</v>
      </c>
      <c r="T206" s="7">
        <f t="shared" si="103"/>
        <v>0</v>
      </c>
      <c r="U206" s="7">
        <f t="shared" si="104"/>
        <v>79053</v>
      </c>
      <c r="V206" s="7">
        <f t="shared" si="105"/>
        <v>531</v>
      </c>
      <c r="W206" s="7">
        <f t="shared" si="106"/>
        <v>342</v>
      </c>
      <c r="X206" s="7" t="str">
        <f t="shared" si="107"/>
        <v>53.0%</v>
      </c>
      <c r="Y206" s="7" t="str">
        <f t="shared" si="108"/>
        <v>47.0%</v>
      </c>
      <c r="Z206" s="7" t="str">
        <f t="shared" si="109"/>
        <v>60.6%</v>
      </c>
      <c r="AA206" s="7" t="str">
        <f t="shared" si="110"/>
        <v>20.5%</v>
      </c>
      <c r="AB206" s="7" t="str">
        <f t="shared" si="111"/>
        <v>13.2%</v>
      </c>
      <c r="AC206" s="7" t="str">
        <f t="shared" si="112"/>
        <v>2.9%</v>
      </c>
      <c r="AD206" s="7" t="str">
        <f t="shared" si="113"/>
        <v>1.4%</v>
      </c>
      <c r="AE206" s="7" t="str">
        <f t="shared" si="114"/>
        <v>0.8%</v>
      </c>
      <c r="AF206" s="7" t="str">
        <f t="shared" si="115"/>
        <v>0.5%</v>
      </c>
      <c r="AG206" s="7" t="str">
        <f t="shared" si="116"/>
        <v>0.2%</v>
      </c>
      <c r="AH206" s="9"/>
      <c r="AI206" s="9">
        <f t="shared" si="117"/>
        <v>4</v>
      </c>
      <c r="AJ206" s="10" t="s">
        <v>282</v>
      </c>
    </row>
    <row r="207" spans="1:36" ht="13.8" x14ac:dyDescent="0.25">
      <c r="A207" s="5">
        <f t="shared" si="92"/>
        <v>43890</v>
      </c>
      <c r="B207" s="5">
        <f t="shared" si="93"/>
        <v>44136</v>
      </c>
      <c r="C207" s="6">
        <f t="shared" si="94"/>
        <v>0.33333333333333331</v>
      </c>
      <c r="D207" s="7">
        <f t="shared" si="95"/>
        <v>248</v>
      </c>
      <c r="E207" s="10" t="s">
        <v>268</v>
      </c>
      <c r="F207" s="7">
        <f t="shared" si="96"/>
        <v>169194</v>
      </c>
      <c r="G207" s="7">
        <f t="shared" si="97"/>
        <v>8371</v>
      </c>
      <c r="H207" s="7">
        <f t="shared" si="97"/>
        <v>4313</v>
      </c>
      <c r="I207" s="16" t="str">
        <f t="shared" si="98"/>
        <v>No hay datos</v>
      </c>
      <c r="J207" s="19">
        <f t="shared" si="98"/>
        <v>149048</v>
      </c>
      <c r="K207" s="24">
        <f t="shared" si="98"/>
        <v>21423</v>
      </c>
      <c r="L207" s="7">
        <f t="shared" si="99"/>
        <v>327889</v>
      </c>
      <c r="M207" s="7">
        <f t="shared" si="100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101"/>
        <v>3008</v>
      </c>
      <c r="S207" s="7">
        <f t="shared" si="102"/>
        <v>22</v>
      </c>
      <c r="T207" s="7">
        <f t="shared" si="103"/>
        <v>0</v>
      </c>
      <c r="U207" s="7">
        <f t="shared" si="104"/>
        <v>79053</v>
      </c>
      <c r="V207" s="7">
        <f t="shared" si="105"/>
        <v>531</v>
      </c>
      <c r="W207" s="7">
        <f t="shared" si="106"/>
        <v>342</v>
      </c>
      <c r="X207" s="7" t="str">
        <f t="shared" si="107"/>
        <v>53.0%</v>
      </c>
      <c r="Y207" s="7" t="str">
        <f t="shared" si="108"/>
        <v>47.0%</v>
      </c>
      <c r="Z207" s="7" t="str">
        <f t="shared" si="109"/>
        <v>60.6%</v>
      </c>
      <c r="AA207" s="7" t="str">
        <f t="shared" si="110"/>
        <v>20.5%</v>
      </c>
      <c r="AB207" s="7" t="str">
        <f t="shared" si="111"/>
        <v>13.2%</v>
      </c>
      <c r="AC207" s="7" t="str">
        <f t="shared" si="112"/>
        <v>2.9%</v>
      </c>
      <c r="AD207" s="7" t="str">
        <f t="shared" si="113"/>
        <v>1.4%</v>
      </c>
      <c r="AE207" s="7" t="str">
        <f t="shared" si="114"/>
        <v>0.8%</v>
      </c>
      <c r="AF207" s="7" t="str">
        <f t="shared" si="115"/>
        <v>0.5%</v>
      </c>
      <c r="AG207" s="7" t="str">
        <f t="shared" si="116"/>
        <v>0.2%</v>
      </c>
      <c r="AH207" s="9"/>
      <c r="AI207" s="9">
        <f t="shared" si="117"/>
        <v>4</v>
      </c>
      <c r="AJ207" s="10" t="s">
        <v>282</v>
      </c>
    </row>
    <row r="208" spans="1:36" ht="13.8" x14ac:dyDescent="0.25">
      <c r="A208" s="5">
        <f t="shared" si="92"/>
        <v>43890</v>
      </c>
      <c r="B208" s="5">
        <f t="shared" si="93"/>
        <v>44136</v>
      </c>
      <c r="C208" s="6">
        <f t="shared" si="94"/>
        <v>0.33333333333333331</v>
      </c>
      <c r="D208" s="7">
        <f t="shared" si="95"/>
        <v>248</v>
      </c>
      <c r="E208" s="10" t="s">
        <v>268</v>
      </c>
      <c r="F208" s="7">
        <f t="shared" si="96"/>
        <v>169194</v>
      </c>
      <c r="G208" s="7">
        <f t="shared" si="97"/>
        <v>8371</v>
      </c>
      <c r="H208" s="7">
        <f t="shared" si="97"/>
        <v>4313</v>
      </c>
      <c r="I208" s="16" t="str">
        <f t="shared" si="98"/>
        <v>No hay datos</v>
      </c>
      <c r="J208" s="19">
        <f t="shared" si="98"/>
        <v>149048</v>
      </c>
      <c r="K208" s="24">
        <f t="shared" si="98"/>
        <v>21423</v>
      </c>
      <c r="L208" s="7">
        <f t="shared" si="99"/>
        <v>327889</v>
      </c>
      <c r="M208" s="7">
        <f t="shared" si="100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101"/>
        <v>3008</v>
      </c>
      <c r="S208" s="7">
        <f t="shared" si="102"/>
        <v>22</v>
      </c>
      <c r="T208" s="7">
        <f t="shared" si="103"/>
        <v>0</v>
      </c>
      <c r="U208" s="7">
        <f t="shared" si="104"/>
        <v>79053</v>
      </c>
      <c r="V208" s="7">
        <f t="shared" si="105"/>
        <v>531</v>
      </c>
      <c r="W208" s="7">
        <f t="shared" si="106"/>
        <v>342</v>
      </c>
      <c r="X208" s="7" t="str">
        <f t="shared" si="107"/>
        <v>53.0%</v>
      </c>
      <c r="Y208" s="7" t="str">
        <f t="shared" si="108"/>
        <v>47.0%</v>
      </c>
      <c r="Z208" s="7" t="str">
        <f t="shared" si="109"/>
        <v>60.6%</v>
      </c>
      <c r="AA208" s="7" t="str">
        <f t="shared" si="110"/>
        <v>20.5%</v>
      </c>
      <c r="AB208" s="7" t="str">
        <f t="shared" si="111"/>
        <v>13.2%</v>
      </c>
      <c r="AC208" s="7" t="str">
        <f t="shared" si="112"/>
        <v>2.9%</v>
      </c>
      <c r="AD208" s="7" t="str">
        <f t="shared" si="113"/>
        <v>1.4%</v>
      </c>
      <c r="AE208" s="7" t="str">
        <f t="shared" si="114"/>
        <v>0.8%</v>
      </c>
      <c r="AF208" s="7" t="str">
        <f t="shared" si="115"/>
        <v>0.5%</v>
      </c>
      <c r="AG208" s="7" t="str">
        <f t="shared" si="116"/>
        <v>0.2%</v>
      </c>
      <c r="AH208" s="9"/>
      <c r="AI208" s="9">
        <f t="shared" si="117"/>
        <v>4</v>
      </c>
      <c r="AJ208" s="10" t="s">
        <v>282</v>
      </c>
    </row>
    <row r="209" spans="1:36" ht="13.8" x14ac:dyDescent="0.25">
      <c r="A209" s="5">
        <f t="shared" si="92"/>
        <v>43890</v>
      </c>
      <c r="B209" s="5">
        <f t="shared" si="93"/>
        <v>44136</v>
      </c>
      <c r="C209" s="6">
        <f t="shared" si="94"/>
        <v>0.33333333333333331</v>
      </c>
      <c r="D209" s="7">
        <f t="shared" si="95"/>
        <v>248</v>
      </c>
      <c r="E209" s="10" t="s">
        <v>268</v>
      </c>
      <c r="F209" s="7">
        <f t="shared" si="96"/>
        <v>169194</v>
      </c>
      <c r="G209" s="7">
        <f t="shared" si="97"/>
        <v>8371</v>
      </c>
      <c r="H209" s="7">
        <f t="shared" si="97"/>
        <v>4313</v>
      </c>
      <c r="I209" s="16" t="str">
        <f t="shared" si="98"/>
        <v>No hay datos</v>
      </c>
      <c r="J209" s="19">
        <f t="shared" si="98"/>
        <v>149048</v>
      </c>
      <c r="K209" s="24">
        <f t="shared" si="98"/>
        <v>21423</v>
      </c>
      <c r="L209" s="7">
        <f t="shared" si="99"/>
        <v>327889</v>
      </c>
      <c r="M209" s="7">
        <f t="shared" si="100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101"/>
        <v>3008</v>
      </c>
      <c r="S209" s="7">
        <f t="shared" si="102"/>
        <v>22</v>
      </c>
      <c r="T209" s="7">
        <f t="shared" si="103"/>
        <v>0</v>
      </c>
      <c r="U209" s="7">
        <f t="shared" si="104"/>
        <v>79053</v>
      </c>
      <c r="V209" s="7">
        <f t="shared" si="105"/>
        <v>531</v>
      </c>
      <c r="W209" s="7">
        <f t="shared" si="106"/>
        <v>342</v>
      </c>
      <c r="X209" s="7" t="str">
        <f t="shared" si="107"/>
        <v>53.0%</v>
      </c>
      <c r="Y209" s="7" t="str">
        <f t="shared" si="108"/>
        <v>47.0%</v>
      </c>
      <c r="Z209" s="7" t="str">
        <f t="shared" si="109"/>
        <v>60.6%</v>
      </c>
      <c r="AA209" s="7" t="str">
        <f t="shared" si="110"/>
        <v>20.5%</v>
      </c>
      <c r="AB209" s="7" t="str">
        <f t="shared" si="111"/>
        <v>13.2%</v>
      </c>
      <c r="AC209" s="7" t="str">
        <f t="shared" si="112"/>
        <v>2.9%</v>
      </c>
      <c r="AD209" s="7" t="str">
        <f t="shared" si="113"/>
        <v>1.4%</v>
      </c>
      <c r="AE209" s="7" t="str">
        <f t="shared" si="114"/>
        <v>0.8%</v>
      </c>
      <c r="AF209" s="7" t="str">
        <f t="shared" si="115"/>
        <v>0.5%</v>
      </c>
      <c r="AG209" s="7" t="str">
        <f t="shared" si="116"/>
        <v>0.2%</v>
      </c>
      <c r="AH209" s="9"/>
      <c r="AI209" s="9">
        <f t="shared" si="117"/>
        <v>4</v>
      </c>
      <c r="AJ209" s="10" t="s">
        <v>282</v>
      </c>
    </row>
    <row r="210" spans="1:36" ht="13.8" x14ac:dyDescent="0.25">
      <c r="A210" s="5">
        <f t="shared" si="92"/>
        <v>43890</v>
      </c>
      <c r="B210" s="5">
        <f t="shared" si="93"/>
        <v>44136</v>
      </c>
      <c r="C210" s="6">
        <f t="shared" si="94"/>
        <v>0.33333333333333331</v>
      </c>
      <c r="D210" s="7">
        <f t="shared" si="95"/>
        <v>248</v>
      </c>
      <c r="E210" s="10" t="s">
        <v>268</v>
      </c>
      <c r="F210" s="7">
        <f t="shared" si="96"/>
        <v>169194</v>
      </c>
      <c r="G210" s="7">
        <f t="shared" si="97"/>
        <v>8371</v>
      </c>
      <c r="H210" s="7">
        <f t="shared" si="97"/>
        <v>4313</v>
      </c>
      <c r="I210" s="16" t="str">
        <f t="shared" si="98"/>
        <v>No hay datos</v>
      </c>
      <c r="J210" s="19">
        <f t="shared" si="98"/>
        <v>149048</v>
      </c>
      <c r="K210" s="24">
        <f t="shared" si="98"/>
        <v>21423</v>
      </c>
      <c r="L210" s="7">
        <f t="shared" si="99"/>
        <v>327889</v>
      </c>
      <c r="M210" s="7">
        <f t="shared" si="100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101"/>
        <v>3008</v>
      </c>
      <c r="S210" s="7">
        <f t="shared" si="102"/>
        <v>22</v>
      </c>
      <c r="T210" s="7">
        <f t="shared" si="103"/>
        <v>0</v>
      </c>
      <c r="U210" s="7">
        <f t="shared" si="104"/>
        <v>79053</v>
      </c>
      <c r="V210" s="7">
        <f t="shared" si="105"/>
        <v>531</v>
      </c>
      <c r="W210" s="7">
        <f t="shared" si="106"/>
        <v>342</v>
      </c>
      <c r="X210" s="7" t="str">
        <f t="shared" si="107"/>
        <v>53.0%</v>
      </c>
      <c r="Y210" s="7" t="str">
        <f t="shared" si="108"/>
        <v>47.0%</v>
      </c>
      <c r="Z210" s="7" t="str">
        <f t="shared" si="109"/>
        <v>60.6%</v>
      </c>
      <c r="AA210" s="7" t="str">
        <f t="shared" si="110"/>
        <v>20.5%</v>
      </c>
      <c r="AB210" s="7" t="str">
        <f t="shared" si="111"/>
        <v>13.2%</v>
      </c>
      <c r="AC210" s="7" t="str">
        <f t="shared" si="112"/>
        <v>2.9%</v>
      </c>
      <c r="AD210" s="7" t="str">
        <f t="shared" si="113"/>
        <v>1.4%</v>
      </c>
      <c r="AE210" s="7" t="str">
        <f t="shared" si="114"/>
        <v>0.8%</v>
      </c>
      <c r="AF210" s="7" t="str">
        <f t="shared" si="115"/>
        <v>0.5%</v>
      </c>
      <c r="AG210" s="7" t="str">
        <f t="shared" si="116"/>
        <v>0.2%</v>
      </c>
      <c r="AH210" s="9"/>
      <c r="AI210" s="9">
        <f t="shared" si="117"/>
        <v>4</v>
      </c>
      <c r="AJ210" s="10" t="s">
        <v>282</v>
      </c>
    </row>
    <row r="211" spans="1:36" ht="13.8" x14ac:dyDescent="0.25">
      <c r="A211" s="5">
        <f t="shared" si="92"/>
        <v>43890</v>
      </c>
      <c r="B211" s="5">
        <f t="shared" si="93"/>
        <v>44136</v>
      </c>
      <c r="C211" s="6">
        <f t="shared" si="94"/>
        <v>0.33333333333333331</v>
      </c>
      <c r="D211" s="7">
        <f t="shared" si="95"/>
        <v>248</v>
      </c>
      <c r="E211" s="10" t="s">
        <v>268</v>
      </c>
      <c r="F211" s="7">
        <f t="shared" si="96"/>
        <v>169194</v>
      </c>
      <c r="G211" s="7">
        <f t="shared" si="97"/>
        <v>8371</v>
      </c>
      <c r="H211" s="7">
        <f t="shared" si="97"/>
        <v>4313</v>
      </c>
      <c r="I211" s="16" t="str">
        <f t="shared" si="98"/>
        <v>No hay datos</v>
      </c>
      <c r="J211" s="19">
        <f t="shared" si="98"/>
        <v>149048</v>
      </c>
      <c r="K211" s="24">
        <f t="shared" si="98"/>
        <v>21423</v>
      </c>
      <c r="L211" s="7">
        <f t="shared" si="99"/>
        <v>327889</v>
      </c>
      <c r="M211" s="7">
        <f t="shared" si="100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101"/>
        <v>3008</v>
      </c>
      <c r="S211" s="7">
        <f t="shared" si="102"/>
        <v>22</v>
      </c>
      <c r="T211" s="7">
        <f t="shared" si="103"/>
        <v>0</v>
      </c>
      <c r="U211" s="7">
        <f t="shared" si="104"/>
        <v>79053</v>
      </c>
      <c r="V211" s="7">
        <f t="shared" si="105"/>
        <v>531</v>
      </c>
      <c r="W211" s="7">
        <f t="shared" si="106"/>
        <v>342</v>
      </c>
      <c r="X211" s="7" t="str">
        <f t="shared" si="107"/>
        <v>53.0%</v>
      </c>
      <c r="Y211" s="7" t="str">
        <f t="shared" si="108"/>
        <v>47.0%</v>
      </c>
      <c r="Z211" s="7" t="str">
        <f t="shared" si="109"/>
        <v>60.6%</v>
      </c>
      <c r="AA211" s="7" t="str">
        <f t="shared" si="110"/>
        <v>20.5%</v>
      </c>
      <c r="AB211" s="7" t="str">
        <f t="shared" si="111"/>
        <v>13.2%</v>
      </c>
      <c r="AC211" s="7" t="str">
        <f t="shared" si="112"/>
        <v>2.9%</v>
      </c>
      <c r="AD211" s="7" t="str">
        <f t="shared" si="113"/>
        <v>1.4%</v>
      </c>
      <c r="AE211" s="7" t="str">
        <f t="shared" si="114"/>
        <v>0.8%</v>
      </c>
      <c r="AF211" s="7" t="str">
        <f t="shared" si="115"/>
        <v>0.5%</v>
      </c>
      <c r="AG211" s="7" t="str">
        <f t="shared" si="116"/>
        <v>0.2%</v>
      </c>
      <c r="AH211" s="9"/>
      <c r="AI211" s="9">
        <f t="shared" si="117"/>
        <v>4</v>
      </c>
      <c r="AJ211" s="10" t="s">
        <v>282</v>
      </c>
    </row>
    <row r="212" spans="1:36" ht="13.8" x14ac:dyDescent="0.25">
      <c r="A212" s="5">
        <f t="shared" si="92"/>
        <v>43890</v>
      </c>
      <c r="B212" s="5">
        <f t="shared" si="93"/>
        <v>44136</v>
      </c>
      <c r="C212" s="6">
        <f t="shared" si="94"/>
        <v>0.33333333333333331</v>
      </c>
      <c r="D212" s="7">
        <f t="shared" si="95"/>
        <v>248</v>
      </c>
      <c r="E212" s="10" t="s">
        <v>268</v>
      </c>
      <c r="F212" s="7">
        <f t="shared" si="96"/>
        <v>169194</v>
      </c>
      <c r="G212" s="7">
        <f t="shared" si="97"/>
        <v>8371</v>
      </c>
      <c r="H212" s="7">
        <f t="shared" si="97"/>
        <v>4313</v>
      </c>
      <c r="I212" s="16" t="str">
        <f t="shared" si="98"/>
        <v>No hay datos</v>
      </c>
      <c r="J212" s="19">
        <f t="shared" si="98"/>
        <v>149048</v>
      </c>
      <c r="K212" s="24">
        <f t="shared" si="98"/>
        <v>21423</v>
      </c>
      <c r="L212" s="7">
        <f t="shared" si="99"/>
        <v>327889</v>
      </c>
      <c r="M212" s="7">
        <f t="shared" si="100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101"/>
        <v>3008</v>
      </c>
      <c r="S212" s="7">
        <f t="shared" si="102"/>
        <v>22</v>
      </c>
      <c r="T212" s="7">
        <f t="shared" si="103"/>
        <v>0</v>
      </c>
      <c r="U212" s="7">
        <f t="shared" si="104"/>
        <v>79053</v>
      </c>
      <c r="V212" s="7">
        <f t="shared" si="105"/>
        <v>531</v>
      </c>
      <c r="W212" s="7">
        <f t="shared" si="106"/>
        <v>342</v>
      </c>
      <c r="X212" s="7" t="str">
        <f t="shared" si="107"/>
        <v>53.0%</v>
      </c>
      <c r="Y212" s="7" t="str">
        <f t="shared" si="108"/>
        <v>47.0%</v>
      </c>
      <c r="Z212" s="7" t="str">
        <f t="shared" si="109"/>
        <v>60.6%</v>
      </c>
      <c r="AA212" s="7" t="str">
        <f t="shared" si="110"/>
        <v>20.5%</v>
      </c>
      <c r="AB212" s="7" t="str">
        <f t="shared" si="111"/>
        <v>13.2%</v>
      </c>
      <c r="AC212" s="7" t="str">
        <f t="shared" si="112"/>
        <v>2.9%</v>
      </c>
      <c r="AD212" s="7" t="str">
        <f t="shared" si="113"/>
        <v>1.4%</v>
      </c>
      <c r="AE212" s="7" t="str">
        <f t="shared" si="114"/>
        <v>0.8%</v>
      </c>
      <c r="AF212" s="7" t="str">
        <f t="shared" si="115"/>
        <v>0.5%</v>
      </c>
      <c r="AG212" s="7" t="str">
        <f t="shared" si="116"/>
        <v>0.2%</v>
      </c>
      <c r="AH212" s="9"/>
      <c r="AI212" s="9">
        <f t="shared" si="117"/>
        <v>4</v>
      </c>
      <c r="AJ212" s="10" t="s">
        <v>282</v>
      </c>
    </row>
    <row r="213" spans="1:36" ht="13.8" x14ac:dyDescent="0.25">
      <c r="A213" s="5">
        <f t="shared" si="92"/>
        <v>43890</v>
      </c>
      <c r="B213" s="5">
        <f t="shared" si="93"/>
        <v>44136</v>
      </c>
      <c r="C213" s="6">
        <f t="shared" si="94"/>
        <v>0.33333333333333331</v>
      </c>
      <c r="D213" s="7">
        <f t="shared" si="95"/>
        <v>248</v>
      </c>
      <c r="E213" s="10" t="s">
        <v>268</v>
      </c>
      <c r="F213" s="7">
        <f t="shared" si="96"/>
        <v>169194</v>
      </c>
      <c r="G213" s="7">
        <f t="shared" si="97"/>
        <v>8371</v>
      </c>
      <c r="H213" s="7">
        <f t="shared" si="97"/>
        <v>4313</v>
      </c>
      <c r="I213" s="16" t="str">
        <f t="shared" si="98"/>
        <v>No hay datos</v>
      </c>
      <c r="J213" s="19">
        <f t="shared" si="98"/>
        <v>149048</v>
      </c>
      <c r="K213" s="24">
        <f t="shared" si="98"/>
        <v>21423</v>
      </c>
      <c r="L213" s="7">
        <f t="shared" si="99"/>
        <v>327889</v>
      </c>
      <c r="M213" s="7">
        <f t="shared" si="100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104"/>
        <v>79053</v>
      </c>
      <c r="V213" s="7">
        <f t="shared" si="105"/>
        <v>531</v>
      </c>
      <c r="W213" s="7">
        <f t="shared" si="106"/>
        <v>342</v>
      </c>
      <c r="X213" s="7" t="str">
        <f t="shared" si="107"/>
        <v>53.0%</v>
      </c>
      <c r="Y213" s="7" t="str">
        <f t="shared" si="108"/>
        <v>47.0%</v>
      </c>
      <c r="Z213" s="7" t="str">
        <f t="shared" si="109"/>
        <v>60.6%</v>
      </c>
      <c r="AA213" s="7" t="str">
        <f t="shared" si="110"/>
        <v>20.5%</v>
      </c>
      <c r="AB213" s="7" t="str">
        <f t="shared" si="111"/>
        <v>13.2%</v>
      </c>
      <c r="AC213" s="7" t="str">
        <f t="shared" si="112"/>
        <v>2.9%</v>
      </c>
      <c r="AD213" s="7" t="str">
        <f t="shared" si="113"/>
        <v>1.4%</v>
      </c>
      <c r="AE213" s="7" t="str">
        <f t="shared" si="114"/>
        <v>0.8%</v>
      </c>
      <c r="AF213" s="7" t="str">
        <f t="shared" si="115"/>
        <v>0.5%</v>
      </c>
      <c r="AG213" s="7" t="str">
        <f t="shared" si="116"/>
        <v>0.2%</v>
      </c>
      <c r="AH213" s="9"/>
      <c r="AI213" s="9">
        <f t="shared" si="117"/>
        <v>4</v>
      </c>
      <c r="AJ213" s="10" t="s">
        <v>282</v>
      </c>
    </row>
    <row r="214" spans="1:36" ht="13.8" x14ac:dyDescent="0.25">
      <c r="A214" s="5">
        <f t="shared" si="92"/>
        <v>43890</v>
      </c>
      <c r="B214" s="5">
        <f t="shared" si="93"/>
        <v>44136</v>
      </c>
      <c r="C214" s="6">
        <f t="shared" si="94"/>
        <v>0.33333333333333331</v>
      </c>
      <c r="D214" s="7">
        <f t="shared" si="95"/>
        <v>248</v>
      </c>
      <c r="E214" s="10" t="s">
        <v>268</v>
      </c>
      <c r="F214" s="7">
        <f t="shared" si="96"/>
        <v>169194</v>
      </c>
      <c r="G214" s="7">
        <f t="shared" si="97"/>
        <v>8371</v>
      </c>
      <c r="H214" s="7">
        <f t="shared" si="97"/>
        <v>4313</v>
      </c>
      <c r="I214" s="16" t="str">
        <f t="shared" si="98"/>
        <v>No hay datos</v>
      </c>
      <c r="J214" s="19">
        <f t="shared" si="98"/>
        <v>149048</v>
      </c>
      <c r="K214" s="24">
        <f t="shared" si="98"/>
        <v>21423</v>
      </c>
      <c r="L214" s="7">
        <f t="shared" si="99"/>
        <v>327889</v>
      </c>
      <c r="M214" s="7">
        <f t="shared" si="100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101"/>
        <v>1440</v>
      </c>
      <c r="S214" s="7">
        <f t="shared" si="102"/>
        <v>74</v>
      </c>
      <c r="T214" s="7">
        <f t="shared" si="103"/>
        <v>2</v>
      </c>
      <c r="U214" s="7">
        <f t="shared" si="104"/>
        <v>79053</v>
      </c>
      <c r="V214" s="7">
        <f t="shared" si="105"/>
        <v>531</v>
      </c>
      <c r="W214" s="7">
        <f t="shared" si="106"/>
        <v>342</v>
      </c>
      <c r="X214" s="7" t="str">
        <f t="shared" si="107"/>
        <v>53.0%</v>
      </c>
      <c r="Y214" s="7" t="str">
        <f t="shared" si="108"/>
        <v>47.0%</v>
      </c>
      <c r="Z214" s="7" t="str">
        <f t="shared" si="109"/>
        <v>60.6%</v>
      </c>
      <c r="AA214" s="7" t="str">
        <f t="shared" si="110"/>
        <v>20.5%</v>
      </c>
      <c r="AB214" s="7" t="str">
        <f t="shared" si="111"/>
        <v>13.2%</v>
      </c>
      <c r="AC214" s="7" t="str">
        <f t="shared" si="112"/>
        <v>2.9%</v>
      </c>
      <c r="AD214" s="7" t="str">
        <f t="shared" si="113"/>
        <v>1.4%</v>
      </c>
      <c r="AE214" s="7" t="str">
        <f t="shared" si="114"/>
        <v>0.8%</v>
      </c>
      <c r="AF214" s="7" t="str">
        <f t="shared" si="115"/>
        <v>0.5%</v>
      </c>
      <c r="AG214" s="7" t="str">
        <f t="shared" si="116"/>
        <v>0.2%</v>
      </c>
      <c r="AH214" s="9"/>
      <c r="AI214" s="9">
        <f t="shared" si="117"/>
        <v>4</v>
      </c>
      <c r="AJ214" s="10" t="s">
        <v>282</v>
      </c>
    </row>
    <row r="215" spans="1:36" ht="13.8" x14ac:dyDescent="0.25">
      <c r="A215" s="5">
        <f t="shared" si="92"/>
        <v>43890</v>
      </c>
      <c r="B215" s="5">
        <f t="shared" si="93"/>
        <v>44136</v>
      </c>
      <c r="C215" s="6">
        <f t="shared" si="94"/>
        <v>0.33333333333333331</v>
      </c>
      <c r="D215" s="7">
        <f t="shared" si="95"/>
        <v>248</v>
      </c>
      <c r="E215" s="10" t="s">
        <v>268</v>
      </c>
      <c r="F215" s="7">
        <f t="shared" si="96"/>
        <v>169194</v>
      </c>
      <c r="G215" s="7">
        <f t="shared" si="97"/>
        <v>8371</v>
      </c>
      <c r="H215" s="7">
        <f t="shared" si="97"/>
        <v>4313</v>
      </c>
      <c r="I215" s="16" t="str">
        <f t="shared" si="98"/>
        <v>No hay datos</v>
      </c>
      <c r="J215" s="19">
        <f t="shared" si="98"/>
        <v>149048</v>
      </c>
      <c r="K215" s="24">
        <f t="shared" si="98"/>
        <v>21423</v>
      </c>
      <c r="L215" s="7">
        <f t="shared" si="99"/>
        <v>327889</v>
      </c>
      <c r="M215" s="7">
        <f t="shared" si="100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si="101"/>
        <v>1440</v>
      </c>
      <c r="S215" s="7">
        <f t="shared" si="102"/>
        <v>74</v>
      </c>
      <c r="T215" s="7">
        <f t="shared" si="103"/>
        <v>2</v>
      </c>
      <c r="U215" s="7">
        <f t="shared" si="104"/>
        <v>79053</v>
      </c>
      <c r="V215" s="7">
        <f t="shared" si="105"/>
        <v>531</v>
      </c>
      <c r="W215" s="7">
        <f t="shared" si="106"/>
        <v>342</v>
      </c>
      <c r="X215" s="7" t="str">
        <f t="shared" si="107"/>
        <v>53.0%</v>
      </c>
      <c r="Y215" s="7" t="str">
        <f t="shared" si="108"/>
        <v>47.0%</v>
      </c>
      <c r="Z215" s="7" t="str">
        <f t="shared" si="109"/>
        <v>60.6%</v>
      </c>
      <c r="AA215" s="7" t="str">
        <f t="shared" si="110"/>
        <v>20.5%</v>
      </c>
      <c r="AB215" s="7" t="str">
        <f t="shared" si="111"/>
        <v>13.2%</v>
      </c>
      <c r="AC215" s="7" t="str">
        <f t="shared" si="112"/>
        <v>2.9%</v>
      </c>
      <c r="AD215" s="7" t="str">
        <f t="shared" si="113"/>
        <v>1.4%</v>
      </c>
      <c r="AE215" s="7" t="str">
        <f t="shared" si="114"/>
        <v>0.8%</v>
      </c>
      <c r="AF215" s="7" t="str">
        <f t="shared" si="115"/>
        <v>0.5%</v>
      </c>
      <c r="AG215" s="7" t="str">
        <f t="shared" si="116"/>
        <v>0.2%</v>
      </c>
      <c r="AH215" s="9"/>
      <c r="AI215" s="9">
        <f t="shared" si="117"/>
        <v>4</v>
      </c>
      <c r="AJ215" s="10" t="s">
        <v>282</v>
      </c>
    </row>
    <row r="216" spans="1:36" ht="13.8" x14ac:dyDescent="0.25">
      <c r="A216" s="5">
        <f t="shared" si="92"/>
        <v>43890</v>
      </c>
      <c r="B216" s="5">
        <f t="shared" si="93"/>
        <v>44136</v>
      </c>
      <c r="C216" s="6">
        <f t="shared" si="94"/>
        <v>0.33333333333333331</v>
      </c>
      <c r="D216" s="7">
        <f t="shared" si="95"/>
        <v>248</v>
      </c>
      <c r="E216" s="10" t="s">
        <v>268</v>
      </c>
      <c r="F216" s="7">
        <f t="shared" si="96"/>
        <v>169194</v>
      </c>
      <c r="G216" s="7">
        <f t="shared" si="97"/>
        <v>8371</v>
      </c>
      <c r="H216" s="7">
        <f t="shared" si="97"/>
        <v>4313</v>
      </c>
      <c r="I216" s="16" t="str">
        <f t="shared" si="98"/>
        <v>No hay datos</v>
      </c>
      <c r="J216" s="19">
        <f t="shared" si="98"/>
        <v>149048</v>
      </c>
      <c r="K216" s="24">
        <f t="shared" si="98"/>
        <v>21423</v>
      </c>
      <c r="L216" s="7">
        <f t="shared" si="99"/>
        <v>327889</v>
      </c>
      <c r="M216" s="7">
        <f t="shared" si="100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101"/>
        <v>1440</v>
      </c>
      <c r="S216" s="7">
        <f t="shared" si="102"/>
        <v>74</v>
      </c>
      <c r="T216" s="7">
        <f t="shared" si="103"/>
        <v>2</v>
      </c>
      <c r="U216" s="7">
        <f t="shared" si="104"/>
        <v>79053</v>
      </c>
      <c r="V216" s="7">
        <f t="shared" si="105"/>
        <v>531</v>
      </c>
      <c r="W216" s="7">
        <f t="shared" si="106"/>
        <v>342</v>
      </c>
      <c r="X216" s="7" t="str">
        <f t="shared" si="107"/>
        <v>53.0%</v>
      </c>
      <c r="Y216" s="7" t="str">
        <f t="shared" si="108"/>
        <v>47.0%</v>
      </c>
      <c r="Z216" s="7" t="str">
        <f t="shared" si="109"/>
        <v>60.6%</v>
      </c>
      <c r="AA216" s="7" t="str">
        <f t="shared" si="110"/>
        <v>20.5%</v>
      </c>
      <c r="AB216" s="7" t="str">
        <f t="shared" si="111"/>
        <v>13.2%</v>
      </c>
      <c r="AC216" s="7" t="str">
        <f t="shared" si="112"/>
        <v>2.9%</v>
      </c>
      <c r="AD216" s="7" t="str">
        <f t="shared" si="113"/>
        <v>1.4%</v>
      </c>
      <c r="AE216" s="7" t="str">
        <f t="shared" si="114"/>
        <v>0.8%</v>
      </c>
      <c r="AF216" s="7" t="str">
        <f t="shared" si="115"/>
        <v>0.5%</v>
      </c>
      <c r="AG216" s="7" t="str">
        <f t="shared" si="116"/>
        <v>0.2%</v>
      </c>
      <c r="AH216" s="9"/>
      <c r="AI216" s="9">
        <f t="shared" si="117"/>
        <v>4</v>
      </c>
      <c r="AJ216" s="10" t="s">
        <v>282</v>
      </c>
    </row>
    <row r="217" spans="1:36" ht="13.8" x14ac:dyDescent="0.25">
      <c r="A217" s="5">
        <f t="shared" si="92"/>
        <v>43890</v>
      </c>
      <c r="B217" s="5">
        <f t="shared" si="93"/>
        <v>44136</v>
      </c>
      <c r="C217" s="6">
        <f t="shared" si="94"/>
        <v>0.33333333333333331</v>
      </c>
      <c r="D217" s="7">
        <f t="shared" si="95"/>
        <v>248</v>
      </c>
      <c r="E217" s="10" t="s">
        <v>268</v>
      </c>
      <c r="F217" s="7">
        <f t="shared" si="96"/>
        <v>169194</v>
      </c>
      <c r="G217" s="7">
        <f t="shared" si="97"/>
        <v>8371</v>
      </c>
      <c r="H217" s="7">
        <f t="shared" si="97"/>
        <v>4313</v>
      </c>
      <c r="I217" s="16" t="str">
        <f t="shared" si="98"/>
        <v>No hay datos</v>
      </c>
      <c r="J217" s="19">
        <f t="shared" si="98"/>
        <v>149048</v>
      </c>
      <c r="K217" s="24">
        <f t="shared" si="98"/>
        <v>21423</v>
      </c>
      <c r="L217" s="7">
        <f t="shared" si="99"/>
        <v>327889</v>
      </c>
      <c r="M217" s="7">
        <f t="shared" si="100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101"/>
        <v>1440</v>
      </c>
      <c r="S217" s="7">
        <f t="shared" si="102"/>
        <v>74</v>
      </c>
      <c r="T217" s="7">
        <f t="shared" si="103"/>
        <v>2</v>
      </c>
      <c r="U217" s="7">
        <f t="shared" si="104"/>
        <v>79053</v>
      </c>
      <c r="V217" s="7">
        <f t="shared" si="105"/>
        <v>531</v>
      </c>
      <c r="W217" s="7">
        <f t="shared" si="106"/>
        <v>342</v>
      </c>
      <c r="X217" s="7" t="str">
        <f t="shared" si="107"/>
        <v>53.0%</v>
      </c>
      <c r="Y217" s="7" t="str">
        <f t="shared" si="108"/>
        <v>47.0%</v>
      </c>
      <c r="Z217" s="7" t="str">
        <f t="shared" si="109"/>
        <v>60.6%</v>
      </c>
      <c r="AA217" s="7" t="str">
        <f t="shared" si="110"/>
        <v>20.5%</v>
      </c>
      <c r="AB217" s="7" t="str">
        <f t="shared" si="111"/>
        <v>13.2%</v>
      </c>
      <c r="AC217" s="7" t="str">
        <f t="shared" si="112"/>
        <v>2.9%</v>
      </c>
      <c r="AD217" s="7" t="str">
        <f t="shared" si="113"/>
        <v>1.4%</v>
      </c>
      <c r="AE217" s="7" t="str">
        <f t="shared" si="114"/>
        <v>0.8%</v>
      </c>
      <c r="AF217" s="7" t="str">
        <f t="shared" si="115"/>
        <v>0.5%</v>
      </c>
      <c r="AG217" s="7" t="str">
        <f t="shared" si="116"/>
        <v>0.2%</v>
      </c>
      <c r="AH217" s="9"/>
      <c r="AI217" s="9">
        <f t="shared" si="117"/>
        <v>4</v>
      </c>
      <c r="AJ217" s="10" t="s">
        <v>282</v>
      </c>
    </row>
    <row r="218" spans="1:36" ht="13.8" x14ac:dyDescent="0.25">
      <c r="A218" s="5">
        <f t="shared" si="92"/>
        <v>43890</v>
      </c>
      <c r="B218" s="5">
        <f t="shared" si="93"/>
        <v>44136</v>
      </c>
      <c r="C218" s="6">
        <f t="shared" si="94"/>
        <v>0.33333333333333331</v>
      </c>
      <c r="D218" s="7">
        <f t="shared" si="95"/>
        <v>248</v>
      </c>
      <c r="E218" s="10" t="s">
        <v>268</v>
      </c>
      <c r="F218" s="7">
        <f t="shared" si="96"/>
        <v>169194</v>
      </c>
      <c r="G218" s="7">
        <f t="shared" si="97"/>
        <v>8371</v>
      </c>
      <c r="H218" s="7">
        <f t="shared" si="97"/>
        <v>4313</v>
      </c>
      <c r="I218" s="16" t="str">
        <f t="shared" si="98"/>
        <v>No hay datos</v>
      </c>
      <c r="J218" s="19">
        <f t="shared" si="98"/>
        <v>149048</v>
      </c>
      <c r="K218" s="24">
        <f t="shared" si="98"/>
        <v>21423</v>
      </c>
      <c r="L218" s="7">
        <f t="shared" si="99"/>
        <v>327889</v>
      </c>
      <c r="M218" s="7">
        <f t="shared" si="100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101"/>
        <v>1440</v>
      </c>
      <c r="S218" s="7">
        <f t="shared" si="102"/>
        <v>74</v>
      </c>
      <c r="T218" s="7">
        <f t="shared" si="103"/>
        <v>2</v>
      </c>
      <c r="U218" s="7">
        <f t="shared" si="104"/>
        <v>79053</v>
      </c>
      <c r="V218" s="7">
        <f t="shared" si="105"/>
        <v>531</v>
      </c>
      <c r="W218" s="7">
        <f t="shared" si="106"/>
        <v>342</v>
      </c>
      <c r="X218" s="7" t="str">
        <f t="shared" si="107"/>
        <v>53.0%</v>
      </c>
      <c r="Y218" s="7" t="str">
        <f t="shared" si="108"/>
        <v>47.0%</v>
      </c>
      <c r="Z218" s="7" t="str">
        <f t="shared" si="109"/>
        <v>60.6%</v>
      </c>
      <c r="AA218" s="7" t="str">
        <f t="shared" si="110"/>
        <v>20.5%</v>
      </c>
      <c r="AB218" s="7" t="str">
        <f t="shared" si="111"/>
        <v>13.2%</v>
      </c>
      <c r="AC218" s="7" t="str">
        <f t="shared" si="112"/>
        <v>2.9%</v>
      </c>
      <c r="AD218" s="7" t="str">
        <f t="shared" si="113"/>
        <v>1.4%</v>
      </c>
      <c r="AE218" s="7" t="str">
        <f t="shared" si="114"/>
        <v>0.8%</v>
      </c>
      <c r="AF218" s="7" t="str">
        <f t="shared" si="115"/>
        <v>0.5%</v>
      </c>
      <c r="AG218" s="7" t="str">
        <f t="shared" si="116"/>
        <v>0.2%</v>
      </c>
      <c r="AH218" s="9"/>
      <c r="AI218" s="9">
        <f t="shared" si="117"/>
        <v>4</v>
      </c>
      <c r="AJ218" s="10" t="s">
        <v>282</v>
      </c>
    </row>
    <row r="219" spans="1:36" ht="13.8" x14ac:dyDescent="0.25">
      <c r="A219" s="5">
        <f t="shared" si="92"/>
        <v>43890</v>
      </c>
      <c r="B219" s="5">
        <f t="shared" si="93"/>
        <v>44136</v>
      </c>
      <c r="C219" s="6">
        <f t="shared" si="94"/>
        <v>0.33333333333333331</v>
      </c>
      <c r="D219" s="7">
        <f t="shared" si="95"/>
        <v>248</v>
      </c>
      <c r="E219" s="10" t="s">
        <v>268</v>
      </c>
      <c r="F219" s="7">
        <f t="shared" si="96"/>
        <v>169194</v>
      </c>
      <c r="G219" s="7">
        <f t="shared" si="97"/>
        <v>8371</v>
      </c>
      <c r="H219" s="7">
        <f t="shared" si="97"/>
        <v>4313</v>
      </c>
      <c r="I219" s="16" t="str">
        <f t="shared" si="98"/>
        <v>No hay datos</v>
      </c>
      <c r="J219" s="19">
        <f t="shared" si="98"/>
        <v>149048</v>
      </c>
      <c r="K219" s="24">
        <f t="shared" si="98"/>
        <v>21423</v>
      </c>
      <c r="L219" s="7">
        <f t="shared" si="99"/>
        <v>327889</v>
      </c>
      <c r="M219" s="7">
        <f t="shared" si="100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104"/>
        <v>79053</v>
      </c>
      <c r="V219" s="7">
        <f t="shared" si="105"/>
        <v>531</v>
      </c>
      <c r="W219" s="7">
        <f t="shared" si="106"/>
        <v>342</v>
      </c>
      <c r="X219" s="7" t="str">
        <f t="shared" si="107"/>
        <v>53.0%</v>
      </c>
      <c r="Y219" s="7" t="str">
        <f t="shared" si="108"/>
        <v>47.0%</v>
      </c>
      <c r="Z219" s="7" t="str">
        <f t="shared" si="109"/>
        <v>60.6%</v>
      </c>
      <c r="AA219" s="7" t="str">
        <f t="shared" si="110"/>
        <v>20.5%</v>
      </c>
      <c r="AB219" s="7" t="str">
        <f t="shared" si="111"/>
        <v>13.2%</v>
      </c>
      <c r="AC219" s="7" t="str">
        <f t="shared" si="112"/>
        <v>2.9%</v>
      </c>
      <c r="AD219" s="7" t="str">
        <f t="shared" si="113"/>
        <v>1.4%</v>
      </c>
      <c r="AE219" s="7" t="str">
        <f t="shared" si="114"/>
        <v>0.8%</v>
      </c>
      <c r="AF219" s="7" t="str">
        <f t="shared" si="115"/>
        <v>0.5%</v>
      </c>
      <c r="AG219" s="7" t="str">
        <f t="shared" si="116"/>
        <v>0.2%</v>
      </c>
      <c r="AH219" s="9"/>
      <c r="AI219" s="9">
        <f t="shared" si="117"/>
        <v>4</v>
      </c>
      <c r="AJ219" s="10" t="s">
        <v>282</v>
      </c>
    </row>
    <row r="220" spans="1:36" ht="13.8" x14ac:dyDescent="0.25">
      <c r="A220" s="5">
        <f t="shared" si="92"/>
        <v>43890</v>
      </c>
      <c r="B220" s="5">
        <f t="shared" si="93"/>
        <v>44136</v>
      </c>
      <c r="C220" s="6">
        <f t="shared" si="94"/>
        <v>0.33333333333333331</v>
      </c>
      <c r="D220" s="7">
        <f t="shared" si="95"/>
        <v>248</v>
      </c>
      <c r="E220" s="10" t="s">
        <v>268</v>
      </c>
      <c r="F220" s="7">
        <f t="shared" si="96"/>
        <v>169194</v>
      </c>
      <c r="G220" s="7">
        <f t="shared" si="97"/>
        <v>8371</v>
      </c>
      <c r="H220" s="7">
        <f t="shared" si="97"/>
        <v>4313</v>
      </c>
      <c r="I220" s="16" t="str">
        <f t="shared" si="98"/>
        <v>No hay datos</v>
      </c>
      <c r="J220" s="19">
        <f t="shared" si="98"/>
        <v>149048</v>
      </c>
      <c r="K220" s="24">
        <f t="shared" si="98"/>
        <v>21423</v>
      </c>
      <c r="L220" s="7">
        <f t="shared" si="99"/>
        <v>327889</v>
      </c>
      <c r="M220" s="7">
        <f t="shared" si="100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101"/>
        <v>1956</v>
      </c>
      <c r="S220" s="7">
        <f t="shared" si="102"/>
        <v>53</v>
      </c>
      <c r="T220" s="7">
        <f t="shared" si="103"/>
        <v>17</v>
      </c>
      <c r="U220" s="7">
        <f t="shared" si="104"/>
        <v>79053</v>
      </c>
      <c r="V220" s="7">
        <f t="shared" si="105"/>
        <v>531</v>
      </c>
      <c r="W220" s="7">
        <f t="shared" si="106"/>
        <v>342</v>
      </c>
      <c r="X220" s="7" t="str">
        <f t="shared" si="107"/>
        <v>53.0%</v>
      </c>
      <c r="Y220" s="7" t="str">
        <f t="shared" si="108"/>
        <v>47.0%</v>
      </c>
      <c r="Z220" s="7" t="str">
        <f t="shared" si="109"/>
        <v>60.6%</v>
      </c>
      <c r="AA220" s="7" t="str">
        <f t="shared" si="110"/>
        <v>20.5%</v>
      </c>
      <c r="AB220" s="7" t="str">
        <f t="shared" si="111"/>
        <v>13.2%</v>
      </c>
      <c r="AC220" s="7" t="str">
        <f t="shared" si="112"/>
        <v>2.9%</v>
      </c>
      <c r="AD220" s="7" t="str">
        <f t="shared" si="113"/>
        <v>1.4%</v>
      </c>
      <c r="AE220" s="7" t="str">
        <f t="shared" si="114"/>
        <v>0.8%</v>
      </c>
      <c r="AF220" s="7" t="str">
        <f t="shared" si="115"/>
        <v>0.5%</v>
      </c>
      <c r="AG220" s="7" t="str">
        <f t="shared" si="116"/>
        <v>0.2%</v>
      </c>
      <c r="AH220" s="9"/>
      <c r="AI220" s="9">
        <f t="shared" si="117"/>
        <v>4</v>
      </c>
      <c r="AJ220" s="10" t="s">
        <v>282</v>
      </c>
    </row>
    <row r="221" spans="1:36" ht="13.8" x14ac:dyDescent="0.25">
      <c r="A221" s="5">
        <f t="shared" si="92"/>
        <v>43890</v>
      </c>
      <c r="B221" s="5">
        <f t="shared" si="93"/>
        <v>44136</v>
      </c>
      <c r="C221" s="6">
        <f t="shared" si="94"/>
        <v>0.33333333333333331</v>
      </c>
      <c r="D221" s="7">
        <f t="shared" si="95"/>
        <v>248</v>
      </c>
      <c r="E221" s="10" t="s">
        <v>268</v>
      </c>
      <c r="F221" s="7">
        <f t="shared" si="96"/>
        <v>169194</v>
      </c>
      <c r="G221" s="7">
        <f t="shared" si="97"/>
        <v>8371</v>
      </c>
      <c r="H221" s="7">
        <f t="shared" si="97"/>
        <v>4313</v>
      </c>
      <c r="I221" s="16" t="str">
        <f t="shared" si="98"/>
        <v>No hay datos</v>
      </c>
      <c r="J221" s="19">
        <f t="shared" si="98"/>
        <v>149048</v>
      </c>
      <c r="K221" s="24">
        <f t="shared" si="98"/>
        <v>21423</v>
      </c>
      <c r="L221" s="7">
        <f t="shared" si="99"/>
        <v>327889</v>
      </c>
      <c r="M221" s="7">
        <f t="shared" si="100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101"/>
        <v>1956</v>
      </c>
      <c r="S221" s="7">
        <f t="shared" si="102"/>
        <v>53</v>
      </c>
      <c r="T221" s="7">
        <f t="shared" si="103"/>
        <v>17</v>
      </c>
      <c r="U221" s="7">
        <f t="shared" si="104"/>
        <v>79053</v>
      </c>
      <c r="V221" s="7">
        <f t="shared" si="105"/>
        <v>531</v>
      </c>
      <c r="W221" s="7">
        <f t="shared" si="106"/>
        <v>342</v>
      </c>
      <c r="X221" s="7" t="str">
        <f t="shared" si="107"/>
        <v>53.0%</v>
      </c>
      <c r="Y221" s="7" t="str">
        <f t="shared" si="108"/>
        <v>47.0%</v>
      </c>
      <c r="Z221" s="7" t="str">
        <f t="shared" si="109"/>
        <v>60.6%</v>
      </c>
      <c r="AA221" s="7" t="str">
        <f t="shared" si="110"/>
        <v>20.5%</v>
      </c>
      <c r="AB221" s="7" t="str">
        <f t="shared" si="111"/>
        <v>13.2%</v>
      </c>
      <c r="AC221" s="7" t="str">
        <f t="shared" si="112"/>
        <v>2.9%</v>
      </c>
      <c r="AD221" s="7" t="str">
        <f t="shared" si="113"/>
        <v>1.4%</v>
      </c>
      <c r="AE221" s="7" t="str">
        <f t="shared" si="114"/>
        <v>0.8%</v>
      </c>
      <c r="AF221" s="7" t="str">
        <f t="shared" si="115"/>
        <v>0.5%</v>
      </c>
      <c r="AG221" s="7" t="str">
        <f t="shared" si="116"/>
        <v>0.2%</v>
      </c>
      <c r="AH221" s="9"/>
      <c r="AI221" s="9">
        <f t="shared" si="117"/>
        <v>4</v>
      </c>
      <c r="AJ221" s="10" t="s">
        <v>282</v>
      </c>
    </row>
    <row r="222" spans="1:36" ht="13.8" x14ac:dyDescent="0.25">
      <c r="A222" s="5">
        <f t="shared" si="92"/>
        <v>43890</v>
      </c>
      <c r="B222" s="5">
        <f t="shared" si="93"/>
        <v>44136</v>
      </c>
      <c r="C222" s="6">
        <f t="shared" si="94"/>
        <v>0.33333333333333331</v>
      </c>
      <c r="D222" s="7">
        <f t="shared" si="95"/>
        <v>248</v>
      </c>
      <c r="E222" s="10" t="s">
        <v>268</v>
      </c>
      <c r="F222" s="7">
        <f t="shared" si="96"/>
        <v>169194</v>
      </c>
      <c r="G222" s="7">
        <f t="shared" si="97"/>
        <v>8371</v>
      </c>
      <c r="H222" s="7">
        <f t="shared" si="97"/>
        <v>4313</v>
      </c>
      <c r="I222" s="16" t="str">
        <f t="shared" si="98"/>
        <v>No hay datos</v>
      </c>
      <c r="J222" s="19">
        <f t="shared" si="98"/>
        <v>149048</v>
      </c>
      <c r="K222" s="24">
        <f t="shared" si="98"/>
        <v>21423</v>
      </c>
      <c r="L222" s="7">
        <f t="shared" si="99"/>
        <v>327889</v>
      </c>
      <c r="M222" s="7">
        <f t="shared" si="100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101"/>
        <v>1956</v>
      </c>
      <c r="S222" s="7">
        <f t="shared" si="102"/>
        <v>53</v>
      </c>
      <c r="T222" s="7">
        <f t="shared" si="103"/>
        <v>17</v>
      </c>
      <c r="U222" s="7">
        <f t="shared" si="104"/>
        <v>79053</v>
      </c>
      <c r="V222" s="7">
        <f t="shared" si="105"/>
        <v>531</v>
      </c>
      <c r="W222" s="7">
        <f t="shared" si="106"/>
        <v>342</v>
      </c>
      <c r="X222" s="7" t="str">
        <f t="shared" si="107"/>
        <v>53.0%</v>
      </c>
      <c r="Y222" s="7" t="str">
        <f t="shared" si="108"/>
        <v>47.0%</v>
      </c>
      <c r="Z222" s="7" t="str">
        <f t="shared" si="109"/>
        <v>60.6%</v>
      </c>
      <c r="AA222" s="7" t="str">
        <f t="shared" si="110"/>
        <v>20.5%</v>
      </c>
      <c r="AB222" s="7" t="str">
        <f t="shared" si="111"/>
        <v>13.2%</v>
      </c>
      <c r="AC222" s="7" t="str">
        <f t="shared" si="112"/>
        <v>2.9%</v>
      </c>
      <c r="AD222" s="7" t="str">
        <f t="shared" si="113"/>
        <v>1.4%</v>
      </c>
      <c r="AE222" s="7" t="str">
        <f t="shared" si="114"/>
        <v>0.8%</v>
      </c>
      <c r="AF222" s="7" t="str">
        <f t="shared" si="115"/>
        <v>0.5%</v>
      </c>
      <c r="AG222" s="7" t="str">
        <f t="shared" si="116"/>
        <v>0.2%</v>
      </c>
      <c r="AH222" s="9"/>
      <c r="AI222" s="9">
        <f t="shared" si="117"/>
        <v>4</v>
      </c>
      <c r="AJ222" s="10" t="s">
        <v>282</v>
      </c>
    </row>
    <row r="223" spans="1:36" ht="13.8" x14ac:dyDescent="0.25">
      <c r="A223" s="5">
        <f t="shared" si="92"/>
        <v>43890</v>
      </c>
      <c r="B223" s="5">
        <f t="shared" si="93"/>
        <v>44136</v>
      </c>
      <c r="C223" s="6">
        <f t="shared" si="94"/>
        <v>0.33333333333333331</v>
      </c>
      <c r="D223" s="7">
        <f t="shared" si="95"/>
        <v>248</v>
      </c>
      <c r="E223" s="10" t="s">
        <v>268</v>
      </c>
      <c r="F223" s="7">
        <f t="shared" si="96"/>
        <v>169194</v>
      </c>
      <c r="G223" s="7">
        <f t="shared" si="97"/>
        <v>8371</v>
      </c>
      <c r="H223" s="7">
        <f t="shared" si="97"/>
        <v>4313</v>
      </c>
      <c r="I223" s="16" t="str">
        <f t="shared" si="98"/>
        <v>No hay datos</v>
      </c>
      <c r="J223" s="19">
        <f t="shared" si="98"/>
        <v>149048</v>
      </c>
      <c r="K223" s="24">
        <f t="shared" si="98"/>
        <v>21423</v>
      </c>
      <c r="L223" s="7">
        <f t="shared" si="99"/>
        <v>327889</v>
      </c>
      <c r="M223" s="7">
        <f t="shared" si="100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101"/>
        <v>1956</v>
      </c>
      <c r="S223" s="7">
        <f t="shared" si="102"/>
        <v>53</v>
      </c>
      <c r="T223" s="7">
        <f t="shared" si="103"/>
        <v>17</v>
      </c>
      <c r="U223" s="7">
        <f t="shared" si="104"/>
        <v>79053</v>
      </c>
      <c r="V223" s="7">
        <f t="shared" si="105"/>
        <v>531</v>
      </c>
      <c r="W223" s="7">
        <f t="shared" si="106"/>
        <v>342</v>
      </c>
      <c r="X223" s="7" t="str">
        <f t="shared" si="107"/>
        <v>53.0%</v>
      </c>
      <c r="Y223" s="7" t="str">
        <f t="shared" si="108"/>
        <v>47.0%</v>
      </c>
      <c r="Z223" s="7" t="str">
        <f t="shared" si="109"/>
        <v>60.6%</v>
      </c>
      <c r="AA223" s="7" t="str">
        <f t="shared" si="110"/>
        <v>20.5%</v>
      </c>
      <c r="AB223" s="7" t="str">
        <f t="shared" si="111"/>
        <v>13.2%</v>
      </c>
      <c r="AC223" s="7" t="str">
        <f t="shared" si="112"/>
        <v>2.9%</v>
      </c>
      <c r="AD223" s="7" t="str">
        <f t="shared" si="113"/>
        <v>1.4%</v>
      </c>
      <c r="AE223" s="7" t="str">
        <f t="shared" si="114"/>
        <v>0.8%</v>
      </c>
      <c r="AF223" s="7" t="str">
        <f t="shared" si="115"/>
        <v>0.5%</v>
      </c>
      <c r="AG223" s="7" t="str">
        <f t="shared" si="116"/>
        <v>0.2%</v>
      </c>
      <c r="AH223" s="9"/>
      <c r="AI223" s="9">
        <f t="shared" si="117"/>
        <v>4</v>
      </c>
      <c r="AJ223" s="10" t="s">
        <v>282</v>
      </c>
    </row>
    <row r="224" spans="1:36" ht="13.8" x14ac:dyDescent="0.25">
      <c r="A224" s="5">
        <f t="shared" si="92"/>
        <v>43890</v>
      </c>
      <c r="B224" s="5">
        <f t="shared" si="93"/>
        <v>44136</v>
      </c>
      <c r="C224" s="6">
        <f t="shared" si="94"/>
        <v>0.33333333333333331</v>
      </c>
      <c r="D224" s="7">
        <f t="shared" si="95"/>
        <v>248</v>
      </c>
      <c r="E224" s="10" t="s">
        <v>268</v>
      </c>
      <c r="F224" s="7">
        <f t="shared" si="96"/>
        <v>169194</v>
      </c>
      <c r="G224" s="7">
        <f t="shared" si="97"/>
        <v>8371</v>
      </c>
      <c r="H224" s="7">
        <f t="shared" si="97"/>
        <v>4313</v>
      </c>
      <c r="I224" s="16" t="str">
        <f t="shared" si="98"/>
        <v>No hay datos</v>
      </c>
      <c r="J224" s="19">
        <f t="shared" si="98"/>
        <v>149048</v>
      </c>
      <c r="K224" s="24">
        <f t="shared" si="98"/>
        <v>21423</v>
      </c>
      <c r="L224" s="7">
        <f t="shared" si="99"/>
        <v>327889</v>
      </c>
      <c r="M224" s="7">
        <f t="shared" si="100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104"/>
        <v>79053</v>
      </c>
      <c r="V224" s="7">
        <f t="shared" si="105"/>
        <v>531</v>
      </c>
      <c r="W224" s="7">
        <f t="shared" si="106"/>
        <v>342</v>
      </c>
      <c r="X224" s="7" t="str">
        <f t="shared" si="107"/>
        <v>53.0%</v>
      </c>
      <c r="Y224" s="7" t="str">
        <f t="shared" si="108"/>
        <v>47.0%</v>
      </c>
      <c r="Z224" s="7" t="str">
        <f t="shared" si="109"/>
        <v>60.6%</v>
      </c>
      <c r="AA224" s="7" t="str">
        <f t="shared" si="110"/>
        <v>20.5%</v>
      </c>
      <c r="AB224" s="7" t="str">
        <f t="shared" si="111"/>
        <v>13.2%</v>
      </c>
      <c r="AC224" s="7" t="str">
        <f t="shared" si="112"/>
        <v>2.9%</v>
      </c>
      <c r="AD224" s="7" t="str">
        <f t="shared" si="113"/>
        <v>1.4%</v>
      </c>
      <c r="AE224" s="7" t="str">
        <f t="shared" si="114"/>
        <v>0.8%</v>
      </c>
      <c r="AF224" s="7" t="str">
        <f t="shared" si="115"/>
        <v>0.5%</v>
      </c>
      <c r="AG224" s="7" t="str">
        <f t="shared" si="116"/>
        <v>0.2%</v>
      </c>
      <c r="AH224" s="9"/>
      <c r="AI224" s="9">
        <f t="shared" si="117"/>
        <v>4</v>
      </c>
      <c r="AJ224" s="10" t="s">
        <v>282</v>
      </c>
    </row>
    <row r="225" spans="1:36" ht="13.8" x14ac:dyDescent="0.25">
      <c r="A225" s="5">
        <f t="shared" si="92"/>
        <v>43890</v>
      </c>
      <c r="B225" s="5">
        <f t="shared" si="93"/>
        <v>44136</v>
      </c>
      <c r="C225" s="6">
        <f t="shared" si="94"/>
        <v>0.33333333333333331</v>
      </c>
      <c r="D225" s="7">
        <f t="shared" si="95"/>
        <v>248</v>
      </c>
      <c r="E225" s="10" t="s">
        <v>268</v>
      </c>
      <c r="F225" s="7">
        <f t="shared" si="96"/>
        <v>169194</v>
      </c>
      <c r="G225" s="7">
        <f t="shared" si="97"/>
        <v>8371</v>
      </c>
      <c r="H225" s="7">
        <f t="shared" si="97"/>
        <v>4313</v>
      </c>
      <c r="I225" s="16" t="str">
        <f t="shared" si="98"/>
        <v>No hay datos</v>
      </c>
      <c r="J225" s="19">
        <f t="shared" si="98"/>
        <v>149048</v>
      </c>
      <c r="K225" s="24">
        <f t="shared" si="98"/>
        <v>21423</v>
      </c>
      <c r="L225" s="7">
        <f t="shared" si="99"/>
        <v>327889</v>
      </c>
      <c r="M225" s="7">
        <f t="shared" si="100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101"/>
        <v>2258</v>
      </c>
      <c r="S225" s="7">
        <f t="shared" si="102"/>
        <v>60</v>
      </c>
      <c r="T225" s="7">
        <f t="shared" si="103"/>
        <v>15</v>
      </c>
      <c r="U225" s="7">
        <f t="shared" si="104"/>
        <v>79053</v>
      </c>
      <c r="V225" s="7">
        <f t="shared" si="105"/>
        <v>531</v>
      </c>
      <c r="W225" s="7">
        <f t="shared" si="106"/>
        <v>342</v>
      </c>
      <c r="X225" s="7" t="str">
        <f t="shared" si="107"/>
        <v>53.0%</v>
      </c>
      <c r="Y225" s="7" t="str">
        <f t="shared" si="108"/>
        <v>47.0%</v>
      </c>
      <c r="Z225" s="7" t="str">
        <f t="shared" si="109"/>
        <v>60.6%</v>
      </c>
      <c r="AA225" s="7" t="str">
        <f t="shared" si="110"/>
        <v>20.5%</v>
      </c>
      <c r="AB225" s="7" t="str">
        <f t="shared" si="111"/>
        <v>13.2%</v>
      </c>
      <c r="AC225" s="7" t="str">
        <f t="shared" si="112"/>
        <v>2.9%</v>
      </c>
      <c r="AD225" s="7" t="str">
        <f t="shared" si="113"/>
        <v>1.4%</v>
      </c>
      <c r="AE225" s="7" t="str">
        <f t="shared" si="114"/>
        <v>0.8%</v>
      </c>
      <c r="AF225" s="7" t="str">
        <f t="shared" si="115"/>
        <v>0.5%</v>
      </c>
      <c r="AG225" s="7" t="str">
        <f t="shared" si="116"/>
        <v>0.2%</v>
      </c>
      <c r="AH225" s="9"/>
      <c r="AI225" s="9">
        <f t="shared" si="117"/>
        <v>4</v>
      </c>
      <c r="AJ225" s="10" t="s">
        <v>282</v>
      </c>
    </row>
    <row r="226" spans="1:36" ht="13.8" x14ac:dyDescent="0.25">
      <c r="A226" s="5">
        <f t="shared" si="92"/>
        <v>43890</v>
      </c>
      <c r="B226" s="5">
        <f t="shared" si="93"/>
        <v>44136</v>
      </c>
      <c r="C226" s="6">
        <f t="shared" si="94"/>
        <v>0.33333333333333331</v>
      </c>
      <c r="D226" s="7">
        <f t="shared" si="95"/>
        <v>248</v>
      </c>
      <c r="E226" s="10" t="s">
        <v>268</v>
      </c>
      <c r="F226" s="7">
        <f t="shared" si="96"/>
        <v>169194</v>
      </c>
      <c r="G226" s="7">
        <f t="shared" si="97"/>
        <v>8371</v>
      </c>
      <c r="H226" s="7">
        <f t="shared" si="97"/>
        <v>4313</v>
      </c>
      <c r="I226" s="16" t="str">
        <f t="shared" si="98"/>
        <v>No hay datos</v>
      </c>
      <c r="J226" s="19">
        <f t="shared" si="98"/>
        <v>149048</v>
      </c>
      <c r="K226" s="24">
        <f t="shared" si="98"/>
        <v>21423</v>
      </c>
      <c r="L226" s="7">
        <f t="shared" si="99"/>
        <v>327889</v>
      </c>
      <c r="M226" s="7">
        <f t="shared" si="100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101"/>
        <v>2258</v>
      </c>
      <c r="S226" s="7">
        <f t="shared" si="102"/>
        <v>60</v>
      </c>
      <c r="T226" s="7">
        <f t="shared" si="103"/>
        <v>15</v>
      </c>
      <c r="U226" s="7">
        <f t="shared" si="104"/>
        <v>79053</v>
      </c>
      <c r="V226" s="7">
        <f t="shared" si="105"/>
        <v>531</v>
      </c>
      <c r="W226" s="7">
        <f t="shared" si="106"/>
        <v>342</v>
      </c>
      <c r="X226" s="7" t="str">
        <f t="shared" si="107"/>
        <v>53.0%</v>
      </c>
      <c r="Y226" s="7" t="str">
        <f t="shared" si="108"/>
        <v>47.0%</v>
      </c>
      <c r="Z226" s="7" t="str">
        <f t="shared" si="109"/>
        <v>60.6%</v>
      </c>
      <c r="AA226" s="7" t="str">
        <f t="shared" si="110"/>
        <v>20.5%</v>
      </c>
      <c r="AB226" s="7" t="str">
        <f t="shared" si="111"/>
        <v>13.2%</v>
      </c>
      <c r="AC226" s="7" t="str">
        <f t="shared" si="112"/>
        <v>2.9%</v>
      </c>
      <c r="AD226" s="7" t="str">
        <f t="shared" si="113"/>
        <v>1.4%</v>
      </c>
      <c r="AE226" s="7" t="str">
        <f t="shared" si="114"/>
        <v>0.8%</v>
      </c>
      <c r="AF226" s="7" t="str">
        <f t="shared" si="115"/>
        <v>0.5%</v>
      </c>
      <c r="AG226" s="7" t="str">
        <f t="shared" si="116"/>
        <v>0.2%</v>
      </c>
      <c r="AH226" s="9"/>
      <c r="AI226" s="9">
        <f t="shared" si="117"/>
        <v>4</v>
      </c>
      <c r="AJ226" s="10" t="s">
        <v>282</v>
      </c>
    </row>
    <row r="227" spans="1:36" ht="13.8" x14ac:dyDescent="0.25">
      <c r="A227" s="5">
        <f t="shared" si="92"/>
        <v>43890</v>
      </c>
      <c r="B227" s="5">
        <f t="shared" si="93"/>
        <v>44136</v>
      </c>
      <c r="C227" s="6">
        <f t="shared" si="94"/>
        <v>0.33333333333333331</v>
      </c>
      <c r="D227" s="7">
        <f t="shared" si="95"/>
        <v>248</v>
      </c>
      <c r="E227" s="10" t="s">
        <v>268</v>
      </c>
      <c r="F227" s="7">
        <f t="shared" si="96"/>
        <v>169194</v>
      </c>
      <c r="G227" s="7">
        <f t="shared" si="97"/>
        <v>8371</v>
      </c>
      <c r="H227" s="7">
        <f t="shared" si="97"/>
        <v>4313</v>
      </c>
      <c r="I227" s="16" t="str">
        <f t="shared" si="98"/>
        <v>No hay datos</v>
      </c>
      <c r="J227" s="19">
        <f t="shared" si="98"/>
        <v>149048</v>
      </c>
      <c r="K227" s="24">
        <f t="shared" si="98"/>
        <v>21423</v>
      </c>
      <c r="L227" s="7">
        <f t="shared" si="99"/>
        <v>327889</v>
      </c>
      <c r="M227" s="7">
        <f t="shared" si="100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101"/>
        <v>2258</v>
      </c>
      <c r="S227" s="7">
        <f t="shared" si="102"/>
        <v>60</v>
      </c>
      <c r="T227" s="7">
        <f t="shared" si="103"/>
        <v>15</v>
      </c>
      <c r="U227" s="7">
        <f t="shared" si="104"/>
        <v>79053</v>
      </c>
      <c r="V227" s="7">
        <f t="shared" si="105"/>
        <v>531</v>
      </c>
      <c r="W227" s="7">
        <f t="shared" si="106"/>
        <v>342</v>
      </c>
      <c r="X227" s="7" t="str">
        <f t="shared" si="107"/>
        <v>53.0%</v>
      </c>
      <c r="Y227" s="7" t="str">
        <f t="shared" si="108"/>
        <v>47.0%</v>
      </c>
      <c r="Z227" s="7" t="str">
        <f t="shared" si="109"/>
        <v>60.6%</v>
      </c>
      <c r="AA227" s="7" t="str">
        <f t="shared" si="110"/>
        <v>20.5%</v>
      </c>
      <c r="AB227" s="7" t="str">
        <f t="shared" si="111"/>
        <v>13.2%</v>
      </c>
      <c r="AC227" s="7" t="str">
        <f t="shared" si="112"/>
        <v>2.9%</v>
      </c>
      <c r="AD227" s="7" t="str">
        <f t="shared" si="113"/>
        <v>1.4%</v>
      </c>
      <c r="AE227" s="7" t="str">
        <f t="shared" si="114"/>
        <v>0.8%</v>
      </c>
      <c r="AF227" s="7" t="str">
        <f t="shared" si="115"/>
        <v>0.5%</v>
      </c>
      <c r="AG227" s="7" t="str">
        <f t="shared" si="116"/>
        <v>0.2%</v>
      </c>
      <c r="AH227" s="9"/>
      <c r="AI227" s="9">
        <f t="shared" si="117"/>
        <v>4</v>
      </c>
      <c r="AJ227" s="10" t="s">
        <v>282</v>
      </c>
    </row>
    <row r="228" spans="1:36" ht="13.8" x14ac:dyDescent="0.25">
      <c r="A228" s="5">
        <f t="shared" si="92"/>
        <v>43890</v>
      </c>
      <c r="B228" s="5">
        <f t="shared" si="93"/>
        <v>44136</v>
      </c>
      <c r="C228" s="6">
        <f t="shared" si="94"/>
        <v>0.33333333333333331</v>
      </c>
      <c r="D228" s="7">
        <f t="shared" si="95"/>
        <v>248</v>
      </c>
      <c r="E228" s="10" t="s">
        <v>268</v>
      </c>
      <c r="F228" s="7">
        <f t="shared" si="96"/>
        <v>169194</v>
      </c>
      <c r="G228" s="7">
        <f t="shared" si="97"/>
        <v>8371</v>
      </c>
      <c r="H228" s="7">
        <f t="shared" si="97"/>
        <v>4313</v>
      </c>
      <c r="I228" s="16" t="str">
        <f t="shared" si="98"/>
        <v>No hay datos</v>
      </c>
      <c r="J228" s="19">
        <f t="shared" si="98"/>
        <v>149048</v>
      </c>
      <c r="K228" s="24">
        <f t="shared" si="98"/>
        <v>21423</v>
      </c>
      <c r="L228" s="7">
        <f t="shared" si="99"/>
        <v>327889</v>
      </c>
      <c r="M228" s="7">
        <f t="shared" si="100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101"/>
        <v>2258</v>
      </c>
      <c r="S228" s="7">
        <f t="shared" si="102"/>
        <v>60</v>
      </c>
      <c r="T228" s="7">
        <f t="shared" si="103"/>
        <v>15</v>
      </c>
      <c r="U228" s="7">
        <f t="shared" si="104"/>
        <v>79053</v>
      </c>
      <c r="V228" s="7">
        <f t="shared" si="105"/>
        <v>531</v>
      </c>
      <c r="W228" s="7">
        <f t="shared" si="106"/>
        <v>342</v>
      </c>
      <c r="X228" s="7" t="str">
        <f t="shared" si="107"/>
        <v>53.0%</v>
      </c>
      <c r="Y228" s="7" t="str">
        <f t="shared" si="108"/>
        <v>47.0%</v>
      </c>
      <c r="Z228" s="7" t="str">
        <f t="shared" si="109"/>
        <v>60.6%</v>
      </c>
      <c r="AA228" s="7" t="str">
        <f t="shared" si="110"/>
        <v>20.5%</v>
      </c>
      <c r="AB228" s="7" t="str">
        <f t="shared" si="111"/>
        <v>13.2%</v>
      </c>
      <c r="AC228" s="7" t="str">
        <f t="shared" si="112"/>
        <v>2.9%</v>
      </c>
      <c r="AD228" s="7" t="str">
        <f t="shared" si="113"/>
        <v>1.4%</v>
      </c>
      <c r="AE228" s="7" t="str">
        <f t="shared" si="114"/>
        <v>0.8%</v>
      </c>
      <c r="AF228" s="7" t="str">
        <f t="shared" si="115"/>
        <v>0.5%</v>
      </c>
      <c r="AG228" s="7" t="str">
        <f t="shared" si="116"/>
        <v>0.2%</v>
      </c>
      <c r="AH228" s="9"/>
      <c r="AI228" s="9">
        <f t="shared" si="117"/>
        <v>4</v>
      </c>
      <c r="AJ228" s="10" t="s">
        <v>282</v>
      </c>
    </row>
    <row r="229" spans="1:36" ht="13.8" x14ac:dyDescent="0.25">
      <c r="A229" s="5">
        <f t="shared" si="92"/>
        <v>43890</v>
      </c>
      <c r="B229" s="5">
        <f t="shared" si="93"/>
        <v>44136</v>
      </c>
      <c r="C229" s="6">
        <f t="shared" si="94"/>
        <v>0.33333333333333331</v>
      </c>
      <c r="D229" s="7">
        <f t="shared" si="95"/>
        <v>248</v>
      </c>
      <c r="E229" s="10" t="s">
        <v>268</v>
      </c>
      <c r="F229" s="7">
        <f t="shared" si="96"/>
        <v>169194</v>
      </c>
      <c r="G229" s="7">
        <f t="shared" si="97"/>
        <v>8371</v>
      </c>
      <c r="H229" s="7">
        <f t="shared" si="97"/>
        <v>4313</v>
      </c>
      <c r="I229" s="16" t="str">
        <f t="shared" si="98"/>
        <v>No hay datos</v>
      </c>
      <c r="J229" s="19">
        <f t="shared" si="98"/>
        <v>149048</v>
      </c>
      <c r="K229" s="24">
        <f t="shared" si="98"/>
        <v>21423</v>
      </c>
      <c r="L229" s="7">
        <f t="shared" si="99"/>
        <v>327889</v>
      </c>
      <c r="M229" s="7">
        <f t="shared" si="100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104"/>
        <v>79053</v>
      </c>
      <c r="V229" s="7">
        <f t="shared" si="105"/>
        <v>531</v>
      </c>
      <c r="W229" s="7">
        <f t="shared" si="106"/>
        <v>342</v>
      </c>
      <c r="X229" s="7" t="str">
        <f t="shared" si="107"/>
        <v>53.0%</v>
      </c>
      <c r="Y229" s="7" t="str">
        <f t="shared" si="108"/>
        <v>47.0%</v>
      </c>
      <c r="Z229" s="7" t="str">
        <f t="shared" si="109"/>
        <v>60.6%</v>
      </c>
      <c r="AA229" s="7" t="str">
        <f t="shared" si="110"/>
        <v>20.5%</v>
      </c>
      <c r="AB229" s="7" t="str">
        <f t="shared" si="111"/>
        <v>13.2%</v>
      </c>
      <c r="AC229" s="7" t="str">
        <f t="shared" si="112"/>
        <v>2.9%</v>
      </c>
      <c r="AD229" s="7" t="str">
        <f t="shared" si="113"/>
        <v>1.4%</v>
      </c>
      <c r="AE229" s="7" t="str">
        <f t="shared" si="114"/>
        <v>0.8%</v>
      </c>
      <c r="AF229" s="7" t="str">
        <f t="shared" si="115"/>
        <v>0.5%</v>
      </c>
      <c r="AG229" s="7" t="str">
        <f t="shared" si="116"/>
        <v>0.2%</v>
      </c>
      <c r="AH229" s="9"/>
      <c r="AI229" s="9">
        <f t="shared" si="117"/>
        <v>4</v>
      </c>
      <c r="AJ229" s="10" t="s">
        <v>282</v>
      </c>
    </row>
    <row r="230" spans="1:36" ht="13.8" x14ac:dyDescent="0.25">
      <c r="A230" s="5">
        <f t="shared" si="92"/>
        <v>43890</v>
      </c>
      <c r="B230" s="5">
        <f t="shared" si="93"/>
        <v>44136</v>
      </c>
      <c r="C230" s="6">
        <f t="shared" si="94"/>
        <v>0.33333333333333331</v>
      </c>
      <c r="D230" s="7">
        <f t="shared" si="95"/>
        <v>248</v>
      </c>
      <c r="E230" s="10" t="s">
        <v>268</v>
      </c>
      <c r="F230" s="7">
        <f t="shared" si="96"/>
        <v>169194</v>
      </c>
      <c r="G230" s="7">
        <f t="shared" si="97"/>
        <v>8371</v>
      </c>
      <c r="H230" s="7">
        <f t="shared" si="97"/>
        <v>4313</v>
      </c>
      <c r="I230" s="16" t="str">
        <f t="shared" si="98"/>
        <v>No hay datos</v>
      </c>
      <c r="J230" s="19">
        <f t="shared" si="98"/>
        <v>149048</v>
      </c>
      <c r="K230" s="24">
        <f t="shared" si="98"/>
        <v>21423</v>
      </c>
      <c r="L230" s="7">
        <f t="shared" si="99"/>
        <v>327889</v>
      </c>
      <c r="M230" s="7">
        <f t="shared" si="100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101"/>
        <v>2763</v>
      </c>
      <c r="S230" s="7">
        <f t="shared" si="102"/>
        <v>92</v>
      </c>
      <c r="T230" s="7">
        <f t="shared" si="103"/>
        <v>2</v>
      </c>
      <c r="U230" s="7">
        <f t="shared" si="104"/>
        <v>79053</v>
      </c>
      <c r="V230" s="7">
        <f t="shared" si="105"/>
        <v>531</v>
      </c>
      <c r="W230" s="7">
        <f t="shared" si="106"/>
        <v>342</v>
      </c>
      <c r="X230" s="7" t="str">
        <f t="shared" si="107"/>
        <v>53.0%</v>
      </c>
      <c r="Y230" s="7" t="str">
        <f t="shared" si="108"/>
        <v>47.0%</v>
      </c>
      <c r="Z230" s="7" t="str">
        <f t="shared" si="109"/>
        <v>60.6%</v>
      </c>
      <c r="AA230" s="7" t="str">
        <f t="shared" si="110"/>
        <v>20.5%</v>
      </c>
      <c r="AB230" s="7" t="str">
        <f t="shared" si="111"/>
        <v>13.2%</v>
      </c>
      <c r="AC230" s="7" t="str">
        <f t="shared" si="112"/>
        <v>2.9%</v>
      </c>
      <c r="AD230" s="7" t="str">
        <f t="shared" si="113"/>
        <v>1.4%</v>
      </c>
      <c r="AE230" s="7" t="str">
        <f t="shared" si="114"/>
        <v>0.8%</v>
      </c>
      <c r="AF230" s="7" t="str">
        <f t="shared" si="115"/>
        <v>0.5%</v>
      </c>
      <c r="AG230" s="7" t="str">
        <f t="shared" si="116"/>
        <v>0.2%</v>
      </c>
      <c r="AH230" s="9"/>
      <c r="AI230" s="9">
        <f t="shared" si="117"/>
        <v>4</v>
      </c>
      <c r="AJ230" s="10" t="s">
        <v>282</v>
      </c>
    </row>
    <row r="231" spans="1:36" ht="13.8" x14ac:dyDescent="0.25">
      <c r="A231" s="5">
        <f t="shared" si="92"/>
        <v>43890</v>
      </c>
      <c r="B231" s="5">
        <f t="shared" si="93"/>
        <v>44136</v>
      </c>
      <c r="C231" s="6">
        <f t="shared" si="94"/>
        <v>0.33333333333333331</v>
      </c>
      <c r="D231" s="7">
        <f t="shared" si="95"/>
        <v>248</v>
      </c>
      <c r="E231" s="10" t="s">
        <v>268</v>
      </c>
      <c r="F231" s="7">
        <f t="shared" si="96"/>
        <v>169194</v>
      </c>
      <c r="G231" s="7">
        <f t="shared" si="97"/>
        <v>8371</v>
      </c>
      <c r="H231" s="7">
        <f t="shared" si="97"/>
        <v>4313</v>
      </c>
      <c r="I231" s="16" t="str">
        <f t="shared" si="98"/>
        <v>No hay datos</v>
      </c>
      <c r="J231" s="19">
        <f t="shared" si="98"/>
        <v>149048</v>
      </c>
      <c r="K231" s="24">
        <f t="shared" si="98"/>
        <v>21423</v>
      </c>
      <c r="L231" s="7">
        <f t="shared" si="99"/>
        <v>327889</v>
      </c>
      <c r="M231" s="7">
        <f t="shared" si="100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si="101"/>
        <v>2763</v>
      </c>
      <c r="S231" s="7">
        <f t="shared" si="102"/>
        <v>92</v>
      </c>
      <c r="T231" s="7">
        <f t="shared" si="103"/>
        <v>2</v>
      </c>
      <c r="U231" s="7">
        <f t="shared" si="104"/>
        <v>79053</v>
      </c>
      <c r="V231" s="7">
        <f t="shared" si="105"/>
        <v>531</v>
      </c>
      <c r="W231" s="7">
        <f t="shared" si="106"/>
        <v>342</v>
      </c>
      <c r="X231" s="7" t="str">
        <f t="shared" si="107"/>
        <v>53.0%</v>
      </c>
      <c r="Y231" s="7" t="str">
        <f t="shared" si="108"/>
        <v>47.0%</v>
      </c>
      <c r="Z231" s="7" t="str">
        <f t="shared" si="109"/>
        <v>60.6%</v>
      </c>
      <c r="AA231" s="7" t="str">
        <f t="shared" si="110"/>
        <v>20.5%</v>
      </c>
      <c r="AB231" s="7" t="str">
        <f t="shared" si="111"/>
        <v>13.2%</v>
      </c>
      <c r="AC231" s="7" t="str">
        <f t="shared" si="112"/>
        <v>2.9%</v>
      </c>
      <c r="AD231" s="7" t="str">
        <f t="shared" si="113"/>
        <v>1.4%</v>
      </c>
      <c r="AE231" s="7" t="str">
        <f t="shared" si="114"/>
        <v>0.8%</v>
      </c>
      <c r="AF231" s="7" t="str">
        <f t="shared" si="115"/>
        <v>0.5%</v>
      </c>
      <c r="AG231" s="7" t="str">
        <f t="shared" si="116"/>
        <v>0.2%</v>
      </c>
      <c r="AH231" s="9"/>
      <c r="AI231" s="9">
        <f t="shared" si="117"/>
        <v>4</v>
      </c>
      <c r="AJ231" s="10" t="s">
        <v>282</v>
      </c>
    </row>
    <row r="232" spans="1:36" ht="13.8" x14ac:dyDescent="0.25">
      <c r="A232" s="5">
        <f t="shared" si="92"/>
        <v>43890</v>
      </c>
      <c r="B232" s="5">
        <f t="shared" si="93"/>
        <v>44136</v>
      </c>
      <c r="C232" s="6">
        <f t="shared" si="94"/>
        <v>0.33333333333333331</v>
      </c>
      <c r="D232" s="7">
        <f t="shared" si="95"/>
        <v>248</v>
      </c>
      <c r="E232" s="10" t="s">
        <v>268</v>
      </c>
      <c r="F232" s="7">
        <f t="shared" si="96"/>
        <v>169194</v>
      </c>
      <c r="G232" s="7">
        <f t="shared" si="97"/>
        <v>8371</v>
      </c>
      <c r="H232" s="7">
        <f t="shared" si="97"/>
        <v>4313</v>
      </c>
      <c r="I232" s="16" t="str">
        <f t="shared" si="98"/>
        <v>No hay datos</v>
      </c>
      <c r="J232" s="19">
        <f t="shared" si="98"/>
        <v>149048</v>
      </c>
      <c r="K232" s="24">
        <f t="shared" si="98"/>
        <v>21423</v>
      </c>
      <c r="L232" s="7">
        <f t="shared" si="99"/>
        <v>327889</v>
      </c>
      <c r="M232" s="7">
        <f t="shared" si="100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101"/>
        <v>2763</v>
      </c>
      <c r="S232" s="7">
        <f t="shared" si="102"/>
        <v>92</v>
      </c>
      <c r="T232" s="7">
        <f t="shared" si="103"/>
        <v>2</v>
      </c>
      <c r="U232" s="7">
        <f t="shared" si="104"/>
        <v>79053</v>
      </c>
      <c r="V232" s="7">
        <f t="shared" si="105"/>
        <v>531</v>
      </c>
      <c r="W232" s="7">
        <f t="shared" si="106"/>
        <v>342</v>
      </c>
      <c r="X232" s="7" t="str">
        <f t="shared" si="107"/>
        <v>53.0%</v>
      </c>
      <c r="Y232" s="7" t="str">
        <f t="shared" si="108"/>
        <v>47.0%</v>
      </c>
      <c r="Z232" s="7" t="str">
        <f t="shared" si="109"/>
        <v>60.6%</v>
      </c>
      <c r="AA232" s="7" t="str">
        <f t="shared" si="110"/>
        <v>20.5%</v>
      </c>
      <c r="AB232" s="7" t="str">
        <f t="shared" si="111"/>
        <v>13.2%</v>
      </c>
      <c r="AC232" s="7" t="str">
        <f t="shared" si="112"/>
        <v>2.9%</v>
      </c>
      <c r="AD232" s="7" t="str">
        <f t="shared" si="113"/>
        <v>1.4%</v>
      </c>
      <c r="AE232" s="7" t="str">
        <f t="shared" si="114"/>
        <v>0.8%</v>
      </c>
      <c r="AF232" s="7" t="str">
        <f t="shared" si="115"/>
        <v>0.5%</v>
      </c>
      <c r="AG232" s="7" t="str">
        <f t="shared" si="116"/>
        <v>0.2%</v>
      </c>
      <c r="AH232" s="9"/>
      <c r="AI232" s="9">
        <f t="shared" si="117"/>
        <v>4</v>
      </c>
      <c r="AJ232" s="10" t="s">
        <v>282</v>
      </c>
    </row>
    <row r="233" spans="1:36" ht="13.8" x14ac:dyDescent="0.25">
      <c r="A233" s="5">
        <f t="shared" si="92"/>
        <v>43890</v>
      </c>
      <c r="B233" s="5">
        <f t="shared" si="93"/>
        <v>44136</v>
      </c>
      <c r="C233" s="6">
        <f t="shared" si="94"/>
        <v>0.33333333333333331</v>
      </c>
      <c r="D233" s="7">
        <f t="shared" si="95"/>
        <v>248</v>
      </c>
      <c r="E233" s="10" t="s">
        <v>268</v>
      </c>
      <c r="F233" s="7">
        <f t="shared" si="96"/>
        <v>169194</v>
      </c>
      <c r="G233" s="7">
        <f t="shared" si="97"/>
        <v>8371</v>
      </c>
      <c r="H233" s="7">
        <f t="shared" si="97"/>
        <v>4313</v>
      </c>
      <c r="I233" s="16" t="str">
        <f t="shared" si="98"/>
        <v>No hay datos</v>
      </c>
      <c r="J233" s="19">
        <f t="shared" si="98"/>
        <v>149048</v>
      </c>
      <c r="K233" s="24">
        <f t="shared" si="98"/>
        <v>21423</v>
      </c>
      <c r="L233" s="7">
        <f t="shared" si="99"/>
        <v>327889</v>
      </c>
      <c r="M233" s="7">
        <f t="shared" si="100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101"/>
        <v>2763</v>
      </c>
      <c r="S233" s="7">
        <f t="shared" si="102"/>
        <v>92</v>
      </c>
      <c r="T233" s="7">
        <f t="shared" si="103"/>
        <v>2</v>
      </c>
      <c r="U233" s="7">
        <f t="shared" si="104"/>
        <v>79053</v>
      </c>
      <c r="V233" s="7">
        <f t="shared" si="105"/>
        <v>531</v>
      </c>
      <c r="W233" s="7">
        <f t="shared" si="106"/>
        <v>342</v>
      </c>
      <c r="X233" s="7" t="str">
        <f t="shared" si="107"/>
        <v>53.0%</v>
      </c>
      <c r="Y233" s="7" t="str">
        <f t="shared" si="108"/>
        <v>47.0%</v>
      </c>
      <c r="Z233" s="7" t="str">
        <f t="shared" si="109"/>
        <v>60.6%</v>
      </c>
      <c r="AA233" s="7" t="str">
        <f t="shared" si="110"/>
        <v>20.5%</v>
      </c>
      <c r="AB233" s="7" t="str">
        <f t="shared" si="111"/>
        <v>13.2%</v>
      </c>
      <c r="AC233" s="7" t="str">
        <f t="shared" si="112"/>
        <v>2.9%</v>
      </c>
      <c r="AD233" s="7" t="str">
        <f t="shared" si="113"/>
        <v>1.4%</v>
      </c>
      <c r="AE233" s="7" t="str">
        <f t="shared" si="114"/>
        <v>0.8%</v>
      </c>
      <c r="AF233" s="7" t="str">
        <f t="shared" si="115"/>
        <v>0.5%</v>
      </c>
      <c r="AG233" s="7" t="str">
        <f t="shared" si="116"/>
        <v>0.2%</v>
      </c>
      <c r="AH233" s="9"/>
      <c r="AI233" s="9">
        <f t="shared" si="117"/>
        <v>4</v>
      </c>
      <c r="AJ233" s="10" t="s">
        <v>282</v>
      </c>
    </row>
    <row r="234" spans="1:36" ht="13.8" x14ac:dyDescent="0.25">
      <c r="A234" s="5">
        <f t="shared" si="92"/>
        <v>43890</v>
      </c>
      <c r="B234" s="5">
        <f t="shared" si="93"/>
        <v>44136</v>
      </c>
      <c r="C234" s="6">
        <f t="shared" si="94"/>
        <v>0.33333333333333331</v>
      </c>
      <c r="D234" s="7">
        <f t="shared" si="95"/>
        <v>248</v>
      </c>
      <c r="E234" s="10" t="s">
        <v>268</v>
      </c>
      <c r="F234" s="7">
        <f t="shared" si="96"/>
        <v>169194</v>
      </c>
      <c r="G234" s="7">
        <f t="shared" si="97"/>
        <v>8371</v>
      </c>
      <c r="H234" s="7">
        <f t="shared" si="97"/>
        <v>4313</v>
      </c>
      <c r="I234" s="16" t="str">
        <f t="shared" si="98"/>
        <v>No hay datos</v>
      </c>
      <c r="J234" s="19">
        <f t="shared" si="98"/>
        <v>149048</v>
      </c>
      <c r="K234" s="24">
        <f t="shared" si="98"/>
        <v>21423</v>
      </c>
      <c r="L234" s="7">
        <f t="shared" si="99"/>
        <v>327889</v>
      </c>
      <c r="M234" s="7">
        <f t="shared" si="100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101"/>
        <v>2763</v>
      </c>
      <c r="S234" s="7">
        <f t="shared" si="102"/>
        <v>92</v>
      </c>
      <c r="T234" s="7">
        <f t="shared" si="103"/>
        <v>2</v>
      </c>
      <c r="U234" s="7">
        <f t="shared" si="104"/>
        <v>79053</v>
      </c>
      <c r="V234" s="7">
        <f t="shared" si="105"/>
        <v>531</v>
      </c>
      <c r="W234" s="7">
        <f t="shared" si="106"/>
        <v>342</v>
      </c>
      <c r="X234" s="7" t="str">
        <f t="shared" si="107"/>
        <v>53.0%</v>
      </c>
      <c r="Y234" s="7" t="str">
        <f t="shared" si="108"/>
        <v>47.0%</v>
      </c>
      <c r="Z234" s="7" t="str">
        <f t="shared" si="109"/>
        <v>60.6%</v>
      </c>
      <c r="AA234" s="7" t="str">
        <f t="shared" si="110"/>
        <v>20.5%</v>
      </c>
      <c r="AB234" s="7" t="str">
        <f t="shared" si="111"/>
        <v>13.2%</v>
      </c>
      <c r="AC234" s="7" t="str">
        <f t="shared" si="112"/>
        <v>2.9%</v>
      </c>
      <c r="AD234" s="7" t="str">
        <f t="shared" si="113"/>
        <v>1.4%</v>
      </c>
      <c r="AE234" s="7" t="str">
        <f t="shared" si="114"/>
        <v>0.8%</v>
      </c>
      <c r="AF234" s="7" t="str">
        <f t="shared" si="115"/>
        <v>0.5%</v>
      </c>
      <c r="AG234" s="7" t="str">
        <f t="shared" si="116"/>
        <v>0.2%</v>
      </c>
      <c r="AH234" s="9"/>
      <c r="AI234" s="9">
        <f t="shared" si="117"/>
        <v>4</v>
      </c>
      <c r="AJ234" s="10" t="s">
        <v>282</v>
      </c>
    </row>
    <row r="235" spans="1:36" ht="13.8" x14ac:dyDescent="0.25">
      <c r="A235" s="5">
        <f t="shared" si="92"/>
        <v>43890</v>
      </c>
      <c r="B235" s="5">
        <f t="shared" si="93"/>
        <v>44136</v>
      </c>
      <c r="C235" s="6">
        <f t="shared" si="94"/>
        <v>0.33333333333333331</v>
      </c>
      <c r="D235" s="7">
        <f t="shared" si="95"/>
        <v>248</v>
      </c>
      <c r="E235" s="10" t="s">
        <v>268</v>
      </c>
      <c r="F235" s="7">
        <f t="shared" si="96"/>
        <v>169194</v>
      </c>
      <c r="G235" s="7">
        <f t="shared" si="97"/>
        <v>8371</v>
      </c>
      <c r="H235" s="7">
        <f t="shared" si="97"/>
        <v>4313</v>
      </c>
      <c r="I235" s="16" t="str">
        <f t="shared" si="98"/>
        <v>No hay datos</v>
      </c>
      <c r="J235" s="19">
        <f t="shared" si="98"/>
        <v>149048</v>
      </c>
      <c r="K235" s="24">
        <f t="shared" si="98"/>
        <v>21423</v>
      </c>
      <c r="L235" s="7">
        <f t="shared" si="99"/>
        <v>327889</v>
      </c>
      <c r="M235" s="7">
        <f t="shared" si="100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101"/>
        <v>2763</v>
      </c>
      <c r="S235" s="7">
        <f t="shared" si="102"/>
        <v>92</v>
      </c>
      <c r="T235" s="7">
        <f t="shared" si="103"/>
        <v>2</v>
      </c>
      <c r="U235" s="7">
        <f t="shared" si="104"/>
        <v>79053</v>
      </c>
      <c r="V235" s="7">
        <f t="shared" si="105"/>
        <v>531</v>
      </c>
      <c r="W235" s="7">
        <f t="shared" si="106"/>
        <v>342</v>
      </c>
      <c r="X235" s="7" t="str">
        <f t="shared" si="107"/>
        <v>53.0%</v>
      </c>
      <c r="Y235" s="7" t="str">
        <f t="shared" si="108"/>
        <v>47.0%</v>
      </c>
      <c r="Z235" s="7" t="str">
        <f t="shared" si="109"/>
        <v>60.6%</v>
      </c>
      <c r="AA235" s="7" t="str">
        <f t="shared" si="110"/>
        <v>20.5%</v>
      </c>
      <c r="AB235" s="7" t="str">
        <f t="shared" si="111"/>
        <v>13.2%</v>
      </c>
      <c r="AC235" s="7" t="str">
        <f t="shared" si="112"/>
        <v>2.9%</v>
      </c>
      <c r="AD235" s="7" t="str">
        <f t="shared" si="113"/>
        <v>1.4%</v>
      </c>
      <c r="AE235" s="7" t="str">
        <f t="shared" si="114"/>
        <v>0.8%</v>
      </c>
      <c r="AF235" s="7" t="str">
        <f t="shared" si="115"/>
        <v>0.5%</v>
      </c>
      <c r="AG235" s="7" t="str">
        <f t="shared" si="116"/>
        <v>0.2%</v>
      </c>
      <c r="AH235" s="9"/>
      <c r="AI235" s="9">
        <f t="shared" si="117"/>
        <v>4</v>
      </c>
      <c r="AJ235" s="10" t="s">
        <v>282</v>
      </c>
    </row>
    <row r="236" spans="1:36" ht="13.8" x14ac:dyDescent="0.25">
      <c r="A236" s="5">
        <f t="shared" si="92"/>
        <v>43890</v>
      </c>
      <c r="B236" s="5">
        <f t="shared" si="93"/>
        <v>44136</v>
      </c>
      <c r="C236" s="6">
        <f t="shared" si="94"/>
        <v>0.33333333333333331</v>
      </c>
      <c r="D236" s="7">
        <f t="shared" si="95"/>
        <v>248</v>
      </c>
      <c r="E236" s="10" t="s">
        <v>268</v>
      </c>
      <c r="F236" s="7">
        <f t="shared" si="96"/>
        <v>169194</v>
      </c>
      <c r="G236" s="7">
        <f t="shared" si="97"/>
        <v>8371</v>
      </c>
      <c r="H236" s="7">
        <f t="shared" si="97"/>
        <v>4313</v>
      </c>
      <c r="I236" s="16" t="str">
        <f t="shared" si="98"/>
        <v>No hay datos</v>
      </c>
      <c r="J236" s="19">
        <f t="shared" si="98"/>
        <v>149048</v>
      </c>
      <c r="K236" s="24">
        <f t="shared" si="98"/>
        <v>21423</v>
      </c>
      <c r="L236" s="7">
        <f t="shared" si="99"/>
        <v>327889</v>
      </c>
      <c r="M236" s="7">
        <f t="shared" si="100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101"/>
        <v>2763</v>
      </c>
      <c r="S236" s="7">
        <f t="shared" si="102"/>
        <v>92</v>
      </c>
      <c r="T236" s="7">
        <f t="shared" si="103"/>
        <v>2</v>
      </c>
      <c r="U236" s="7">
        <f t="shared" si="104"/>
        <v>79053</v>
      </c>
      <c r="V236" s="7">
        <f t="shared" si="105"/>
        <v>531</v>
      </c>
      <c r="W236" s="7">
        <f t="shared" si="106"/>
        <v>342</v>
      </c>
      <c r="X236" s="7" t="str">
        <f t="shared" si="107"/>
        <v>53.0%</v>
      </c>
      <c r="Y236" s="7" t="str">
        <f t="shared" si="108"/>
        <v>47.0%</v>
      </c>
      <c r="Z236" s="7" t="str">
        <f t="shared" si="109"/>
        <v>60.6%</v>
      </c>
      <c r="AA236" s="7" t="str">
        <f t="shared" si="110"/>
        <v>20.5%</v>
      </c>
      <c r="AB236" s="7" t="str">
        <f t="shared" si="111"/>
        <v>13.2%</v>
      </c>
      <c r="AC236" s="7" t="str">
        <f t="shared" si="112"/>
        <v>2.9%</v>
      </c>
      <c r="AD236" s="7" t="str">
        <f t="shared" si="113"/>
        <v>1.4%</v>
      </c>
      <c r="AE236" s="7" t="str">
        <f t="shared" si="114"/>
        <v>0.8%</v>
      </c>
      <c r="AF236" s="7" t="str">
        <f t="shared" si="115"/>
        <v>0.5%</v>
      </c>
      <c r="AG236" s="7" t="str">
        <f t="shared" si="116"/>
        <v>0.2%</v>
      </c>
      <c r="AH236" s="9"/>
      <c r="AI236" s="9">
        <f t="shared" si="117"/>
        <v>4</v>
      </c>
      <c r="AJ236" s="10" t="s">
        <v>282</v>
      </c>
    </row>
    <row r="237" spans="1:36" ht="13.8" x14ac:dyDescent="0.25">
      <c r="A237" s="5">
        <f t="shared" si="92"/>
        <v>43890</v>
      </c>
      <c r="B237" s="5">
        <f t="shared" si="93"/>
        <v>44136</v>
      </c>
      <c r="C237" s="6">
        <f t="shared" si="94"/>
        <v>0.33333333333333331</v>
      </c>
      <c r="D237" s="7">
        <f t="shared" si="95"/>
        <v>248</v>
      </c>
      <c r="E237" s="10" t="s">
        <v>268</v>
      </c>
      <c r="F237" s="7">
        <f t="shared" si="96"/>
        <v>169194</v>
      </c>
      <c r="G237" s="7">
        <f t="shared" si="97"/>
        <v>8371</v>
      </c>
      <c r="H237" s="7">
        <f t="shared" si="97"/>
        <v>4313</v>
      </c>
      <c r="I237" s="16" t="str">
        <f t="shared" si="98"/>
        <v>No hay datos</v>
      </c>
      <c r="J237" s="19">
        <f t="shared" si="98"/>
        <v>149048</v>
      </c>
      <c r="K237" s="24">
        <f t="shared" si="98"/>
        <v>21423</v>
      </c>
      <c r="L237" s="7">
        <f t="shared" si="99"/>
        <v>327889</v>
      </c>
      <c r="M237" s="7">
        <f t="shared" si="100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104"/>
        <v>79053</v>
      </c>
      <c r="V237" s="7">
        <f t="shared" si="105"/>
        <v>531</v>
      </c>
      <c r="W237" s="7">
        <f t="shared" si="106"/>
        <v>342</v>
      </c>
      <c r="X237" s="7" t="str">
        <f t="shared" si="107"/>
        <v>53.0%</v>
      </c>
      <c r="Y237" s="7" t="str">
        <f t="shared" si="108"/>
        <v>47.0%</v>
      </c>
      <c r="Z237" s="7" t="str">
        <f t="shared" si="109"/>
        <v>60.6%</v>
      </c>
      <c r="AA237" s="7" t="str">
        <f t="shared" si="110"/>
        <v>20.5%</v>
      </c>
      <c r="AB237" s="7" t="str">
        <f t="shared" si="111"/>
        <v>13.2%</v>
      </c>
      <c r="AC237" s="7" t="str">
        <f t="shared" si="112"/>
        <v>2.9%</v>
      </c>
      <c r="AD237" s="7" t="str">
        <f t="shared" si="113"/>
        <v>1.4%</v>
      </c>
      <c r="AE237" s="7" t="str">
        <f t="shared" si="114"/>
        <v>0.8%</v>
      </c>
      <c r="AF237" s="7" t="str">
        <f t="shared" si="115"/>
        <v>0.5%</v>
      </c>
      <c r="AG237" s="7" t="str">
        <f t="shared" si="116"/>
        <v>0.2%</v>
      </c>
      <c r="AH237" s="9"/>
      <c r="AI237" s="9">
        <f t="shared" si="117"/>
        <v>4</v>
      </c>
      <c r="AJ237" s="10" t="s">
        <v>282</v>
      </c>
    </row>
    <row r="238" spans="1:36" s="4" customFormat="1" ht="13.8" x14ac:dyDescent="0.25">
      <c r="A238" s="5">
        <f t="shared" si="92"/>
        <v>43890</v>
      </c>
      <c r="B238" s="5">
        <f t="shared" si="93"/>
        <v>44136</v>
      </c>
      <c r="C238" s="6">
        <f t="shared" si="94"/>
        <v>0.33333333333333331</v>
      </c>
      <c r="D238" s="7">
        <f t="shared" si="95"/>
        <v>248</v>
      </c>
      <c r="E238" s="10" t="s">
        <v>268</v>
      </c>
      <c r="F238" s="7">
        <f t="shared" si="96"/>
        <v>169194</v>
      </c>
      <c r="G238" s="7">
        <f t="shared" si="97"/>
        <v>8371</v>
      </c>
      <c r="H238" s="7">
        <f t="shared" si="97"/>
        <v>4313</v>
      </c>
      <c r="I238" s="16" t="str">
        <f t="shared" si="98"/>
        <v>No hay datos</v>
      </c>
      <c r="J238" s="19">
        <f t="shared" si="98"/>
        <v>149048</v>
      </c>
      <c r="K238" s="24">
        <f t="shared" si="98"/>
        <v>21423</v>
      </c>
      <c r="L238" s="7">
        <f t="shared" si="99"/>
        <v>327889</v>
      </c>
      <c r="M238" s="7">
        <f t="shared" si="100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118">S237</f>
        <v>53</v>
      </c>
      <c r="T238" s="7">
        <f t="shared" si="118"/>
        <v>1</v>
      </c>
      <c r="U238" s="7">
        <f t="shared" si="104"/>
        <v>79053</v>
      </c>
      <c r="V238" s="7">
        <f t="shared" si="105"/>
        <v>531</v>
      </c>
      <c r="W238" s="7">
        <f t="shared" si="106"/>
        <v>342</v>
      </c>
      <c r="X238" s="7" t="str">
        <f t="shared" si="107"/>
        <v>53.0%</v>
      </c>
      <c r="Y238" s="7" t="str">
        <f t="shared" si="108"/>
        <v>47.0%</v>
      </c>
      <c r="Z238" s="7" t="str">
        <f t="shared" si="109"/>
        <v>60.6%</v>
      </c>
      <c r="AA238" s="7" t="str">
        <f t="shared" si="110"/>
        <v>20.5%</v>
      </c>
      <c r="AB238" s="7" t="str">
        <f t="shared" si="111"/>
        <v>13.2%</v>
      </c>
      <c r="AC238" s="7" t="str">
        <f t="shared" si="112"/>
        <v>2.9%</v>
      </c>
      <c r="AD238" s="7" t="str">
        <f t="shared" si="113"/>
        <v>1.4%</v>
      </c>
      <c r="AE238" s="7" t="str">
        <f t="shared" si="114"/>
        <v>0.8%</v>
      </c>
      <c r="AF238" s="7" t="str">
        <f t="shared" si="115"/>
        <v>0.5%</v>
      </c>
      <c r="AG238" s="7" t="str">
        <f t="shared" si="116"/>
        <v>0.2%</v>
      </c>
      <c r="AH238" s="9"/>
      <c r="AI238" s="9">
        <f t="shared" si="117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119">F237</f>
        <v>169194</v>
      </c>
      <c r="G239" s="7">
        <f t="shared" si="119"/>
        <v>8371</v>
      </c>
      <c r="H239" s="7">
        <f t="shared" si="119"/>
        <v>4313</v>
      </c>
      <c r="I239" s="16" t="str">
        <f t="shared" si="119"/>
        <v>No hay datos</v>
      </c>
      <c r="J239" s="19">
        <f t="shared" si="119"/>
        <v>149048</v>
      </c>
      <c r="K239" s="24">
        <f t="shared" si="119"/>
        <v>21423</v>
      </c>
      <c r="L239" s="7">
        <f t="shared" si="119"/>
        <v>327889</v>
      </c>
      <c r="M239" s="7">
        <f t="shared" si="119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120">R237</f>
        <v>1580</v>
      </c>
      <c r="S239" s="7">
        <f t="shared" si="120"/>
        <v>53</v>
      </c>
      <c r="T239" s="7">
        <f t="shared" si="120"/>
        <v>1</v>
      </c>
      <c r="U239" s="7">
        <f t="shared" si="120"/>
        <v>79053</v>
      </c>
      <c r="V239" s="7">
        <f t="shared" si="120"/>
        <v>531</v>
      </c>
      <c r="W239" s="7">
        <f t="shared" si="120"/>
        <v>342</v>
      </c>
      <c r="X239" s="7" t="str">
        <f t="shared" si="120"/>
        <v>53.0%</v>
      </c>
      <c r="Y239" s="7" t="str">
        <f t="shared" si="120"/>
        <v>47.0%</v>
      </c>
      <c r="Z239" s="7" t="str">
        <f t="shared" si="120"/>
        <v>60.6%</v>
      </c>
      <c r="AA239" s="7" t="str">
        <f t="shared" si="120"/>
        <v>20.5%</v>
      </c>
      <c r="AB239" s="7" t="str">
        <f t="shared" si="120"/>
        <v>13.2%</v>
      </c>
      <c r="AC239" s="7" t="str">
        <f t="shared" si="120"/>
        <v>2.9%</v>
      </c>
      <c r="AD239" s="7" t="str">
        <f t="shared" si="120"/>
        <v>1.4%</v>
      </c>
      <c r="AE239" s="7" t="str">
        <f t="shared" si="120"/>
        <v>0.8%</v>
      </c>
      <c r="AF239" s="7" t="str">
        <f t="shared" si="120"/>
        <v>0.5%</v>
      </c>
      <c r="AG239" s="7" t="str">
        <f t="shared" si="120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92"/>
        <v>43890</v>
      </c>
      <c r="B240" s="5">
        <f t="shared" si="93"/>
        <v>44136</v>
      </c>
      <c r="C240" s="6">
        <f t="shared" si="94"/>
        <v>0.33333333333333331</v>
      </c>
      <c r="D240" s="7">
        <f t="shared" si="95"/>
        <v>248</v>
      </c>
      <c r="E240" s="10" t="s">
        <v>268</v>
      </c>
      <c r="F240" s="7">
        <f t="shared" si="96"/>
        <v>169194</v>
      </c>
      <c r="G240" s="7">
        <f t="shared" si="97"/>
        <v>8371</v>
      </c>
      <c r="H240" s="7">
        <f t="shared" si="97"/>
        <v>4313</v>
      </c>
      <c r="I240" s="16" t="str">
        <f t="shared" si="98"/>
        <v>No hay datos</v>
      </c>
      <c r="J240" s="19">
        <f t="shared" si="98"/>
        <v>149048</v>
      </c>
      <c r="K240" s="24">
        <f t="shared" si="98"/>
        <v>21423</v>
      </c>
      <c r="L240" s="7">
        <f t="shared" si="99"/>
        <v>327889</v>
      </c>
      <c r="M240" s="7">
        <f t="shared" si="100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101"/>
        <v>1580</v>
      </c>
      <c r="S240" s="7">
        <f t="shared" si="102"/>
        <v>53</v>
      </c>
      <c r="T240" s="7">
        <f t="shared" si="103"/>
        <v>1</v>
      </c>
      <c r="U240" s="7">
        <f t="shared" si="104"/>
        <v>79053</v>
      </c>
      <c r="V240" s="7">
        <f t="shared" si="105"/>
        <v>531</v>
      </c>
      <c r="W240" s="7">
        <f t="shared" si="106"/>
        <v>342</v>
      </c>
      <c r="X240" s="7" t="str">
        <f t="shared" si="107"/>
        <v>53.0%</v>
      </c>
      <c r="Y240" s="7" t="str">
        <f t="shared" si="108"/>
        <v>47.0%</v>
      </c>
      <c r="Z240" s="7" t="str">
        <f t="shared" si="109"/>
        <v>60.6%</v>
      </c>
      <c r="AA240" s="7" t="str">
        <f t="shared" si="110"/>
        <v>20.5%</v>
      </c>
      <c r="AB240" s="7" t="str">
        <f t="shared" si="111"/>
        <v>13.2%</v>
      </c>
      <c r="AC240" s="7" t="str">
        <f t="shared" si="112"/>
        <v>2.9%</v>
      </c>
      <c r="AD240" s="7" t="str">
        <f t="shared" si="113"/>
        <v>1.4%</v>
      </c>
      <c r="AE240" s="7" t="str">
        <f t="shared" si="114"/>
        <v>0.8%</v>
      </c>
      <c r="AF240" s="7" t="str">
        <f t="shared" si="115"/>
        <v>0.5%</v>
      </c>
      <c r="AG240" s="7" t="str">
        <f t="shared" si="116"/>
        <v>0.2%</v>
      </c>
      <c r="AH240" s="9"/>
      <c r="AI240" s="9">
        <f t="shared" si="117"/>
        <v>4</v>
      </c>
      <c r="AJ240" s="10" t="s">
        <v>282</v>
      </c>
    </row>
    <row r="241" spans="1:36" ht="13.8" x14ac:dyDescent="0.25">
      <c r="A241" s="5">
        <f t="shared" si="92"/>
        <v>43890</v>
      </c>
      <c r="B241" s="5">
        <f t="shared" si="93"/>
        <v>44136</v>
      </c>
      <c r="C241" s="6">
        <f t="shared" si="94"/>
        <v>0.33333333333333331</v>
      </c>
      <c r="D241" s="7">
        <f t="shared" si="95"/>
        <v>248</v>
      </c>
      <c r="E241" s="10" t="s">
        <v>268</v>
      </c>
      <c r="F241" s="7">
        <f t="shared" si="96"/>
        <v>169194</v>
      </c>
      <c r="G241" s="7">
        <f t="shared" si="97"/>
        <v>8371</v>
      </c>
      <c r="H241" s="7">
        <f t="shared" si="97"/>
        <v>4313</v>
      </c>
      <c r="I241" s="16" t="str">
        <f t="shared" si="98"/>
        <v>No hay datos</v>
      </c>
      <c r="J241" s="19">
        <f t="shared" si="98"/>
        <v>149048</v>
      </c>
      <c r="K241" s="24">
        <f t="shared" si="98"/>
        <v>21423</v>
      </c>
      <c r="L241" s="7">
        <f t="shared" si="99"/>
        <v>327889</v>
      </c>
      <c r="M241" s="7">
        <f t="shared" si="100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101"/>
        <v>1580</v>
      </c>
      <c r="S241" s="7">
        <f t="shared" si="102"/>
        <v>53</v>
      </c>
      <c r="T241" s="7">
        <f t="shared" si="103"/>
        <v>1</v>
      </c>
      <c r="U241" s="7">
        <f t="shared" si="104"/>
        <v>79053</v>
      </c>
      <c r="V241" s="7">
        <f t="shared" si="105"/>
        <v>531</v>
      </c>
      <c r="W241" s="7">
        <f t="shared" si="106"/>
        <v>342</v>
      </c>
      <c r="X241" s="7" t="str">
        <f t="shared" si="107"/>
        <v>53.0%</v>
      </c>
      <c r="Y241" s="7" t="str">
        <f t="shared" si="108"/>
        <v>47.0%</v>
      </c>
      <c r="Z241" s="7" t="str">
        <f t="shared" si="109"/>
        <v>60.6%</v>
      </c>
      <c r="AA241" s="7" t="str">
        <f t="shared" si="110"/>
        <v>20.5%</v>
      </c>
      <c r="AB241" s="7" t="str">
        <f t="shared" si="111"/>
        <v>13.2%</v>
      </c>
      <c r="AC241" s="7" t="str">
        <f t="shared" si="112"/>
        <v>2.9%</v>
      </c>
      <c r="AD241" s="7" t="str">
        <f t="shared" si="113"/>
        <v>1.4%</v>
      </c>
      <c r="AE241" s="7" t="str">
        <f t="shared" si="114"/>
        <v>0.8%</v>
      </c>
      <c r="AF241" s="7" t="str">
        <f t="shared" si="115"/>
        <v>0.5%</v>
      </c>
      <c r="AG241" s="7" t="str">
        <f t="shared" si="116"/>
        <v>0.2%</v>
      </c>
      <c r="AH241" s="9"/>
      <c r="AI241" s="9">
        <f t="shared" si="117"/>
        <v>4</v>
      </c>
      <c r="AJ241" s="10" t="s">
        <v>282</v>
      </c>
    </row>
    <row r="242" spans="1:36" ht="13.8" x14ac:dyDescent="0.25">
      <c r="A242" s="5">
        <f t="shared" si="92"/>
        <v>43890</v>
      </c>
      <c r="B242" s="5">
        <f t="shared" si="93"/>
        <v>44136</v>
      </c>
      <c r="C242" s="6">
        <f t="shared" si="94"/>
        <v>0.33333333333333331</v>
      </c>
      <c r="D242" s="7">
        <f t="shared" si="95"/>
        <v>248</v>
      </c>
      <c r="E242" s="10" t="s">
        <v>268</v>
      </c>
      <c r="F242" s="7">
        <f t="shared" si="96"/>
        <v>169194</v>
      </c>
      <c r="G242" s="7">
        <f t="shared" si="97"/>
        <v>8371</v>
      </c>
      <c r="H242" s="7">
        <f t="shared" si="97"/>
        <v>4313</v>
      </c>
      <c r="I242" s="16" t="str">
        <f t="shared" si="98"/>
        <v>No hay datos</v>
      </c>
      <c r="J242" s="19">
        <f t="shared" si="98"/>
        <v>149048</v>
      </c>
      <c r="K242" s="24">
        <f t="shared" si="98"/>
        <v>21423</v>
      </c>
      <c r="L242" s="7">
        <f t="shared" si="99"/>
        <v>327889</v>
      </c>
      <c r="M242" s="7">
        <f t="shared" si="100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101"/>
        <v>1580</v>
      </c>
      <c r="S242" s="7">
        <f t="shared" si="102"/>
        <v>53</v>
      </c>
      <c r="T242" s="7">
        <f t="shared" si="103"/>
        <v>1</v>
      </c>
      <c r="U242" s="7">
        <f t="shared" si="104"/>
        <v>79053</v>
      </c>
      <c r="V242" s="7">
        <f t="shared" si="105"/>
        <v>531</v>
      </c>
      <c r="W242" s="7">
        <f t="shared" si="106"/>
        <v>342</v>
      </c>
      <c r="X242" s="7" t="str">
        <f t="shared" si="107"/>
        <v>53.0%</v>
      </c>
      <c r="Y242" s="7" t="str">
        <f t="shared" si="108"/>
        <v>47.0%</v>
      </c>
      <c r="Z242" s="7" t="str">
        <f t="shared" si="109"/>
        <v>60.6%</v>
      </c>
      <c r="AA242" s="7" t="str">
        <f t="shared" si="110"/>
        <v>20.5%</v>
      </c>
      <c r="AB242" s="7" t="str">
        <f t="shared" si="111"/>
        <v>13.2%</v>
      </c>
      <c r="AC242" s="7" t="str">
        <f t="shared" si="112"/>
        <v>2.9%</v>
      </c>
      <c r="AD242" s="7" t="str">
        <f t="shared" si="113"/>
        <v>1.4%</v>
      </c>
      <c r="AE242" s="7" t="str">
        <f t="shared" si="114"/>
        <v>0.8%</v>
      </c>
      <c r="AF242" s="7" t="str">
        <f t="shared" si="115"/>
        <v>0.5%</v>
      </c>
      <c r="AG242" s="7" t="str">
        <f t="shared" si="116"/>
        <v>0.2%</v>
      </c>
      <c r="AH242" s="9"/>
      <c r="AI242" s="9">
        <f t="shared" si="117"/>
        <v>4</v>
      </c>
      <c r="AJ242" s="10" t="s">
        <v>282</v>
      </c>
    </row>
    <row r="243" spans="1:36" ht="13.8" x14ac:dyDescent="0.25">
      <c r="A243" s="5">
        <f t="shared" si="92"/>
        <v>43890</v>
      </c>
      <c r="B243" s="5">
        <f t="shared" si="93"/>
        <v>44136</v>
      </c>
      <c r="C243" s="6">
        <f t="shared" si="94"/>
        <v>0.33333333333333331</v>
      </c>
      <c r="D243" s="7">
        <f t="shared" si="95"/>
        <v>248</v>
      </c>
      <c r="E243" s="10" t="s">
        <v>268</v>
      </c>
      <c r="F243" s="7">
        <f t="shared" si="96"/>
        <v>169194</v>
      </c>
      <c r="G243" s="7">
        <f t="shared" si="97"/>
        <v>8371</v>
      </c>
      <c r="H243" s="7">
        <f t="shared" si="97"/>
        <v>4313</v>
      </c>
      <c r="I243" s="16" t="str">
        <f t="shared" si="98"/>
        <v>No hay datos</v>
      </c>
      <c r="J243" s="19">
        <f t="shared" si="98"/>
        <v>149048</v>
      </c>
      <c r="K243" s="24">
        <f t="shared" si="98"/>
        <v>21423</v>
      </c>
      <c r="L243" s="7">
        <f t="shared" si="99"/>
        <v>327889</v>
      </c>
      <c r="M243" s="7">
        <f t="shared" si="100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101"/>
        <v>1580</v>
      </c>
      <c r="S243" s="7">
        <f t="shared" si="102"/>
        <v>53</v>
      </c>
      <c r="T243" s="7">
        <f t="shared" si="103"/>
        <v>1</v>
      </c>
      <c r="U243" s="7">
        <f t="shared" si="104"/>
        <v>79053</v>
      </c>
      <c r="V243" s="7">
        <f t="shared" si="105"/>
        <v>531</v>
      </c>
      <c r="W243" s="7">
        <f t="shared" si="106"/>
        <v>342</v>
      </c>
      <c r="X243" s="7" t="str">
        <f t="shared" si="107"/>
        <v>53.0%</v>
      </c>
      <c r="Y243" s="7" t="str">
        <f t="shared" si="108"/>
        <v>47.0%</v>
      </c>
      <c r="Z243" s="7" t="str">
        <f t="shared" si="109"/>
        <v>60.6%</v>
      </c>
      <c r="AA243" s="7" t="str">
        <f t="shared" si="110"/>
        <v>20.5%</v>
      </c>
      <c r="AB243" s="7" t="str">
        <f t="shared" si="111"/>
        <v>13.2%</v>
      </c>
      <c r="AC243" s="7" t="str">
        <f t="shared" si="112"/>
        <v>2.9%</v>
      </c>
      <c r="AD243" s="7" t="str">
        <f t="shared" si="113"/>
        <v>1.4%</v>
      </c>
      <c r="AE243" s="7" t="str">
        <f t="shared" si="114"/>
        <v>0.8%</v>
      </c>
      <c r="AF243" s="7" t="str">
        <f t="shared" si="115"/>
        <v>0.5%</v>
      </c>
      <c r="AG243" s="7" t="str">
        <f t="shared" si="116"/>
        <v>0.2%</v>
      </c>
      <c r="AH243" s="9"/>
      <c r="AI243" s="9">
        <f t="shared" si="117"/>
        <v>4</v>
      </c>
      <c r="AJ243" s="10" t="s">
        <v>282</v>
      </c>
    </row>
    <row r="244" spans="1:36" ht="13.8" x14ac:dyDescent="0.25">
      <c r="A244" s="5">
        <f t="shared" si="92"/>
        <v>43890</v>
      </c>
      <c r="B244" s="5">
        <f t="shared" si="93"/>
        <v>44136</v>
      </c>
      <c r="C244" s="6">
        <f t="shared" si="94"/>
        <v>0.33333333333333331</v>
      </c>
      <c r="D244" s="7">
        <f t="shared" si="95"/>
        <v>248</v>
      </c>
      <c r="E244" s="10" t="s">
        <v>268</v>
      </c>
      <c r="F244" s="7">
        <f t="shared" si="96"/>
        <v>169194</v>
      </c>
      <c r="G244" s="7">
        <f t="shared" si="97"/>
        <v>8371</v>
      </c>
      <c r="H244" s="7">
        <f t="shared" si="97"/>
        <v>4313</v>
      </c>
      <c r="I244" s="16" t="str">
        <f t="shared" si="98"/>
        <v>No hay datos</v>
      </c>
      <c r="J244" s="19">
        <f t="shared" si="98"/>
        <v>149048</v>
      </c>
      <c r="K244" s="24">
        <f t="shared" si="98"/>
        <v>21423</v>
      </c>
      <c r="L244" s="7">
        <f t="shared" si="99"/>
        <v>327889</v>
      </c>
      <c r="M244" s="7">
        <f t="shared" si="100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101"/>
        <v>1580</v>
      </c>
      <c r="S244" s="7">
        <f t="shared" si="102"/>
        <v>53</v>
      </c>
      <c r="T244" s="7">
        <f t="shared" si="103"/>
        <v>1</v>
      </c>
      <c r="U244" s="7">
        <f t="shared" si="104"/>
        <v>79053</v>
      </c>
      <c r="V244" s="7">
        <f t="shared" si="105"/>
        <v>531</v>
      </c>
      <c r="W244" s="7">
        <f t="shared" si="106"/>
        <v>342</v>
      </c>
      <c r="X244" s="7" t="str">
        <f t="shared" si="107"/>
        <v>53.0%</v>
      </c>
      <c r="Y244" s="7" t="str">
        <f t="shared" si="108"/>
        <v>47.0%</v>
      </c>
      <c r="Z244" s="7" t="str">
        <f t="shared" si="109"/>
        <v>60.6%</v>
      </c>
      <c r="AA244" s="7" t="str">
        <f t="shared" si="110"/>
        <v>20.5%</v>
      </c>
      <c r="AB244" s="7" t="str">
        <f t="shared" si="111"/>
        <v>13.2%</v>
      </c>
      <c r="AC244" s="7" t="str">
        <f t="shared" si="112"/>
        <v>2.9%</v>
      </c>
      <c r="AD244" s="7" t="str">
        <f t="shared" si="113"/>
        <v>1.4%</v>
      </c>
      <c r="AE244" s="7" t="str">
        <f t="shared" si="114"/>
        <v>0.8%</v>
      </c>
      <c r="AF244" s="7" t="str">
        <f t="shared" si="115"/>
        <v>0.5%</v>
      </c>
      <c r="AG244" s="7" t="str">
        <f t="shared" si="116"/>
        <v>0.2%</v>
      </c>
      <c r="AH244" s="9"/>
      <c r="AI244" s="9">
        <f t="shared" si="117"/>
        <v>4</v>
      </c>
      <c r="AJ244" s="10" t="s">
        <v>282</v>
      </c>
    </row>
    <row r="245" spans="1:36" ht="13.8" x14ac:dyDescent="0.25">
      <c r="A245" s="5">
        <f t="shared" si="92"/>
        <v>43890</v>
      </c>
      <c r="B245" s="5">
        <f t="shared" si="93"/>
        <v>44136</v>
      </c>
      <c r="C245" s="6">
        <f t="shared" si="94"/>
        <v>0.33333333333333331</v>
      </c>
      <c r="D245" s="7">
        <f t="shared" si="95"/>
        <v>248</v>
      </c>
      <c r="E245" s="10" t="s">
        <v>268</v>
      </c>
      <c r="F245" s="7">
        <f t="shared" si="96"/>
        <v>169194</v>
      </c>
      <c r="G245" s="7">
        <f t="shared" si="97"/>
        <v>8371</v>
      </c>
      <c r="H245" s="7">
        <f t="shared" si="97"/>
        <v>4313</v>
      </c>
      <c r="I245" s="16" t="str">
        <f t="shared" si="98"/>
        <v>No hay datos</v>
      </c>
      <c r="J245" s="19">
        <f t="shared" si="98"/>
        <v>149048</v>
      </c>
      <c r="K245" s="24">
        <f t="shared" si="98"/>
        <v>21423</v>
      </c>
      <c r="L245" s="7">
        <f t="shared" si="99"/>
        <v>327889</v>
      </c>
      <c r="M245" s="7">
        <f t="shared" si="100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101"/>
        <v>1580</v>
      </c>
      <c r="S245" s="7">
        <f t="shared" si="102"/>
        <v>53</v>
      </c>
      <c r="T245" s="7">
        <f t="shared" si="103"/>
        <v>1</v>
      </c>
      <c r="U245" s="7">
        <f t="shared" si="104"/>
        <v>79053</v>
      </c>
      <c r="V245" s="7">
        <f t="shared" si="105"/>
        <v>531</v>
      </c>
      <c r="W245" s="7">
        <f t="shared" si="106"/>
        <v>342</v>
      </c>
      <c r="X245" s="7" t="str">
        <f t="shared" si="107"/>
        <v>53.0%</v>
      </c>
      <c r="Y245" s="7" t="str">
        <f t="shared" si="108"/>
        <v>47.0%</v>
      </c>
      <c r="Z245" s="7" t="str">
        <f t="shared" si="109"/>
        <v>60.6%</v>
      </c>
      <c r="AA245" s="7" t="str">
        <f t="shared" si="110"/>
        <v>20.5%</v>
      </c>
      <c r="AB245" s="7" t="str">
        <f t="shared" si="111"/>
        <v>13.2%</v>
      </c>
      <c r="AC245" s="7" t="str">
        <f t="shared" si="112"/>
        <v>2.9%</v>
      </c>
      <c r="AD245" s="7" t="str">
        <f t="shared" si="113"/>
        <v>1.4%</v>
      </c>
      <c r="AE245" s="7" t="str">
        <f t="shared" si="114"/>
        <v>0.8%</v>
      </c>
      <c r="AF245" s="7" t="str">
        <f t="shared" si="115"/>
        <v>0.5%</v>
      </c>
      <c r="AG245" s="7" t="str">
        <f t="shared" si="116"/>
        <v>0.2%</v>
      </c>
      <c r="AH245" s="9"/>
      <c r="AI245" s="9">
        <f t="shared" si="117"/>
        <v>4</v>
      </c>
      <c r="AJ245" s="10" t="s">
        <v>282</v>
      </c>
    </row>
    <row r="246" spans="1:36" ht="13.8" x14ac:dyDescent="0.25">
      <c r="A246" s="5">
        <f t="shared" si="92"/>
        <v>43890</v>
      </c>
      <c r="B246" s="5">
        <f t="shared" si="93"/>
        <v>44136</v>
      </c>
      <c r="C246" s="6">
        <f t="shared" si="94"/>
        <v>0.33333333333333331</v>
      </c>
      <c r="D246" s="7">
        <f t="shared" si="95"/>
        <v>248</v>
      </c>
      <c r="E246" s="10" t="s">
        <v>268</v>
      </c>
      <c r="F246" s="7">
        <f t="shared" si="96"/>
        <v>169194</v>
      </c>
      <c r="G246" s="7">
        <f t="shared" si="97"/>
        <v>8371</v>
      </c>
      <c r="H246" s="7">
        <f t="shared" si="97"/>
        <v>4313</v>
      </c>
      <c r="I246" s="16" t="str">
        <f t="shared" si="98"/>
        <v>No hay datos</v>
      </c>
      <c r="J246" s="19">
        <f t="shared" si="98"/>
        <v>149048</v>
      </c>
      <c r="K246" s="24">
        <f t="shared" si="98"/>
        <v>21423</v>
      </c>
      <c r="L246" s="7">
        <f t="shared" si="99"/>
        <v>327889</v>
      </c>
      <c r="M246" s="7">
        <f t="shared" si="100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101"/>
        <v>1580</v>
      </c>
      <c r="S246" s="7">
        <f t="shared" si="102"/>
        <v>53</v>
      </c>
      <c r="T246" s="7">
        <f t="shared" si="103"/>
        <v>1</v>
      </c>
      <c r="U246" s="7">
        <f t="shared" si="104"/>
        <v>79053</v>
      </c>
      <c r="V246" s="7">
        <f t="shared" si="105"/>
        <v>531</v>
      </c>
      <c r="W246" s="7">
        <f t="shared" si="106"/>
        <v>342</v>
      </c>
      <c r="X246" s="7" t="str">
        <f t="shared" si="107"/>
        <v>53.0%</v>
      </c>
      <c r="Y246" s="7" t="str">
        <f t="shared" si="108"/>
        <v>47.0%</v>
      </c>
      <c r="Z246" s="7" t="str">
        <f t="shared" si="109"/>
        <v>60.6%</v>
      </c>
      <c r="AA246" s="7" t="str">
        <f t="shared" si="110"/>
        <v>20.5%</v>
      </c>
      <c r="AB246" s="7" t="str">
        <f t="shared" si="111"/>
        <v>13.2%</v>
      </c>
      <c r="AC246" s="7" t="str">
        <f t="shared" si="112"/>
        <v>2.9%</v>
      </c>
      <c r="AD246" s="7" t="str">
        <f t="shared" si="113"/>
        <v>1.4%</v>
      </c>
      <c r="AE246" s="7" t="str">
        <f t="shared" si="114"/>
        <v>0.8%</v>
      </c>
      <c r="AF246" s="7" t="str">
        <f t="shared" si="115"/>
        <v>0.5%</v>
      </c>
      <c r="AG246" s="7" t="str">
        <f t="shared" si="116"/>
        <v>0.2%</v>
      </c>
      <c r="AH246" s="9"/>
      <c r="AI246" s="9">
        <f t="shared" si="117"/>
        <v>4</v>
      </c>
      <c r="AJ246" s="10" t="s">
        <v>282</v>
      </c>
    </row>
  </sheetData>
  <autoFilter ref="A1:AJ246" xr:uid="{C9328CB9-520E-B94D-8AAB-D87E040B29FD}"/>
  <hyperlinks>
    <hyperlink ref="AJ2" r:id="rId1" xr:uid="{0B4FA1AF-FCED-254C-866B-4421EE1D969B}"/>
    <hyperlink ref="AJ3:AJ6" r:id="rId2" display="pjsaraguro@utpl.edu.ec" xr:uid="{3930AF21-A56A-4AC6-B347-A430C20F5D52}"/>
    <hyperlink ref="E2" r:id="rId3" xr:uid="{4447AFA9-8BA0-43D9-9362-16D13FA865E3}"/>
    <hyperlink ref="E3" r:id="rId4" xr:uid="{00000000-0004-0000-0100-00003A3B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04D7-D60A-4821-AAC8-D79D1290C1C2}">
  <sheetPr>
    <outlinePr summaryBelow="0" summaryRight="0"/>
  </sheetPr>
  <dimension ref="A1:AY246"/>
  <sheetViews>
    <sheetView tabSelected="1" zoomScale="80" zoomScaleNormal="80" workbookViewId="0">
      <pane ySplit="1" topLeftCell="A2" activePane="bottomLeft" state="frozen"/>
      <selection pane="bottomLeft" activeCell="S237" sqref="S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29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33" customWidth="1"/>
    <col min="25" max="33" width="14.44140625" style="33"/>
    <col min="34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27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1" t="s">
        <v>18</v>
      </c>
      <c r="Y1" s="31" t="s">
        <v>19</v>
      </c>
      <c r="Z1" s="31" t="s">
        <v>20</v>
      </c>
      <c r="AA1" s="31" t="s">
        <v>21</v>
      </c>
      <c r="AB1" s="31" t="s">
        <v>22</v>
      </c>
      <c r="AC1" s="31" t="s">
        <v>23</v>
      </c>
      <c r="AD1" s="31" t="s">
        <v>24</v>
      </c>
      <c r="AE1" s="31" t="s">
        <v>25</v>
      </c>
      <c r="AF1" s="31" t="s">
        <v>26</v>
      </c>
      <c r="AG1" s="31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44137</v>
      </c>
      <c r="C2" s="12">
        <v>0.33333333333333331</v>
      </c>
      <c r="D2" s="8">
        <v>249</v>
      </c>
      <c r="E2" s="26" t="s">
        <v>292</v>
      </c>
      <c r="F2" s="8">
        <v>169562</v>
      </c>
      <c r="G2" s="14">
        <v>8380</v>
      </c>
      <c r="H2" s="14">
        <v>4312</v>
      </c>
      <c r="I2" s="16" t="s">
        <v>271</v>
      </c>
      <c r="J2" s="22">
        <v>149048</v>
      </c>
      <c r="K2" s="22">
        <v>21476</v>
      </c>
      <c r="L2" s="8">
        <v>328849</v>
      </c>
      <c r="M2" s="8">
        <v>549226</v>
      </c>
      <c r="N2" s="7" t="s">
        <v>29</v>
      </c>
      <c r="O2" s="7" t="s">
        <v>233</v>
      </c>
      <c r="P2" s="7" t="s">
        <v>233</v>
      </c>
      <c r="Q2" s="8">
        <v>6483</v>
      </c>
      <c r="R2" s="8">
        <v>6483</v>
      </c>
      <c r="S2" s="8">
        <v>468</v>
      </c>
      <c r="T2" s="8">
        <v>185</v>
      </c>
      <c r="U2" s="8">
        <v>79068</v>
      </c>
      <c r="V2" s="8">
        <v>520</v>
      </c>
      <c r="W2" s="8">
        <v>342</v>
      </c>
      <c r="X2" s="32">
        <v>0.52900000000000003</v>
      </c>
      <c r="Y2" s="32">
        <v>0.47099999999999997</v>
      </c>
      <c r="Z2" s="32" t="s">
        <v>274</v>
      </c>
      <c r="AA2" s="32" t="s">
        <v>275</v>
      </c>
      <c r="AB2" s="32" t="s">
        <v>276</v>
      </c>
      <c r="AC2" s="32" t="s">
        <v>277</v>
      </c>
      <c r="AD2" s="32" t="s">
        <v>278</v>
      </c>
      <c r="AE2" s="32" t="s">
        <v>279</v>
      </c>
      <c r="AF2" s="32" t="s">
        <v>280</v>
      </c>
      <c r="AG2" s="32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44137</v>
      </c>
      <c r="C3" s="6">
        <f t="shared" si="0"/>
        <v>0.33333333333333331</v>
      </c>
      <c r="D3" s="7">
        <f t="shared" si="0"/>
        <v>249</v>
      </c>
      <c r="E3" s="28" t="str">
        <f>E2</f>
        <v>https://www.gestionderiesgos.gob.ec/wp-content/uploads/2020/11/INFOGRAFIA-NACIONALCOVID19-COE-NACIONAL-08h00-02112020.pdf</v>
      </c>
      <c r="F3" s="7">
        <f t="shared" si="0"/>
        <v>169562</v>
      </c>
      <c r="G3" s="7">
        <f t="shared" si="0"/>
        <v>8380</v>
      </c>
      <c r="H3" s="7">
        <f>H2</f>
        <v>4312</v>
      </c>
      <c r="I3" s="16" t="str">
        <f t="shared" si="0"/>
        <v>No hay datos</v>
      </c>
      <c r="J3" s="19">
        <f>J2</f>
        <v>149048</v>
      </c>
      <c r="K3" s="24">
        <f>K2</f>
        <v>21476</v>
      </c>
      <c r="L3" s="7">
        <f t="shared" si="0"/>
        <v>328849</v>
      </c>
      <c r="M3" s="7">
        <f t="shared" si="0"/>
        <v>549226</v>
      </c>
      <c r="N3" s="7" t="s">
        <v>29</v>
      </c>
      <c r="O3" s="7" t="s">
        <v>233</v>
      </c>
      <c r="P3" s="7" t="s">
        <v>30</v>
      </c>
      <c r="Q3" s="8">
        <v>376</v>
      </c>
      <c r="R3" s="7">
        <f>R2</f>
        <v>6483</v>
      </c>
      <c r="S3" s="7">
        <f>S2</f>
        <v>468</v>
      </c>
      <c r="T3" s="7">
        <f>T2</f>
        <v>185</v>
      </c>
      <c r="U3" s="7">
        <f>U2</f>
        <v>79068</v>
      </c>
      <c r="V3" s="7">
        <f t="shared" ref="V3:AG18" si="1">V2</f>
        <v>520</v>
      </c>
      <c r="W3" s="7">
        <f t="shared" si="1"/>
        <v>342</v>
      </c>
      <c r="X3" s="30">
        <f t="shared" si="1"/>
        <v>0.52900000000000003</v>
      </c>
      <c r="Y3" s="30">
        <f t="shared" si="1"/>
        <v>0.47099999999999997</v>
      </c>
      <c r="Z3" s="30" t="str">
        <f t="shared" si="1"/>
        <v>60.6%</v>
      </c>
      <c r="AA3" s="30" t="str">
        <f t="shared" si="1"/>
        <v>20.5%</v>
      </c>
      <c r="AB3" s="30" t="str">
        <f t="shared" si="1"/>
        <v>13.2%</v>
      </c>
      <c r="AC3" s="30" t="str">
        <f t="shared" si="1"/>
        <v>2.9%</v>
      </c>
      <c r="AD3" s="30" t="str">
        <f t="shared" si="1"/>
        <v>1.4%</v>
      </c>
      <c r="AE3" s="30" t="str">
        <f t="shared" si="1"/>
        <v>0.8%</v>
      </c>
      <c r="AF3" s="30" t="str">
        <f t="shared" si="1"/>
        <v>0.5%</v>
      </c>
      <c r="AG3" s="30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44137</v>
      </c>
      <c r="C4" s="6">
        <f t="shared" si="0"/>
        <v>0.33333333333333331</v>
      </c>
      <c r="D4" s="7">
        <f t="shared" si="0"/>
        <v>249</v>
      </c>
      <c r="E4" s="28" t="str">
        <f t="shared" si="0"/>
        <v>https://www.gestionderiesgos.gob.ec/wp-content/uploads/2020/11/INFOGRAFIA-NACIONALCOVID19-COE-NACIONAL-08h00-02112020.pdf</v>
      </c>
      <c r="F4" s="7">
        <f t="shared" si="0"/>
        <v>169562</v>
      </c>
      <c r="G4" s="7">
        <f t="shared" si="0"/>
        <v>8380</v>
      </c>
      <c r="H4" s="7">
        <f t="shared" si="0"/>
        <v>4312</v>
      </c>
      <c r="I4" s="16" t="str">
        <f t="shared" si="0"/>
        <v>No hay datos</v>
      </c>
      <c r="J4" s="19">
        <f t="shared" si="0"/>
        <v>149048</v>
      </c>
      <c r="K4" s="24">
        <f t="shared" si="0"/>
        <v>21476</v>
      </c>
      <c r="L4" s="7">
        <f t="shared" si="0"/>
        <v>328849</v>
      </c>
      <c r="M4" s="7">
        <f t="shared" si="0"/>
        <v>549226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R16" si="2">R3</f>
        <v>6483</v>
      </c>
      <c r="S4" s="7">
        <f t="shared" ref="R4:AG19" si="3">S3</f>
        <v>468</v>
      </c>
      <c r="T4" s="7">
        <f t="shared" si="3"/>
        <v>185</v>
      </c>
      <c r="U4" s="7">
        <f t="shared" si="3"/>
        <v>79068</v>
      </c>
      <c r="V4" s="7">
        <f t="shared" si="1"/>
        <v>520</v>
      </c>
      <c r="W4" s="7">
        <f t="shared" si="1"/>
        <v>342</v>
      </c>
      <c r="X4" s="30">
        <f t="shared" si="1"/>
        <v>0.52900000000000003</v>
      </c>
      <c r="Y4" s="30">
        <f t="shared" si="1"/>
        <v>0.47099999999999997</v>
      </c>
      <c r="Z4" s="30" t="str">
        <f t="shared" si="1"/>
        <v>60.6%</v>
      </c>
      <c r="AA4" s="30" t="str">
        <f t="shared" si="1"/>
        <v>20.5%</v>
      </c>
      <c r="AB4" s="30" t="str">
        <f t="shared" si="1"/>
        <v>13.2%</v>
      </c>
      <c r="AC4" s="30" t="str">
        <f t="shared" si="1"/>
        <v>2.9%</v>
      </c>
      <c r="AD4" s="30" t="str">
        <f t="shared" si="1"/>
        <v>1.4%</v>
      </c>
      <c r="AE4" s="30" t="str">
        <f t="shared" si="1"/>
        <v>0.8%</v>
      </c>
      <c r="AF4" s="30" t="str">
        <f t="shared" si="1"/>
        <v>0.5%</v>
      </c>
      <c r="AG4" s="30" t="str">
        <f t="shared" si="1"/>
        <v>0.2%</v>
      </c>
      <c r="AH4" s="9"/>
      <c r="AI4" s="9">
        <f t="shared" ref="AI4:AI67" si="4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44137</v>
      </c>
      <c r="C5" s="6">
        <f t="shared" si="0"/>
        <v>0.33333333333333331</v>
      </c>
      <c r="D5" s="7">
        <f t="shared" si="0"/>
        <v>249</v>
      </c>
      <c r="E5" s="28" t="str">
        <f t="shared" si="0"/>
        <v>https://www.gestionderiesgos.gob.ec/wp-content/uploads/2020/11/INFOGRAFIA-NACIONALCOVID19-COE-NACIONAL-08h00-02112020.pdf</v>
      </c>
      <c r="F5" s="7">
        <f t="shared" si="0"/>
        <v>169562</v>
      </c>
      <c r="G5" s="7">
        <f t="shared" si="0"/>
        <v>8380</v>
      </c>
      <c r="H5" s="7">
        <f t="shared" si="0"/>
        <v>4312</v>
      </c>
      <c r="I5" s="16" t="str">
        <f t="shared" si="0"/>
        <v>No hay datos</v>
      </c>
      <c r="J5" s="19">
        <f t="shared" si="0"/>
        <v>149048</v>
      </c>
      <c r="K5" s="24">
        <f t="shared" si="0"/>
        <v>21476</v>
      </c>
      <c r="L5" s="7">
        <f t="shared" si="0"/>
        <v>328849</v>
      </c>
      <c r="M5" s="7">
        <f t="shared" si="0"/>
        <v>549226</v>
      </c>
      <c r="N5" s="7" t="s">
        <v>29</v>
      </c>
      <c r="O5" s="7" t="s">
        <v>233</v>
      </c>
      <c r="P5" s="7" t="s">
        <v>32</v>
      </c>
      <c r="Q5" s="8">
        <v>3256</v>
      </c>
      <c r="R5" s="7">
        <f t="shared" si="2"/>
        <v>6483</v>
      </c>
      <c r="S5" s="7">
        <f t="shared" si="3"/>
        <v>468</v>
      </c>
      <c r="T5" s="7">
        <f t="shared" si="3"/>
        <v>185</v>
      </c>
      <c r="U5" s="7">
        <f t="shared" si="3"/>
        <v>79068</v>
      </c>
      <c r="V5" s="7">
        <f t="shared" si="1"/>
        <v>520</v>
      </c>
      <c r="W5" s="7">
        <f t="shared" si="1"/>
        <v>342</v>
      </c>
      <c r="X5" s="30">
        <f t="shared" si="1"/>
        <v>0.52900000000000003</v>
      </c>
      <c r="Y5" s="30">
        <f t="shared" si="1"/>
        <v>0.47099999999999997</v>
      </c>
      <c r="Z5" s="30" t="str">
        <f t="shared" si="1"/>
        <v>60.6%</v>
      </c>
      <c r="AA5" s="30" t="str">
        <f t="shared" si="1"/>
        <v>20.5%</v>
      </c>
      <c r="AB5" s="30" t="str">
        <f t="shared" si="1"/>
        <v>13.2%</v>
      </c>
      <c r="AC5" s="30" t="str">
        <f t="shared" si="1"/>
        <v>2.9%</v>
      </c>
      <c r="AD5" s="30" t="str">
        <f t="shared" si="1"/>
        <v>1.4%</v>
      </c>
      <c r="AE5" s="30" t="str">
        <f t="shared" si="1"/>
        <v>0.8%</v>
      </c>
      <c r="AF5" s="30" t="str">
        <f t="shared" si="1"/>
        <v>0.5%</v>
      </c>
      <c r="AG5" s="30" t="str">
        <f t="shared" si="1"/>
        <v>0.2%</v>
      </c>
      <c r="AH5" s="9"/>
      <c r="AI5" s="9">
        <f t="shared" si="4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44137</v>
      </c>
      <c r="C6" s="6">
        <f t="shared" si="0"/>
        <v>0.33333333333333331</v>
      </c>
      <c r="D6" s="7">
        <f t="shared" si="0"/>
        <v>249</v>
      </c>
      <c r="E6" s="28" t="str">
        <f t="shared" si="0"/>
        <v>https://www.gestionderiesgos.gob.ec/wp-content/uploads/2020/11/INFOGRAFIA-NACIONALCOVID19-COE-NACIONAL-08h00-02112020.pdf</v>
      </c>
      <c r="F6" s="7">
        <f t="shared" si="0"/>
        <v>169562</v>
      </c>
      <c r="G6" s="7">
        <f t="shared" si="0"/>
        <v>8380</v>
      </c>
      <c r="H6" s="7">
        <f t="shared" si="0"/>
        <v>4312</v>
      </c>
      <c r="I6" s="16" t="str">
        <f t="shared" si="0"/>
        <v>No hay datos</v>
      </c>
      <c r="J6" s="19">
        <f t="shared" si="0"/>
        <v>149048</v>
      </c>
      <c r="K6" s="24">
        <f t="shared" si="0"/>
        <v>21476</v>
      </c>
      <c r="L6" s="7">
        <f t="shared" si="0"/>
        <v>328849</v>
      </c>
      <c r="M6" s="7">
        <f t="shared" si="0"/>
        <v>549226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6483</v>
      </c>
      <c r="S6" s="7">
        <f t="shared" si="3"/>
        <v>468</v>
      </c>
      <c r="T6" s="7">
        <f t="shared" si="3"/>
        <v>185</v>
      </c>
      <c r="U6" s="7">
        <f t="shared" si="3"/>
        <v>79068</v>
      </c>
      <c r="V6" s="7">
        <f t="shared" si="1"/>
        <v>520</v>
      </c>
      <c r="W6" s="7">
        <f t="shared" si="1"/>
        <v>342</v>
      </c>
      <c r="X6" s="30">
        <f t="shared" si="1"/>
        <v>0.52900000000000003</v>
      </c>
      <c r="Y6" s="30">
        <f t="shared" si="1"/>
        <v>0.47099999999999997</v>
      </c>
      <c r="Z6" s="30" t="str">
        <f t="shared" si="1"/>
        <v>60.6%</v>
      </c>
      <c r="AA6" s="30" t="str">
        <f t="shared" si="1"/>
        <v>20.5%</v>
      </c>
      <c r="AB6" s="30" t="str">
        <f t="shared" si="1"/>
        <v>13.2%</v>
      </c>
      <c r="AC6" s="30" t="str">
        <f t="shared" si="1"/>
        <v>2.9%</v>
      </c>
      <c r="AD6" s="30" t="str">
        <f t="shared" si="1"/>
        <v>1.4%</v>
      </c>
      <c r="AE6" s="30" t="str">
        <f t="shared" si="1"/>
        <v>0.8%</v>
      </c>
      <c r="AF6" s="30" t="str">
        <f t="shared" si="1"/>
        <v>0.5%</v>
      </c>
      <c r="AG6" s="30" t="str">
        <f t="shared" si="1"/>
        <v>0.2%</v>
      </c>
      <c r="AH6" s="9"/>
      <c r="AI6" s="9">
        <f t="shared" si="4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44137</v>
      </c>
      <c r="C7" s="6">
        <f t="shared" si="0"/>
        <v>0.33333333333333331</v>
      </c>
      <c r="D7" s="7">
        <f t="shared" si="0"/>
        <v>249</v>
      </c>
      <c r="E7" s="28" t="str">
        <f t="shared" si="0"/>
        <v>https://www.gestionderiesgos.gob.ec/wp-content/uploads/2020/11/INFOGRAFIA-NACIONALCOVID19-COE-NACIONAL-08h00-02112020.pdf</v>
      </c>
      <c r="F7" s="7">
        <f t="shared" si="0"/>
        <v>169562</v>
      </c>
      <c r="G7" s="7">
        <f t="shared" si="0"/>
        <v>8380</v>
      </c>
      <c r="H7" s="7">
        <f t="shared" si="0"/>
        <v>4312</v>
      </c>
      <c r="I7" s="16" t="str">
        <f t="shared" si="0"/>
        <v>No hay datos</v>
      </c>
      <c r="J7" s="19">
        <f t="shared" si="0"/>
        <v>149048</v>
      </c>
      <c r="K7" s="24">
        <f t="shared" si="0"/>
        <v>21476</v>
      </c>
      <c r="L7" s="7">
        <f t="shared" si="0"/>
        <v>328849</v>
      </c>
      <c r="M7" s="7">
        <f t="shared" si="0"/>
        <v>549226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6483</v>
      </c>
      <c r="S7" s="7">
        <f t="shared" si="3"/>
        <v>468</v>
      </c>
      <c r="T7" s="7">
        <f t="shared" si="3"/>
        <v>185</v>
      </c>
      <c r="U7" s="7">
        <f t="shared" si="3"/>
        <v>79068</v>
      </c>
      <c r="V7" s="7">
        <f t="shared" si="1"/>
        <v>520</v>
      </c>
      <c r="W7" s="7">
        <f t="shared" si="1"/>
        <v>342</v>
      </c>
      <c r="X7" s="30">
        <f t="shared" si="1"/>
        <v>0.52900000000000003</v>
      </c>
      <c r="Y7" s="30">
        <f t="shared" si="1"/>
        <v>0.47099999999999997</v>
      </c>
      <c r="Z7" s="30" t="str">
        <f t="shared" si="1"/>
        <v>60.6%</v>
      </c>
      <c r="AA7" s="30" t="str">
        <f t="shared" si="1"/>
        <v>20.5%</v>
      </c>
      <c r="AB7" s="30" t="str">
        <f t="shared" si="1"/>
        <v>13.2%</v>
      </c>
      <c r="AC7" s="30" t="str">
        <f t="shared" si="1"/>
        <v>2.9%</v>
      </c>
      <c r="AD7" s="30" t="str">
        <f t="shared" si="1"/>
        <v>1.4%</v>
      </c>
      <c r="AE7" s="30" t="str">
        <f t="shared" si="1"/>
        <v>0.8%</v>
      </c>
      <c r="AF7" s="30" t="str">
        <f t="shared" si="1"/>
        <v>0.5%</v>
      </c>
      <c r="AG7" s="30" t="str">
        <f t="shared" si="1"/>
        <v>0.2%</v>
      </c>
      <c r="AH7" s="9"/>
      <c r="AI7" s="9">
        <f t="shared" si="4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44137</v>
      </c>
      <c r="C8" s="6">
        <f t="shared" si="0"/>
        <v>0.33333333333333331</v>
      </c>
      <c r="D8" s="7">
        <f t="shared" si="0"/>
        <v>249</v>
      </c>
      <c r="E8" s="28" t="str">
        <f t="shared" si="0"/>
        <v>https://www.gestionderiesgos.gob.ec/wp-content/uploads/2020/11/INFOGRAFIA-NACIONALCOVID19-COE-NACIONAL-08h00-02112020.pdf</v>
      </c>
      <c r="F8" s="7">
        <f t="shared" si="0"/>
        <v>169562</v>
      </c>
      <c r="G8" s="7">
        <f t="shared" si="0"/>
        <v>8380</v>
      </c>
      <c r="H8" s="7">
        <f t="shared" si="0"/>
        <v>4312</v>
      </c>
      <c r="I8" s="16" t="str">
        <f t="shared" si="0"/>
        <v>No hay datos</v>
      </c>
      <c r="J8" s="19">
        <f t="shared" si="0"/>
        <v>149048</v>
      </c>
      <c r="K8" s="24">
        <f t="shared" si="0"/>
        <v>21476</v>
      </c>
      <c r="L8" s="7">
        <f t="shared" si="0"/>
        <v>328849</v>
      </c>
      <c r="M8" s="7">
        <f t="shared" si="0"/>
        <v>549226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6483</v>
      </c>
      <c r="S8" s="7">
        <f t="shared" si="3"/>
        <v>468</v>
      </c>
      <c r="T8" s="7">
        <f t="shared" si="3"/>
        <v>185</v>
      </c>
      <c r="U8" s="7">
        <f t="shared" si="3"/>
        <v>79068</v>
      </c>
      <c r="V8" s="7">
        <f t="shared" si="1"/>
        <v>520</v>
      </c>
      <c r="W8" s="7">
        <f t="shared" si="1"/>
        <v>342</v>
      </c>
      <c r="X8" s="30">
        <f t="shared" si="1"/>
        <v>0.52900000000000003</v>
      </c>
      <c r="Y8" s="30">
        <f t="shared" si="1"/>
        <v>0.47099999999999997</v>
      </c>
      <c r="Z8" s="30" t="str">
        <f t="shared" si="1"/>
        <v>60.6%</v>
      </c>
      <c r="AA8" s="30" t="str">
        <f t="shared" si="1"/>
        <v>20.5%</v>
      </c>
      <c r="AB8" s="30" t="str">
        <f t="shared" si="1"/>
        <v>13.2%</v>
      </c>
      <c r="AC8" s="30" t="str">
        <f t="shared" si="1"/>
        <v>2.9%</v>
      </c>
      <c r="AD8" s="30" t="str">
        <f t="shared" si="1"/>
        <v>1.4%</v>
      </c>
      <c r="AE8" s="30" t="str">
        <f t="shared" si="1"/>
        <v>0.8%</v>
      </c>
      <c r="AF8" s="30" t="str">
        <f t="shared" si="1"/>
        <v>0.5%</v>
      </c>
      <c r="AG8" s="30" t="str">
        <f t="shared" si="1"/>
        <v>0.2%</v>
      </c>
      <c r="AH8" s="9"/>
      <c r="AI8" s="9">
        <f t="shared" si="4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44137</v>
      </c>
      <c r="C9" s="6">
        <f t="shared" si="0"/>
        <v>0.33333333333333331</v>
      </c>
      <c r="D9" s="7">
        <f t="shared" si="0"/>
        <v>249</v>
      </c>
      <c r="E9" s="28" t="str">
        <f t="shared" si="0"/>
        <v>https://www.gestionderiesgos.gob.ec/wp-content/uploads/2020/11/INFOGRAFIA-NACIONALCOVID19-COE-NACIONAL-08h00-02112020.pdf</v>
      </c>
      <c r="F9" s="7">
        <f t="shared" si="0"/>
        <v>169562</v>
      </c>
      <c r="G9" s="7">
        <f t="shared" si="0"/>
        <v>8380</v>
      </c>
      <c r="H9" s="7">
        <f t="shared" si="0"/>
        <v>4312</v>
      </c>
      <c r="I9" s="16" t="str">
        <f t="shared" si="0"/>
        <v>No hay datos</v>
      </c>
      <c r="J9" s="19">
        <f t="shared" si="0"/>
        <v>149048</v>
      </c>
      <c r="K9" s="24">
        <f t="shared" si="0"/>
        <v>21476</v>
      </c>
      <c r="L9" s="7">
        <f t="shared" si="0"/>
        <v>328849</v>
      </c>
      <c r="M9" s="7">
        <f t="shared" si="0"/>
        <v>549226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6483</v>
      </c>
      <c r="S9" s="7">
        <f t="shared" si="3"/>
        <v>468</v>
      </c>
      <c r="T9" s="7">
        <f t="shared" si="3"/>
        <v>185</v>
      </c>
      <c r="U9" s="7">
        <f t="shared" si="3"/>
        <v>79068</v>
      </c>
      <c r="V9" s="7">
        <f t="shared" si="1"/>
        <v>520</v>
      </c>
      <c r="W9" s="7">
        <f t="shared" si="1"/>
        <v>342</v>
      </c>
      <c r="X9" s="30">
        <f t="shared" si="1"/>
        <v>0.52900000000000003</v>
      </c>
      <c r="Y9" s="30">
        <f t="shared" si="1"/>
        <v>0.47099999999999997</v>
      </c>
      <c r="Z9" s="30" t="str">
        <f t="shared" si="1"/>
        <v>60.6%</v>
      </c>
      <c r="AA9" s="30" t="str">
        <f t="shared" si="1"/>
        <v>20.5%</v>
      </c>
      <c r="AB9" s="30" t="str">
        <f t="shared" si="1"/>
        <v>13.2%</v>
      </c>
      <c r="AC9" s="30" t="str">
        <f t="shared" si="1"/>
        <v>2.9%</v>
      </c>
      <c r="AD9" s="30" t="str">
        <f t="shared" si="1"/>
        <v>1.4%</v>
      </c>
      <c r="AE9" s="30" t="str">
        <f t="shared" si="1"/>
        <v>0.8%</v>
      </c>
      <c r="AF9" s="30" t="str">
        <f t="shared" si="1"/>
        <v>0.5%</v>
      </c>
      <c r="AG9" s="30" t="str">
        <f t="shared" si="1"/>
        <v>0.2%</v>
      </c>
      <c r="AH9" s="9"/>
      <c r="AI9" s="9">
        <f t="shared" si="4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44137</v>
      </c>
      <c r="C10" s="6">
        <f t="shared" si="0"/>
        <v>0.33333333333333331</v>
      </c>
      <c r="D10" s="7">
        <f t="shared" si="0"/>
        <v>249</v>
      </c>
      <c r="E10" s="28" t="str">
        <f t="shared" si="0"/>
        <v>https://www.gestionderiesgos.gob.ec/wp-content/uploads/2020/11/INFOGRAFIA-NACIONALCOVID19-COE-NACIONAL-08h00-02112020.pdf</v>
      </c>
      <c r="F10" s="7">
        <f t="shared" si="0"/>
        <v>169562</v>
      </c>
      <c r="G10" s="7">
        <f t="shared" si="0"/>
        <v>8380</v>
      </c>
      <c r="H10" s="7">
        <f t="shared" si="0"/>
        <v>4312</v>
      </c>
      <c r="I10" s="16" t="str">
        <f t="shared" si="0"/>
        <v>No hay datos</v>
      </c>
      <c r="J10" s="19">
        <f t="shared" si="0"/>
        <v>149048</v>
      </c>
      <c r="K10" s="24">
        <f t="shared" si="0"/>
        <v>21476</v>
      </c>
      <c r="L10" s="7">
        <f t="shared" si="0"/>
        <v>328849</v>
      </c>
      <c r="M10" s="7">
        <f t="shared" si="0"/>
        <v>549226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6483</v>
      </c>
      <c r="S10" s="7">
        <f t="shared" si="3"/>
        <v>468</v>
      </c>
      <c r="T10" s="7">
        <f t="shared" si="3"/>
        <v>185</v>
      </c>
      <c r="U10" s="7">
        <f t="shared" si="3"/>
        <v>79068</v>
      </c>
      <c r="V10" s="7">
        <f t="shared" si="1"/>
        <v>520</v>
      </c>
      <c r="W10" s="7">
        <f t="shared" si="1"/>
        <v>342</v>
      </c>
      <c r="X10" s="30">
        <f t="shared" si="1"/>
        <v>0.52900000000000003</v>
      </c>
      <c r="Y10" s="30">
        <f t="shared" si="1"/>
        <v>0.47099999999999997</v>
      </c>
      <c r="Z10" s="30" t="str">
        <f t="shared" si="1"/>
        <v>60.6%</v>
      </c>
      <c r="AA10" s="30" t="str">
        <f t="shared" si="1"/>
        <v>20.5%</v>
      </c>
      <c r="AB10" s="30" t="str">
        <f t="shared" si="1"/>
        <v>13.2%</v>
      </c>
      <c r="AC10" s="30" t="str">
        <f t="shared" si="1"/>
        <v>2.9%</v>
      </c>
      <c r="AD10" s="30" t="str">
        <f t="shared" si="1"/>
        <v>1.4%</v>
      </c>
      <c r="AE10" s="30" t="str">
        <f t="shared" si="1"/>
        <v>0.8%</v>
      </c>
      <c r="AF10" s="30" t="str">
        <f t="shared" si="1"/>
        <v>0.5%</v>
      </c>
      <c r="AG10" s="30" t="str">
        <f t="shared" si="1"/>
        <v>0.2%</v>
      </c>
      <c r="AH10" s="9"/>
      <c r="AI10" s="9">
        <f t="shared" si="4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44137</v>
      </c>
      <c r="C11" s="6">
        <f t="shared" si="0"/>
        <v>0.33333333333333331</v>
      </c>
      <c r="D11" s="7">
        <f t="shared" si="0"/>
        <v>249</v>
      </c>
      <c r="E11" s="28" t="str">
        <f t="shared" si="0"/>
        <v>https://www.gestionderiesgos.gob.ec/wp-content/uploads/2020/11/INFOGRAFIA-NACIONALCOVID19-COE-NACIONAL-08h00-02112020.pdf</v>
      </c>
      <c r="F11" s="7">
        <f t="shared" si="0"/>
        <v>169562</v>
      </c>
      <c r="G11" s="7">
        <f t="shared" si="0"/>
        <v>8380</v>
      </c>
      <c r="H11" s="7">
        <f t="shared" si="0"/>
        <v>4312</v>
      </c>
      <c r="I11" s="16" t="str">
        <f t="shared" si="0"/>
        <v>No hay datos</v>
      </c>
      <c r="J11" s="19">
        <f t="shared" si="0"/>
        <v>149048</v>
      </c>
      <c r="K11" s="24">
        <f t="shared" si="0"/>
        <v>21476</v>
      </c>
      <c r="L11" s="7">
        <f t="shared" si="0"/>
        <v>328849</v>
      </c>
      <c r="M11" s="7">
        <f t="shared" si="0"/>
        <v>549226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6483</v>
      </c>
      <c r="S11" s="7">
        <f t="shared" si="3"/>
        <v>468</v>
      </c>
      <c r="T11" s="7">
        <f t="shared" si="3"/>
        <v>185</v>
      </c>
      <c r="U11" s="7">
        <f t="shared" si="3"/>
        <v>79068</v>
      </c>
      <c r="V11" s="7">
        <f t="shared" si="1"/>
        <v>520</v>
      </c>
      <c r="W11" s="7">
        <f t="shared" si="1"/>
        <v>342</v>
      </c>
      <c r="X11" s="30">
        <f t="shared" si="1"/>
        <v>0.52900000000000003</v>
      </c>
      <c r="Y11" s="30">
        <f t="shared" si="1"/>
        <v>0.47099999999999997</v>
      </c>
      <c r="Z11" s="30" t="str">
        <f t="shared" si="1"/>
        <v>60.6%</v>
      </c>
      <c r="AA11" s="30" t="str">
        <f t="shared" si="1"/>
        <v>20.5%</v>
      </c>
      <c r="AB11" s="30" t="str">
        <f t="shared" si="1"/>
        <v>13.2%</v>
      </c>
      <c r="AC11" s="30" t="str">
        <f t="shared" si="1"/>
        <v>2.9%</v>
      </c>
      <c r="AD11" s="30" t="str">
        <f t="shared" si="1"/>
        <v>1.4%</v>
      </c>
      <c r="AE11" s="30" t="str">
        <f t="shared" si="1"/>
        <v>0.8%</v>
      </c>
      <c r="AF11" s="30" t="str">
        <f t="shared" si="1"/>
        <v>0.5%</v>
      </c>
      <c r="AG11" s="30" t="str">
        <f t="shared" si="1"/>
        <v>0.2%</v>
      </c>
      <c r="AH11" s="9"/>
      <c r="AI11" s="9">
        <f t="shared" si="4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44137</v>
      </c>
      <c r="C12" s="6">
        <f t="shared" si="0"/>
        <v>0.33333333333333331</v>
      </c>
      <c r="D12" s="7">
        <f t="shared" si="0"/>
        <v>249</v>
      </c>
      <c r="E12" s="28" t="str">
        <f t="shared" si="0"/>
        <v>https://www.gestionderiesgos.gob.ec/wp-content/uploads/2020/11/INFOGRAFIA-NACIONALCOVID19-COE-NACIONAL-08h00-02112020.pdf</v>
      </c>
      <c r="F12" s="7">
        <f t="shared" si="0"/>
        <v>169562</v>
      </c>
      <c r="G12" s="7">
        <f t="shared" si="0"/>
        <v>8380</v>
      </c>
      <c r="H12" s="7">
        <f t="shared" si="0"/>
        <v>4312</v>
      </c>
      <c r="I12" s="16" t="str">
        <f t="shared" si="0"/>
        <v>No hay datos</v>
      </c>
      <c r="J12" s="19">
        <f t="shared" si="0"/>
        <v>149048</v>
      </c>
      <c r="K12" s="24">
        <f t="shared" si="0"/>
        <v>21476</v>
      </c>
      <c r="L12" s="7">
        <f t="shared" si="0"/>
        <v>328849</v>
      </c>
      <c r="M12" s="7">
        <f t="shared" si="0"/>
        <v>549226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6483</v>
      </c>
      <c r="S12" s="7">
        <f t="shared" si="3"/>
        <v>468</v>
      </c>
      <c r="T12" s="7">
        <f t="shared" si="3"/>
        <v>185</v>
      </c>
      <c r="U12" s="7">
        <f t="shared" si="3"/>
        <v>79068</v>
      </c>
      <c r="V12" s="7">
        <f t="shared" si="1"/>
        <v>520</v>
      </c>
      <c r="W12" s="7">
        <f t="shared" si="1"/>
        <v>342</v>
      </c>
      <c r="X12" s="30">
        <f t="shared" si="1"/>
        <v>0.52900000000000003</v>
      </c>
      <c r="Y12" s="30">
        <f t="shared" si="1"/>
        <v>0.47099999999999997</v>
      </c>
      <c r="Z12" s="30" t="str">
        <f t="shared" si="1"/>
        <v>60.6%</v>
      </c>
      <c r="AA12" s="30" t="str">
        <f t="shared" si="1"/>
        <v>20.5%</v>
      </c>
      <c r="AB12" s="30" t="str">
        <f t="shared" si="1"/>
        <v>13.2%</v>
      </c>
      <c r="AC12" s="30" t="str">
        <f t="shared" si="1"/>
        <v>2.9%</v>
      </c>
      <c r="AD12" s="30" t="str">
        <f t="shared" si="1"/>
        <v>1.4%</v>
      </c>
      <c r="AE12" s="30" t="str">
        <f t="shared" si="1"/>
        <v>0.8%</v>
      </c>
      <c r="AF12" s="30" t="str">
        <f t="shared" si="1"/>
        <v>0.5%</v>
      </c>
      <c r="AG12" s="30" t="str">
        <f t="shared" si="1"/>
        <v>0.2%</v>
      </c>
      <c r="AH12" s="9"/>
      <c r="AI12" s="9">
        <f t="shared" si="4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44137</v>
      </c>
      <c r="C13" s="6">
        <f t="shared" si="0"/>
        <v>0.33333333333333331</v>
      </c>
      <c r="D13" s="7">
        <f t="shared" si="0"/>
        <v>249</v>
      </c>
      <c r="E13" s="28" t="str">
        <f t="shared" si="0"/>
        <v>https://www.gestionderiesgos.gob.ec/wp-content/uploads/2020/11/INFOGRAFIA-NACIONALCOVID19-COE-NACIONAL-08h00-02112020.pdf</v>
      </c>
      <c r="F13" s="7">
        <f t="shared" si="0"/>
        <v>169562</v>
      </c>
      <c r="G13" s="7">
        <f t="shared" si="0"/>
        <v>8380</v>
      </c>
      <c r="H13" s="7">
        <f t="shared" si="0"/>
        <v>4312</v>
      </c>
      <c r="I13" s="16" t="str">
        <f t="shared" si="0"/>
        <v>No hay datos</v>
      </c>
      <c r="J13" s="19">
        <f t="shared" si="0"/>
        <v>149048</v>
      </c>
      <c r="K13" s="24">
        <f t="shared" si="0"/>
        <v>21476</v>
      </c>
      <c r="L13" s="7">
        <f t="shared" si="0"/>
        <v>328849</v>
      </c>
      <c r="M13" s="7">
        <f t="shared" si="0"/>
        <v>549226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6483</v>
      </c>
      <c r="S13" s="7">
        <f t="shared" si="3"/>
        <v>468</v>
      </c>
      <c r="T13" s="7">
        <f t="shared" si="3"/>
        <v>185</v>
      </c>
      <c r="U13" s="7">
        <f t="shared" si="3"/>
        <v>79068</v>
      </c>
      <c r="V13" s="7">
        <f t="shared" si="1"/>
        <v>520</v>
      </c>
      <c r="W13" s="7">
        <f t="shared" si="1"/>
        <v>342</v>
      </c>
      <c r="X13" s="30">
        <f t="shared" si="1"/>
        <v>0.52900000000000003</v>
      </c>
      <c r="Y13" s="30">
        <f t="shared" si="1"/>
        <v>0.47099999999999997</v>
      </c>
      <c r="Z13" s="30" t="str">
        <f t="shared" si="1"/>
        <v>60.6%</v>
      </c>
      <c r="AA13" s="30" t="str">
        <f t="shared" si="1"/>
        <v>20.5%</v>
      </c>
      <c r="AB13" s="30" t="str">
        <f t="shared" si="1"/>
        <v>13.2%</v>
      </c>
      <c r="AC13" s="30" t="str">
        <f t="shared" si="1"/>
        <v>2.9%</v>
      </c>
      <c r="AD13" s="30" t="str">
        <f t="shared" si="1"/>
        <v>1.4%</v>
      </c>
      <c r="AE13" s="30" t="str">
        <f t="shared" si="1"/>
        <v>0.8%</v>
      </c>
      <c r="AF13" s="30" t="str">
        <f t="shared" si="1"/>
        <v>0.5%</v>
      </c>
      <c r="AG13" s="30" t="str">
        <f t="shared" si="1"/>
        <v>0.2%</v>
      </c>
      <c r="AH13" s="9"/>
      <c r="AI13" s="9">
        <f t="shared" si="4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44137</v>
      </c>
      <c r="C14" s="6">
        <f t="shared" si="0"/>
        <v>0.33333333333333331</v>
      </c>
      <c r="D14" s="7">
        <f t="shared" si="0"/>
        <v>249</v>
      </c>
      <c r="E14" s="28" t="str">
        <f t="shared" si="0"/>
        <v>https://www.gestionderiesgos.gob.ec/wp-content/uploads/2020/11/INFOGRAFIA-NACIONALCOVID19-COE-NACIONAL-08h00-02112020.pdf</v>
      </c>
      <c r="F14" s="7">
        <f t="shared" si="0"/>
        <v>169562</v>
      </c>
      <c r="G14" s="7">
        <f t="shared" si="0"/>
        <v>8380</v>
      </c>
      <c r="H14" s="7">
        <f t="shared" si="0"/>
        <v>4312</v>
      </c>
      <c r="I14" s="16" t="str">
        <f t="shared" si="0"/>
        <v>No hay datos</v>
      </c>
      <c r="J14" s="19">
        <f t="shared" si="0"/>
        <v>149048</v>
      </c>
      <c r="K14" s="24">
        <f t="shared" si="0"/>
        <v>21476</v>
      </c>
      <c r="L14" s="7">
        <f t="shared" si="0"/>
        <v>328849</v>
      </c>
      <c r="M14" s="7">
        <f t="shared" si="0"/>
        <v>549226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6483</v>
      </c>
      <c r="S14" s="7">
        <f t="shared" si="3"/>
        <v>468</v>
      </c>
      <c r="T14" s="7">
        <f t="shared" si="3"/>
        <v>185</v>
      </c>
      <c r="U14" s="7">
        <f t="shared" si="3"/>
        <v>79068</v>
      </c>
      <c r="V14" s="7">
        <f t="shared" si="1"/>
        <v>520</v>
      </c>
      <c r="W14" s="7">
        <f t="shared" si="1"/>
        <v>342</v>
      </c>
      <c r="X14" s="30">
        <f t="shared" si="1"/>
        <v>0.52900000000000003</v>
      </c>
      <c r="Y14" s="30">
        <f t="shared" si="1"/>
        <v>0.47099999999999997</v>
      </c>
      <c r="Z14" s="30" t="str">
        <f t="shared" si="1"/>
        <v>60.6%</v>
      </c>
      <c r="AA14" s="30" t="str">
        <f t="shared" si="1"/>
        <v>20.5%</v>
      </c>
      <c r="AB14" s="30" t="str">
        <f t="shared" si="1"/>
        <v>13.2%</v>
      </c>
      <c r="AC14" s="30" t="str">
        <f t="shared" si="1"/>
        <v>2.9%</v>
      </c>
      <c r="AD14" s="30" t="str">
        <f t="shared" si="1"/>
        <v>1.4%</v>
      </c>
      <c r="AE14" s="30" t="str">
        <f t="shared" si="1"/>
        <v>0.8%</v>
      </c>
      <c r="AF14" s="30" t="str">
        <f t="shared" si="1"/>
        <v>0.5%</v>
      </c>
      <c r="AG14" s="30" t="str">
        <f t="shared" si="1"/>
        <v>0.2%</v>
      </c>
      <c r="AH14" s="9"/>
      <c r="AI14" s="9">
        <f t="shared" si="4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44137</v>
      </c>
      <c r="C15" s="6">
        <f t="shared" si="0"/>
        <v>0.33333333333333331</v>
      </c>
      <c r="D15" s="7">
        <f t="shared" si="0"/>
        <v>249</v>
      </c>
      <c r="E15" s="28" t="str">
        <f t="shared" si="0"/>
        <v>https://www.gestionderiesgos.gob.ec/wp-content/uploads/2020/11/INFOGRAFIA-NACIONALCOVID19-COE-NACIONAL-08h00-02112020.pdf</v>
      </c>
      <c r="F15" s="7">
        <f t="shared" si="0"/>
        <v>169562</v>
      </c>
      <c r="G15" s="7">
        <f t="shared" si="0"/>
        <v>8380</v>
      </c>
      <c r="H15" s="7">
        <f t="shared" si="0"/>
        <v>4312</v>
      </c>
      <c r="I15" s="16" t="str">
        <f t="shared" si="0"/>
        <v>No hay datos</v>
      </c>
      <c r="J15" s="19">
        <f t="shared" si="0"/>
        <v>149048</v>
      </c>
      <c r="K15" s="24">
        <f t="shared" si="0"/>
        <v>21476</v>
      </c>
      <c r="L15" s="7">
        <f t="shared" si="0"/>
        <v>328849</v>
      </c>
      <c r="M15" s="7">
        <f t="shared" si="0"/>
        <v>549226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6483</v>
      </c>
      <c r="S15" s="7">
        <f t="shared" si="3"/>
        <v>468</v>
      </c>
      <c r="T15" s="7">
        <f t="shared" si="3"/>
        <v>185</v>
      </c>
      <c r="U15" s="7">
        <f t="shared" si="3"/>
        <v>79068</v>
      </c>
      <c r="V15" s="7">
        <f t="shared" si="1"/>
        <v>520</v>
      </c>
      <c r="W15" s="7">
        <f t="shared" si="1"/>
        <v>342</v>
      </c>
      <c r="X15" s="30">
        <f t="shared" si="1"/>
        <v>0.52900000000000003</v>
      </c>
      <c r="Y15" s="30">
        <f t="shared" si="1"/>
        <v>0.47099999999999997</v>
      </c>
      <c r="Z15" s="30" t="str">
        <f t="shared" si="1"/>
        <v>60.6%</v>
      </c>
      <c r="AA15" s="30" t="str">
        <f t="shared" si="1"/>
        <v>20.5%</v>
      </c>
      <c r="AB15" s="30" t="str">
        <f t="shared" si="1"/>
        <v>13.2%</v>
      </c>
      <c r="AC15" s="30" t="str">
        <f t="shared" si="1"/>
        <v>2.9%</v>
      </c>
      <c r="AD15" s="30" t="str">
        <f t="shared" si="1"/>
        <v>1.4%</v>
      </c>
      <c r="AE15" s="30" t="str">
        <f t="shared" si="1"/>
        <v>0.8%</v>
      </c>
      <c r="AF15" s="30" t="str">
        <f t="shared" si="1"/>
        <v>0.5%</v>
      </c>
      <c r="AG15" s="30" t="str">
        <f t="shared" si="1"/>
        <v>0.2%</v>
      </c>
      <c r="AH15" s="9"/>
      <c r="AI15" s="9">
        <f t="shared" si="4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44137</v>
      </c>
      <c r="C16" s="6">
        <f>C14</f>
        <v>0.33333333333333331</v>
      </c>
      <c r="D16" s="7">
        <f>D14</f>
        <v>249</v>
      </c>
      <c r="E16" s="28" t="str">
        <f t="shared" ref="E16:E79" si="5">E15</f>
        <v>https://www.gestionderiesgos.gob.ec/wp-content/uploads/2020/11/INFOGRAFIA-NACIONALCOVID19-COE-NACIONAL-08h00-02112020.pdf</v>
      </c>
      <c r="F16" s="7">
        <f t="shared" si="0"/>
        <v>169562</v>
      </c>
      <c r="G16" s="7">
        <f t="shared" si="0"/>
        <v>8380</v>
      </c>
      <c r="H16" s="7">
        <f t="shared" si="0"/>
        <v>4312</v>
      </c>
      <c r="I16" s="16" t="str">
        <f t="shared" si="0"/>
        <v>No hay datos</v>
      </c>
      <c r="J16" s="19">
        <f t="shared" si="0"/>
        <v>149048</v>
      </c>
      <c r="K16" s="24">
        <f t="shared" si="0"/>
        <v>21476</v>
      </c>
      <c r="L16" s="7">
        <f t="shared" si="0"/>
        <v>328849</v>
      </c>
      <c r="M16" s="7">
        <f t="shared" si="0"/>
        <v>549226</v>
      </c>
      <c r="N16" s="7" t="s">
        <v>29</v>
      </c>
      <c r="O16" s="7" t="s">
        <v>233</v>
      </c>
      <c r="P16" s="7" t="s">
        <v>37</v>
      </c>
      <c r="Q16" s="8">
        <v>366</v>
      </c>
      <c r="R16" s="7">
        <f t="shared" si="2"/>
        <v>6483</v>
      </c>
      <c r="S16" s="7">
        <f t="shared" si="3"/>
        <v>468</v>
      </c>
      <c r="T16" s="7">
        <f t="shared" si="3"/>
        <v>185</v>
      </c>
      <c r="U16" s="7">
        <f t="shared" si="3"/>
        <v>79068</v>
      </c>
      <c r="V16" s="7">
        <f t="shared" si="1"/>
        <v>520</v>
      </c>
      <c r="W16" s="7">
        <f t="shared" si="1"/>
        <v>342</v>
      </c>
      <c r="X16" s="30">
        <f t="shared" si="1"/>
        <v>0.52900000000000003</v>
      </c>
      <c r="Y16" s="30">
        <f t="shared" si="1"/>
        <v>0.47099999999999997</v>
      </c>
      <c r="Z16" s="30" t="str">
        <f t="shared" si="1"/>
        <v>60.6%</v>
      </c>
      <c r="AA16" s="30" t="str">
        <f t="shared" si="1"/>
        <v>20.5%</v>
      </c>
      <c r="AB16" s="30" t="str">
        <f t="shared" si="1"/>
        <v>13.2%</v>
      </c>
      <c r="AC16" s="30" t="str">
        <f t="shared" si="1"/>
        <v>2.9%</v>
      </c>
      <c r="AD16" s="30" t="str">
        <f t="shared" si="1"/>
        <v>1.4%</v>
      </c>
      <c r="AE16" s="30" t="str">
        <f t="shared" si="1"/>
        <v>0.8%</v>
      </c>
      <c r="AF16" s="30" t="str">
        <f t="shared" si="1"/>
        <v>0.5%</v>
      </c>
      <c r="AG16" s="30" t="str">
        <f t="shared" si="1"/>
        <v>0.2%</v>
      </c>
      <c r="AH16" s="9"/>
      <c r="AI16" s="9">
        <f t="shared" si="4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44137</v>
      </c>
      <c r="C17" s="6">
        <f>C14</f>
        <v>0.33333333333333331</v>
      </c>
      <c r="D17" s="7">
        <f>D14</f>
        <v>249</v>
      </c>
      <c r="E17" s="28" t="str">
        <f t="shared" si="5"/>
        <v>https://www.gestionderiesgos.gob.ec/wp-content/uploads/2020/11/INFOGRAFIA-NACIONALCOVID19-COE-NACIONAL-08h00-02112020.pdf</v>
      </c>
      <c r="F17" s="7">
        <f>F14</f>
        <v>169562</v>
      </c>
      <c r="G17" s="7">
        <f>G14</f>
        <v>8380</v>
      </c>
      <c r="H17" s="7">
        <f>H14</f>
        <v>4312</v>
      </c>
      <c r="I17" s="16" t="str">
        <f>I14</f>
        <v>No hay datos</v>
      </c>
      <c r="J17" s="19">
        <f t="shared" si="0"/>
        <v>149048</v>
      </c>
      <c r="K17" s="24">
        <f t="shared" si="0"/>
        <v>21476</v>
      </c>
      <c r="L17" s="7">
        <f t="shared" si="0"/>
        <v>328849</v>
      </c>
      <c r="M17" s="7">
        <f>M14</f>
        <v>549226</v>
      </c>
      <c r="N17" s="7" t="s">
        <v>29</v>
      </c>
      <c r="O17" s="7" t="s">
        <v>39</v>
      </c>
      <c r="P17" s="7" t="s">
        <v>39</v>
      </c>
      <c r="Q17" s="8">
        <v>4280</v>
      </c>
      <c r="R17" s="8">
        <v>4280</v>
      </c>
      <c r="S17" s="8">
        <v>216</v>
      </c>
      <c r="T17" s="8">
        <v>51</v>
      </c>
      <c r="U17" s="7">
        <f>U14</f>
        <v>79068</v>
      </c>
      <c r="V17" s="7">
        <f>V14</f>
        <v>520</v>
      </c>
      <c r="W17" s="7">
        <f>W14</f>
        <v>342</v>
      </c>
      <c r="X17" s="30">
        <f t="shared" si="1"/>
        <v>0.52900000000000003</v>
      </c>
      <c r="Y17" s="30">
        <f t="shared" si="1"/>
        <v>0.47099999999999997</v>
      </c>
      <c r="Z17" s="30" t="str">
        <f>Z14</f>
        <v>60.6%</v>
      </c>
      <c r="AA17" s="30" t="str">
        <f t="shared" si="1"/>
        <v>20.5%</v>
      </c>
      <c r="AB17" s="30" t="str">
        <f t="shared" si="1"/>
        <v>13.2%</v>
      </c>
      <c r="AC17" s="30" t="str">
        <f t="shared" si="1"/>
        <v>2.9%</v>
      </c>
      <c r="AD17" s="30" t="str">
        <f t="shared" si="1"/>
        <v>1.4%</v>
      </c>
      <c r="AE17" s="30" t="str">
        <f t="shared" si="1"/>
        <v>0.8%</v>
      </c>
      <c r="AF17" s="30" t="str">
        <f t="shared" si="1"/>
        <v>0.5%</v>
      </c>
      <c r="AG17" s="30" t="str">
        <f t="shared" si="1"/>
        <v>0.2%</v>
      </c>
      <c r="AH17" s="9"/>
      <c r="AI17" s="9">
        <f t="shared" si="4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44137</v>
      </c>
      <c r="C18" s="6">
        <f t="shared" si="0"/>
        <v>0.33333333333333331</v>
      </c>
      <c r="D18" s="7">
        <f t="shared" si="0"/>
        <v>249</v>
      </c>
      <c r="E18" s="28" t="str">
        <f t="shared" si="5"/>
        <v>https://www.gestionderiesgos.gob.ec/wp-content/uploads/2020/11/INFOGRAFIA-NACIONALCOVID19-COE-NACIONAL-08h00-02112020.pdf</v>
      </c>
      <c r="F18" s="7">
        <f t="shared" si="0"/>
        <v>169562</v>
      </c>
      <c r="G18" s="7">
        <f t="shared" si="0"/>
        <v>8380</v>
      </c>
      <c r="H18" s="7">
        <f t="shared" si="0"/>
        <v>4312</v>
      </c>
      <c r="I18" s="16" t="str">
        <f t="shared" si="0"/>
        <v>No hay datos</v>
      </c>
      <c r="J18" s="19">
        <f t="shared" si="0"/>
        <v>149048</v>
      </c>
      <c r="K18" s="24">
        <f t="shared" si="0"/>
        <v>21476</v>
      </c>
      <c r="L18" s="7">
        <f t="shared" si="0"/>
        <v>328849</v>
      </c>
      <c r="M18" s="7">
        <f t="shared" si="0"/>
        <v>549226</v>
      </c>
      <c r="N18" s="7" t="s">
        <v>29</v>
      </c>
      <c r="O18" s="7" t="s">
        <v>39</v>
      </c>
      <c r="P18" s="7" t="s">
        <v>39</v>
      </c>
      <c r="Q18" s="8">
        <v>1968</v>
      </c>
      <c r="R18" s="7">
        <f t="shared" si="3"/>
        <v>4280</v>
      </c>
      <c r="S18" s="7">
        <f t="shared" si="3"/>
        <v>216</v>
      </c>
      <c r="T18" s="7">
        <f t="shared" si="3"/>
        <v>51</v>
      </c>
      <c r="U18" s="7">
        <f t="shared" si="3"/>
        <v>79068</v>
      </c>
      <c r="V18" s="7">
        <f t="shared" si="1"/>
        <v>520</v>
      </c>
      <c r="W18" s="7">
        <f t="shared" si="1"/>
        <v>342</v>
      </c>
      <c r="X18" s="30">
        <f t="shared" si="1"/>
        <v>0.52900000000000003</v>
      </c>
      <c r="Y18" s="30">
        <f t="shared" si="1"/>
        <v>0.47099999999999997</v>
      </c>
      <c r="Z18" s="30" t="str">
        <f t="shared" si="1"/>
        <v>60.6%</v>
      </c>
      <c r="AA18" s="30" t="str">
        <f t="shared" si="1"/>
        <v>20.5%</v>
      </c>
      <c r="AB18" s="30" t="str">
        <f t="shared" si="1"/>
        <v>13.2%</v>
      </c>
      <c r="AC18" s="30" t="str">
        <f t="shared" si="1"/>
        <v>2.9%</v>
      </c>
      <c r="AD18" s="30" t="str">
        <f t="shared" si="1"/>
        <v>1.4%</v>
      </c>
      <c r="AE18" s="30" t="str">
        <f t="shared" si="1"/>
        <v>0.8%</v>
      </c>
      <c r="AF18" s="30" t="str">
        <f t="shared" si="1"/>
        <v>0.5%</v>
      </c>
      <c r="AG18" s="30" t="str">
        <f t="shared" si="1"/>
        <v>0.2%</v>
      </c>
      <c r="AH18" s="9"/>
      <c r="AI18" s="9">
        <f t="shared" si="4"/>
        <v>4</v>
      </c>
      <c r="AJ18" s="10" t="s">
        <v>282</v>
      </c>
    </row>
    <row r="19" spans="1:36" ht="13.8" x14ac:dyDescent="0.25">
      <c r="A19" s="5">
        <f t="shared" ref="A19:D34" si="6">A18</f>
        <v>43890</v>
      </c>
      <c r="B19" s="5">
        <f t="shared" si="6"/>
        <v>44137</v>
      </c>
      <c r="C19" s="6">
        <f t="shared" si="6"/>
        <v>0.33333333333333331</v>
      </c>
      <c r="D19" s="7">
        <f t="shared" si="6"/>
        <v>249</v>
      </c>
      <c r="E19" s="28" t="str">
        <f t="shared" si="5"/>
        <v>https://www.gestionderiesgos.gob.ec/wp-content/uploads/2020/11/INFOGRAFIA-NACIONALCOVID19-COE-NACIONAL-08h00-02112020.pdf</v>
      </c>
      <c r="F19" s="7">
        <f t="shared" ref="F19:M34" si="7">F18</f>
        <v>169562</v>
      </c>
      <c r="G19" s="7">
        <f t="shared" si="7"/>
        <v>8380</v>
      </c>
      <c r="H19" s="7">
        <f t="shared" si="7"/>
        <v>4312</v>
      </c>
      <c r="I19" s="16" t="str">
        <f t="shared" si="7"/>
        <v>No hay datos</v>
      </c>
      <c r="J19" s="19">
        <f t="shared" si="7"/>
        <v>149048</v>
      </c>
      <c r="K19" s="24">
        <f t="shared" si="7"/>
        <v>21476</v>
      </c>
      <c r="L19" s="7">
        <f t="shared" si="7"/>
        <v>328849</v>
      </c>
      <c r="M19" s="7">
        <f t="shared" si="7"/>
        <v>549226</v>
      </c>
      <c r="N19" s="7" t="s">
        <v>29</v>
      </c>
      <c r="O19" s="7" t="s">
        <v>39</v>
      </c>
      <c r="P19" s="7" t="s">
        <v>40</v>
      </c>
      <c r="Q19" s="8">
        <v>1155</v>
      </c>
      <c r="R19" s="7">
        <f t="shared" si="3"/>
        <v>4280</v>
      </c>
      <c r="S19" s="7">
        <f t="shared" si="3"/>
        <v>216</v>
      </c>
      <c r="T19" s="7">
        <f t="shared" si="3"/>
        <v>51</v>
      </c>
      <c r="U19" s="7">
        <f t="shared" si="3"/>
        <v>79068</v>
      </c>
      <c r="V19" s="7">
        <f t="shared" si="3"/>
        <v>520</v>
      </c>
      <c r="W19" s="7">
        <f t="shared" si="3"/>
        <v>342</v>
      </c>
      <c r="X19" s="30">
        <f t="shared" si="3"/>
        <v>0.52900000000000003</v>
      </c>
      <c r="Y19" s="30">
        <f t="shared" si="3"/>
        <v>0.47099999999999997</v>
      </c>
      <c r="Z19" s="30" t="str">
        <f t="shared" si="3"/>
        <v>60.6%</v>
      </c>
      <c r="AA19" s="30" t="str">
        <f t="shared" si="3"/>
        <v>20.5%</v>
      </c>
      <c r="AB19" s="30" t="str">
        <f t="shared" si="3"/>
        <v>13.2%</v>
      </c>
      <c r="AC19" s="30" t="str">
        <f t="shared" si="3"/>
        <v>2.9%</v>
      </c>
      <c r="AD19" s="30" t="str">
        <f t="shared" si="3"/>
        <v>1.4%</v>
      </c>
      <c r="AE19" s="30" t="str">
        <f t="shared" si="3"/>
        <v>0.8%</v>
      </c>
      <c r="AF19" s="30" t="str">
        <f t="shared" si="3"/>
        <v>0.5%</v>
      </c>
      <c r="AG19" s="30" t="str">
        <f t="shared" si="3"/>
        <v>0.2%</v>
      </c>
      <c r="AH19" s="9"/>
      <c r="AI19" s="9">
        <f t="shared" si="4"/>
        <v>4</v>
      </c>
      <c r="AJ19" s="10" t="s">
        <v>282</v>
      </c>
    </row>
    <row r="20" spans="1:36" ht="13.8" x14ac:dyDescent="0.25">
      <c r="A20" s="5">
        <f t="shared" si="6"/>
        <v>43890</v>
      </c>
      <c r="B20" s="5">
        <f t="shared" si="6"/>
        <v>44137</v>
      </c>
      <c r="C20" s="6">
        <f t="shared" si="6"/>
        <v>0.33333333333333331</v>
      </c>
      <c r="D20" s="7">
        <f t="shared" si="6"/>
        <v>249</v>
      </c>
      <c r="E20" s="28" t="str">
        <f t="shared" si="5"/>
        <v>https://www.gestionderiesgos.gob.ec/wp-content/uploads/2020/11/INFOGRAFIA-NACIONALCOVID19-COE-NACIONAL-08h00-02112020.pdf</v>
      </c>
      <c r="F20" s="7">
        <f t="shared" si="7"/>
        <v>169562</v>
      </c>
      <c r="G20" s="7">
        <f t="shared" si="7"/>
        <v>8380</v>
      </c>
      <c r="H20" s="7">
        <f t="shared" si="7"/>
        <v>4312</v>
      </c>
      <c r="I20" s="16" t="str">
        <f t="shared" si="7"/>
        <v>No hay datos</v>
      </c>
      <c r="J20" s="19">
        <f t="shared" si="7"/>
        <v>149048</v>
      </c>
      <c r="K20" s="24">
        <f t="shared" si="7"/>
        <v>21476</v>
      </c>
      <c r="L20" s="7">
        <f t="shared" si="7"/>
        <v>328849</v>
      </c>
      <c r="M20" s="7">
        <f t="shared" si="7"/>
        <v>549226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8">R19</f>
        <v>4280</v>
      </c>
      <c r="S20" s="7">
        <f t="shared" si="8"/>
        <v>216</v>
      </c>
      <c r="T20" s="7">
        <f t="shared" si="8"/>
        <v>51</v>
      </c>
      <c r="U20" s="7">
        <f t="shared" si="8"/>
        <v>79068</v>
      </c>
      <c r="V20" s="7">
        <f t="shared" si="8"/>
        <v>520</v>
      </c>
      <c r="W20" s="7">
        <f t="shared" si="8"/>
        <v>342</v>
      </c>
      <c r="X20" s="30">
        <f t="shared" si="8"/>
        <v>0.52900000000000003</v>
      </c>
      <c r="Y20" s="30">
        <f t="shared" si="8"/>
        <v>0.47099999999999997</v>
      </c>
      <c r="Z20" s="30" t="str">
        <f t="shared" si="8"/>
        <v>60.6%</v>
      </c>
      <c r="AA20" s="30" t="str">
        <f t="shared" si="8"/>
        <v>20.5%</v>
      </c>
      <c r="AB20" s="30" t="str">
        <f t="shared" si="8"/>
        <v>13.2%</v>
      </c>
      <c r="AC20" s="30" t="str">
        <f t="shared" si="8"/>
        <v>2.9%</v>
      </c>
      <c r="AD20" s="30" t="str">
        <f t="shared" si="8"/>
        <v>1.4%</v>
      </c>
      <c r="AE20" s="30" t="str">
        <f t="shared" si="8"/>
        <v>0.8%</v>
      </c>
      <c r="AF20" s="30" t="str">
        <f t="shared" si="8"/>
        <v>0.5%</v>
      </c>
      <c r="AG20" s="30" t="str">
        <f t="shared" si="8"/>
        <v>0.2%</v>
      </c>
      <c r="AH20" s="9"/>
      <c r="AI20" s="9">
        <f t="shared" si="4"/>
        <v>4</v>
      </c>
      <c r="AJ20" s="10" t="s">
        <v>282</v>
      </c>
    </row>
    <row r="21" spans="1:36" ht="13.8" x14ac:dyDescent="0.25">
      <c r="A21" s="5">
        <f t="shared" si="6"/>
        <v>43890</v>
      </c>
      <c r="B21" s="5">
        <f t="shared" si="6"/>
        <v>44137</v>
      </c>
      <c r="C21" s="6">
        <f t="shared" si="6"/>
        <v>0.33333333333333331</v>
      </c>
      <c r="D21" s="7">
        <f t="shared" si="6"/>
        <v>249</v>
      </c>
      <c r="E21" s="28" t="str">
        <f t="shared" si="5"/>
        <v>https://www.gestionderiesgos.gob.ec/wp-content/uploads/2020/11/INFOGRAFIA-NACIONALCOVID19-COE-NACIONAL-08h00-02112020.pdf</v>
      </c>
      <c r="F21" s="7">
        <f t="shared" si="7"/>
        <v>169562</v>
      </c>
      <c r="G21" s="7">
        <f t="shared" si="7"/>
        <v>8380</v>
      </c>
      <c r="H21" s="7">
        <f t="shared" si="7"/>
        <v>4312</v>
      </c>
      <c r="I21" s="16" t="str">
        <f t="shared" si="7"/>
        <v>No hay datos</v>
      </c>
      <c r="J21" s="19">
        <f t="shared" si="7"/>
        <v>149048</v>
      </c>
      <c r="K21" s="24">
        <f t="shared" si="7"/>
        <v>21476</v>
      </c>
      <c r="L21" s="7">
        <f t="shared" si="7"/>
        <v>328849</v>
      </c>
      <c r="M21" s="7">
        <f t="shared" si="7"/>
        <v>549226</v>
      </c>
      <c r="N21" s="7" t="s">
        <v>29</v>
      </c>
      <c r="O21" s="7" t="s">
        <v>39</v>
      </c>
      <c r="P21" s="7" t="s">
        <v>42</v>
      </c>
      <c r="Q21" s="8">
        <v>337</v>
      </c>
      <c r="R21" s="7">
        <f t="shared" si="8"/>
        <v>4280</v>
      </c>
      <c r="S21" s="7">
        <f t="shared" si="8"/>
        <v>216</v>
      </c>
      <c r="T21" s="7">
        <f t="shared" si="8"/>
        <v>51</v>
      </c>
      <c r="U21" s="7">
        <f t="shared" si="8"/>
        <v>79068</v>
      </c>
      <c r="V21" s="7">
        <f t="shared" si="8"/>
        <v>520</v>
      </c>
      <c r="W21" s="7">
        <f t="shared" si="8"/>
        <v>342</v>
      </c>
      <c r="X21" s="30">
        <f t="shared" si="8"/>
        <v>0.52900000000000003</v>
      </c>
      <c r="Y21" s="30">
        <f t="shared" si="8"/>
        <v>0.47099999999999997</v>
      </c>
      <c r="Z21" s="30" t="str">
        <f t="shared" si="8"/>
        <v>60.6%</v>
      </c>
      <c r="AA21" s="30" t="str">
        <f t="shared" si="8"/>
        <v>20.5%</v>
      </c>
      <c r="AB21" s="30" t="str">
        <f t="shared" si="8"/>
        <v>13.2%</v>
      </c>
      <c r="AC21" s="30" t="str">
        <f t="shared" si="8"/>
        <v>2.9%</v>
      </c>
      <c r="AD21" s="30" t="str">
        <f t="shared" si="8"/>
        <v>1.4%</v>
      </c>
      <c r="AE21" s="30" t="str">
        <f t="shared" si="8"/>
        <v>0.8%</v>
      </c>
      <c r="AF21" s="30" t="str">
        <f t="shared" si="8"/>
        <v>0.5%</v>
      </c>
      <c r="AG21" s="30" t="str">
        <f t="shared" si="8"/>
        <v>0.2%</v>
      </c>
      <c r="AH21" s="9"/>
      <c r="AI21" s="9">
        <f t="shared" si="4"/>
        <v>4</v>
      </c>
      <c r="AJ21" s="10" t="s">
        <v>282</v>
      </c>
    </row>
    <row r="22" spans="1:36" ht="13.8" x14ac:dyDescent="0.25">
      <c r="A22" s="5">
        <f t="shared" si="6"/>
        <v>43890</v>
      </c>
      <c r="B22" s="5">
        <f t="shared" si="6"/>
        <v>44137</v>
      </c>
      <c r="C22" s="6">
        <f t="shared" si="6"/>
        <v>0.33333333333333331</v>
      </c>
      <c r="D22" s="7">
        <f t="shared" si="6"/>
        <v>249</v>
      </c>
      <c r="E22" s="28" t="str">
        <f t="shared" si="5"/>
        <v>https://www.gestionderiesgos.gob.ec/wp-content/uploads/2020/11/INFOGRAFIA-NACIONALCOVID19-COE-NACIONAL-08h00-02112020.pdf</v>
      </c>
      <c r="F22" s="7">
        <f t="shared" si="7"/>
        <v>169562</v>
      </c>
      <c r="G22" s="7">
        <f t="shared" si="7"/>
        <v>8380</v>
      </c>
      <c r="H22" s="7">
        <f t="shared" si="7"/>
        <v>4312</v>
      </c>
      <c r="I22" s="16" t="str">
        <f t="shared" si="7"/>
        <v>No hay datos</v>
      </c>
      <c r="J22" s="19">
        <f t="shared" si="7"/>
        <v>149048</v>
      </c>
      <c r="K22" s="24">
        <f t="shared" si="7"/>
        <v>21476</v>
      </c>
      <c r="L22" s="7">
        <f t="shared" si="7"/>
        <v>328849</v>
      </c>
      <c r="M22" s="7">
        <f t="shared" si="7"/>
        <v>549226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8"/>
        <v>4280</v>
      </c>
      <c r="S22" s="7">
        <f t="shared" si="8"/>
        <v>216</v>
      </c>
      <c r="T22" s="7">
        <f t="shared" si="8"/>
        <v>51</v>
      </c>
      <c r="U22" s="7">
        <f t="shared" si="8"/>
        <v>79068</v>
      </c>
      <c r="V22" s="7">
        <f t="shared" si="8"/>
        <v>520</v>
      </c>
      <c r="W22" s="7">
        <f t="shared" si="8"/>
        <v>342</v>
      </c>
      <c r="X22" s="30">
        <f t="shared" si="8"/>
        <v>0.52900000000000003</v>
      </c>
      <c r="Y22" s="30">
        <f t="shared" si="8"/>
        <v>0.47099999999999997</v>
      </c>
      <c r="Z22" s="30" t="str">
        <f t="shared" si="8"/>
        <v>60.6%</v>
      </c>
      <c r="AA22" s="30" t="str">
        <f t="shared" si="8"/>
        <v>20.5%</v>
      </c>
      <c r="AB22" s="30" t="str">
        <f t="shared" si="8"/>
        <v>13.2%</v>
      </c>
      <c r="AC22" s="30" t="str">
        <f t="shared" si="8"/>
        <v>2.9%</v>
      </c>
      <c r="AD22" s="30" t="str">
        <f t="shared" si="8"/>
        <v>1.4%</v>
      </c>
      <c r="AE22" s="30" t="str">
        <f t="shared" si="8"/>
        <v>0.8%</v>
      </c>
      <c r="AF22" s="30" t="str">
        <f t="shared" si="8"/>
        <v>0.5%</v>
      </c>
      <c r="AG22" s="30" t="str">
        <f t="shared" si="8"/>
        <v>0.2%</v>
      </c>
      <c r="AH22" s="9"/>
      <c r="AI22" s="9">
        <f t="shared" si="4"/>
        <v>4</v>
      </c>
      <c r="AJ22" s="10" t="s">
        <v>282</v>
      </c>
    </row>
    <row r="23" spans="1:36" ht="13.8" x14ac:dyDescent="0.25">
      <c r="A23" s="5">
        <f t="shared" si="6"/>
        <v>43890</v>
      </c>
      <c r="B23" s="5">
        <f t="shared" si="6"/>
        <v>44137</v>
      </c>
      <c r="C23" s="6">
        <f t="shared" si="6"/>
        <v>0.33333333333333331</v>
      </c>
      <c r="D23" s="7">
        <f t="shared" si="6"/>
        <v>249</v>
      </c>
      <c r="E23" s="28" t="str">
        <f t="shared" si="5"/>
        <v>https://www.gestionderiesgos.gob.ec/wp-content/uploads/2020/11/INFOGRAFIA-NACIONALCOVID19-COE-NACIONAL-08h00-02112020.pdf</v>
      </c>
      <c r="F23" s="7">
        <f t="shared" si="7"/>
        <v>169562</v>
      </c>
      <c r="G23" s="7">
        <f t="shared" si="7"/>
        <v>8380</v>
      </c>
      <c r="H23" s="7">
        <f t="shared" si="7"/>
        <v>4312</v>
      </c>
      <c r="I23" s="16" t="str">
        <f t="shared" si="7"/>
        <v>No hay datos</v>
      </c>
      <c r="J23" s="19">
        <f t="shared" si="7"/>
        <v>149048</v>
      </c>
      <c r="K23" s="24">
        <f t="shared" si="7"/>
        <v>21476</v>
      </c>
      <c r="L23" s="7">
        <f t="shared" si="7"/>
        <v>328849</v>
      </c>
      <c r="M23" s="7">
        <f t="shared" si="7"/>
        <v>549226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8"/>
        <v>4280</v>
      </c>
      <c r="S23" s="7">
        <f t="shared" si="8"/>
        <v>216</v>
      </c>
      <c r="T23" s="7">
        <f t="shared" si="8"/>
        <v>51</v>
      </c>
      <c r="U23" s="7">
        <f t="shared" si="8"/>
        <v>79068</v>
      </c>
      <c r="V23" s="7">
        <f t="shared" si="8"/>
        <v>520</v>
      </c>
      <c r="W23" s="7">
        <f t="shared" si="8"/>
        <v>342</v>
      </c>
      <c r="X23" s="30">
        <f t="shared" si="8"/>
        <v>0.52900000000000003</v>
      </c>
      <c r="Y23" s="30">
        <f t="shared" si="8"/>
        <v>0.47099999999999997</v>
      </c>
      <c r="Z23" s="30" t="str">
        <f t="shared" si="8"/>
        <v>60.6%</v>
      </c>
      <c r="AA23" s="30" t="str">
        <f t="shared" si="8"/>
        <v>20.5%</v>
      </c>
      <c r="AB23" s="30" t="str">
        <f t="shared" si="8"/>
        <v>13.2%</v>
      </c>
      <c r="AC23" s="30" t="str">
        <f t="shared" si="8"/>
        <v>2.9%</v>
      </c>
      <c r="AD23" s="30" t="str">
        <f t="shared" si="8"/>
        <v>1.4%</v>
      </c>
      <c r="AE23" s="30" t="str">
        <f t="shared" si="8"/>
        <v>0.8%</v>
      </c>
      <c r="AF23" s="30" t="str">
        <f t="shared" si="8"/>
        <v>0.5%</v>
      </c>
      <c r="AG23" s="30" t="str">
        <f t="shared" si="8"/>
        <v>0.2%</v>
      </c>
      <c r="AH23" s="9"/>
      <c r="AI23" s="9">
        <f t="shared" si="4"/>
        <v>4</v>
      </c>
      <c r="AJ23" s="10" t="s">
        <v>282</v>
      </c>
    </row>
    <row r="24" spans="1:36" ht="13.8" x14ac:dyDescent="0.25">
      <c r="A24" s="5">
        <f t="shared" si="6"/>
        <v>43890</v>
      </c>
      <c r="B24" s="5">
        <f t="shared" si="6"/>
        <v>44137</v>
      </c>
      <c r="C24" s="6">
        <f t="shared" si="6"/>
        <v>0.33333333333333331</v>
      </c>
      <c r="D24" s="7">
        <f t="shared" si="6"/>
        <v>249</v>
      </c>
      <c r="E24" s="28" t="str">
        <f t="shared" si="5"/>
        <v>https://www.gestionderiesgos.gob.ec/wp-content/uploads/2020/11/INFOGRAFIA-NACIONALCOVID19-COE-NACIONAL-08h00-02112020.pdf</v>
      </c>
      <c r="F24" s="7">
        <f t="shared" si="7"/>
        <v>169562</v>
      </c>
      <c r="G24" s="7">
        <f t="shared" si="7"/>
        <v>8380</v>
      </c>
      <c r="H24" s="7">
        <f t="shared" si="7"/>
        <v>4312</v>
      </c>
      <c r="I24" s="16" t="str">
        <f t="shared" si="7"/>
        <v>No hay datos</v>
      </c>
      <c r="J24" s="19">
        <f t="shared" si="7"/>
        <v>149048</v>
      </c>
      <c r="K24" s="24">
        <f t="shared" si="7"/>
        <v>21476</v>
      </c>
      <c r="L24" s="7">
        <f t="shared" si="7"/>
        <v>328849</v>
      </c>
      <c r="M24" s="7">
        <f t="shared" si="7"/>
        <v>549226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8"/>
        <v>4280</v>
      </c>
      <c r="S24" s="7">
        <f t="shared" si="8"/>
        <v>216</v>
      </c>
      <c r="T24" s="7">
        <f t="shared" si="8"/>
        <v>51</v>
      </c>
      <c r="U24" s="7">
        <f t="shared" si="8"/>
        <v>79068</v>
      </c>
      <c r="V24" s="7">
        <f t="shared" si="8"/>
        <v>520</v>
      </c>
      <c r="W24" s="7">
        <f t="shared" si="8"/>
        <v>342</v>
      </c>
      <c r="X24" s="30">
        <f t="shared" si="8"/>
        <v>0.52900000000000003</v>
      </c>
      <c r="Y24" s="30">
        <f t="shared" si="8"/>
        <v>0.47099999999999997</v>
      </c>
      <c r="Z24" s="30" t="str">
        <f t="shared" si="8"/>
        <v>60.6%</v>
      </c>
      <c r="AA24" s="30" t="str">
        <f t="shared" si="8"/>
        <v>20.5%</v>
      </c>
      <c r="AB24" s="30" t="str">
        <f t="shared" si="8"/>
        <v>13.2%</v>
      </c>
      <c r="AC24" s="30" t="str">
        <f t="shared" si="8"/>
        <v>2.9%</v>
      </c>
      <c r="AD24" s="30" t="str">
        <f t="shared" si="8"/>
        <v>1.4%</v>
      </c>
      <c r="AE24" s="30" t="str">
        <f t="shared" si="8"/>
        <v>0.8%</v>
      </c>
      <c r="AF24" s="30" t="str">
        <f t="shared" si="8"/>
        <v>0.5%</v>
      </c>
      <c r="AG24" s="30" t="str">
        <f t="shared" si="8"/>
        <v>0.2%</v>
      </c>
      <c r="AH24" s="9"/>
      <c r="AI24" s="9">
        <f t="shared" si="4"/>
        <v>4</v>
      </c>
      <c r="AJ24" s="10" t="s">
        <v>282</v>
      </c>
    </row>
    <row r="25" spans="1:36" ht="13.8" x14ac:dyDescent="0.25">
      <c r="A25" s="5">
        <f t="shared" si="6"/>
        <v>43890</v>
      </c>
      <c r="B25" s="5">
        <f t="shared" si="6"/>
        <v>44137</v>
      </c>
      <c r="C25" s="6">
        <f t="shared" si="6"/>
        <v>0.33333333333333331</v>
      </c>
      <c r="D25" s="7">
        <f t="shared" si="6"/>
        <v>249</v>
      </c>
      <c r="E25" s="28" t="str">
        <f t="shared" si="5"/>
        <v>https://www.gestionderiesgos.gob.ec/wp-content/uploads/2020/11/INFOGRAFIA-NACIONALCOVID19-COE-NACIONAL-08h00-02112020.pdf</v>
      </c>
      <c r="F25" s="7">
        <f t="shared" si="7"/>
        <v>169562</v>
      </c>
      <c r="G25" s="7">
        <f t="shared" si="7"/>
        <v>8380</v>
      </c>
      <c r="H25" s="7">
        <f t="shared" si="7"/>
        <v>4312</v>
      </c>
      <c r="I25" s="16" t="str">
        <f t="shared" si="7"/>
        <v>No hay datos</v>
      </c>
      <c r="J25" s="19">
        <f t="shared" si="7"/>
        <v>149048</v>
      </c>
      <c r="K25" s="24">
        <f t="shared" si="7"/>
        <v>21476</v>
      </c>
      <c r="L25" s="7">
        <f t="shared" si="7"/>
        <v>328849</v>
      </c>
      <c r="M25" s="7">
        <f t="shared" si="7"/>
        <v>549226</v>
      </c>
      <c r="N25" s="7" t="s">
        <v>29</v>
      </c>
      <c r="O25" s="7" t="s">
        <v>43</v>
      </c>
      <c r="P25" s="7" t="s">
        <v>43</v>
      </c>
      <c r="Q25" s="8">
        <v>22289</v>
      </c>
      <c r="R25" s="8">
        <v>22289</v>
      </c>
      <c r="S25" s="8">
        <v>1737</v>
      </c>
      <c r="T25" s="8">
        <v>1651</v>
      </c>
      <c r="U25" s="7">
        <f t="shared" si="8"/>
        <v>79068</v>
      </c>
      <c r="V25" s="7">
        <f t="shared" si="8"/>
        <v>520</v>
      </c>
      <c r="W25" s="7">
        <f t="shared" si="8"/>
        <v>342</v>
      </c>
      <c r="X25" s="30">
        <f t="shared" si="8"/>
        <v>0.52900000000000003</v>
      </c>
      <c r="Y25" s="30">
        <f t="shared" si="8"/>
        <v>0.47099999999999997</v>
      </c>
      <c r="Z25" s="30" t="str">
        <f t="shared" si="8"/>
        <v>60.6%</v>
      </c>
      <c r="AA25" s="30" t="str">
        <f t="shared" si="8"/>
        <v>20.5%</v>
      </c>
      <c r="AB25" s="30" t="str">
        <f t="shared" si="8"/>
        <v>13.2%</v>
      </c>
      <c r="AC25" s="30" t="str">
        <f t="shared" si="8"/>
        <v>2.9%</v>
      </c>
      <c r="AD25" s="30" t="str">
        <f t="shared" si="8"/>
        <v>1.4%</v>
      </c>
      <c r="AE25" s="30" t="str">
        <f t="shared" si="8"/>
        <v>0.8%</v>
      </c>
      <c r="AF25" s="30" t="str">
        <f t="shared" si="8"/>
        <v>0.5%</v>
      </c>
      <c r="AG25" s="30" t="str">
        <f t="shared" si="8"/>
        <v>0.2%</v>
      </c>
      <c r="AH25" s="9"/>
      <c r="AI25" s="9">
        <f t="shared" si="4"/>
        <v>4</v>
      </c>
      <c r="AJ25" s="10" t="s">
        <v>282</v>
      </c>
    </row>
    <row r="26" spans="1:36" ht="13.8" x14ac:dyDescent="0.25">
      <c r="A26" s="5">
        <f t="shared" si="6"/>
        <v>43890</v>
      </c>
      <c r="B26" s="5">
        <f t="shared" si="6"/>
        <v>44137</v>
      </c>
      <c r="C26" s="6">
        <f t="shared" si="6"/>
        <v>0.33333333333333331</v>
      </c>
      <c r="D26" s="7">
        <f t="shared" si="6"/>
        <v>249</v>
      </c>
      <c r="E26" s="28" t="str">
        <f t="shared" si="5"/>
        <v>https://www.gestionderiesgos.gob.ec/wp-content/uploads/2020/11/INFOGRAFIA-NACIONALCOVID19-COE-NACIONAL-08h00-02112020.pdf</v>
      </c>
      <c r="F26" s="7">
        <f t="shared" si="7"/>
        <v>169562</v>
      </c>
      <c r="G26" s="7">
        <f t="shared" si="7"/>
        <v>8380</v>
      </c>
      <c r="H26" s="7">
        <f t="shared" si="7"/>
        <v>4312</v>
      </c>
      <c r="I26" s="16" t="str">
        <f t="shared" si="7"/>
        <v>No hay datos</v>
      </c>
      <c r="J26" s="19">
        <f t="shared" si="7"/>
        <v>149048</v>
      </c>
      <c r="K26" s="24">
        <f t="shared" si="7"/>
        <v>21476</v>
      </c>
      <c r="L26" s="7">
        <f t="shared" si="7"/>
        <v>328849</v>
      </c>
      <c r="M26" s="7">
        <f t="shared" si="7"/>
        <v>549226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8"/>
        <v>22289</v>
      </c>
      <c r="S26" s="7">
        <f t="shared" si="8"/>
        <v>1737</v>
      </c>
      <c r="T26" s="7">
        <f t="shared" si="8"/>
        <v>1651</v>
      </c>
      <c r="U26" s="7">
        <f t="shared" si="8"/>
        <v>79068</v>
      </c>
      <c r="V26" s="7">
        <f t="shared" si="8"/>
        <v>520</v>
      </c>
      <c r="W26" s="7">
        <f t="shared" si="8"/>
        <v>342</v>
      </c>
      <c r="X26" s="30">
        <f t="shared" si="8"/>
        <v>0.52900000000000003</v>
      </c>
      <c r="Y26" s="30">
        <f t="shared" si="8"/>
        <v>0.47099999999999997</v>
      </c>
      <c r="Z26" s="30" t="str">
        <f t="shared" si="8"/>
        <v>60.6%</v>
      </c>
      <c r="AA26" s="30" t="str">
        <f t="shared" si="8"/>
        <v>20.5%</v>
      </c>
      <c r="AB26" s="30" t="str">
        <f t="shared" si="8"/>
        <v>13.2%</v>
      </c>
      <c r="AC26" s="30" t="str">
        <f t="shared" si="8"/>
        <v>2.9%</v>
      </c>
      <c r="AD26" s="30" t="str">
        <f t="shared" si="8"/>
        <v>1.4%</v>
      </c>
      <c r="AE26" s="30" t="str">
        <f t="shared" si="8"/>
        <v>0.8%</v>
      </c>
      <c r="AF26" s="30" t="str">
        <f t="shared" si="8"/>
        <v>0.5%</v>
      </c>
      <c r="AG26" s="30" t="str">
        <f t="shared" si="8"/>
        <v>0.2%</v>
      </c>
      <c r="AH26" s="9"/>
      <c r="AI26" s="9">
        <f t="shared" si="4"/>
        <v>4</v>
      </c>
      <c r="AJ26" s="10" t="s">
        <v>282</v>
      </c>
    </row>
    <row r="27" spans="1:36" ht="13.8" x14ac:dyDescent="0.25">
      <c r="A27" s="5">
        <f t="shared" si="6"/>
        <v>43890</v>
      </c>
      <c r="B27" s="5">
        <f t="shared" si="6"/>
        <v>44137</v>
      </c>
      <c r="C27" s="6">
        <f t="shared" si="6"/>
        <v>0.33333333333333331</v>
      </c>
      <c r="D27" s="7">
        <f t="shared" si="6"/>
        <v>249</v>
      </c>
      <c r="E27" s="28" t="str">
        <f t="shared" si="5"/>
        <v>https://www.gestionderiesgos.gob.ec/wp-content/uploads/2020/11/INFOGRAFIA-NACIONALCOVID19-COE-NACIONAL-08h00-02112020.pdf</v>
      </c>
      <c r="F27" s="7">
        <f t="shared" si="7"/>
        <v>169562</v>
      </c>
      <c r="G27" s="7">
        <f t="shared" si="7"/>
        <v>8380</v>
      </c>
      <c r="H27" s="7">
        <f t="shared" si="7"/>
        <v>4312</v>
      </c>
      <c r="I27" s="16" t="str">
        <f t="shared" si="7"/>
        <v>No hay datos</v>
      </c>
      <c r="J27" s="19">
        <f t="shared" si="7"/>
        <v>149048</v>
      </c>
      <c r="K27" s="24">
        <f t="shared" si="7"/>
        <v>21476</v>
      </c>
      <c r="L27" s="7">
        <f t="shared" si="7"/>
        <v>328849</v>
      </c>
      <c r="M27" s="7">
        <f t="shared" si="7"/>
        <v>549226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8"/>
        <v>22289</v>
      </c>
      <c r="S27" s="7">
        <f t="shared" si="8"/>
        <v>1737</v>
      </c>
      <c r="T27" s="7">
        <f t="shared" si="8"/>
        <v>1651</v>
      </c>
      <c r="U27" s="7">
        <f t="shared" si="8"/>
        <v>79068</v>
      </c>
      <c r="V27" s="7">
        <f t="shared" si="8"/>
        <v>520</v>
      </c>
      <c r="W27" s="7">
        <f t="shared" si="8"/>
        <v>342</v>
      </c>
      <c r="X27" s="30">
        <f t="shared" si="8"/>
        <v>0.52900000000000003</v>
      </c>
      <c r="Y27" s="30">
        <f t="shared" si="8"/>
        <v>0.47099999999999997</v>
      </c>
      <c r="Z27" s="30" t="str">
        <f t="shared" si="8"/>
        <v>60.6%</v>
      </c>
      <c r="AA27" s="30" t="str">
        <f t="shared" si="8"/>
        <v>20.5%</v>
      </c>
      <c r="AB27" s="30" t="str">
        <f t="shared" si="8"/>
        <v>13.2%</v>
      </c>
      <c r="AC27" s="30" t="str">
        <f t="shared" si="8"/>
        <v>2.9%</v>
      </c>
      <c r="AD27" s="30" t="str">
        <f t="shared" si="8"/>
        <v>1.4%</v>
      </c>
      <c r="AE27" s="30" t="str">
        <f t="shared" si="8"/>
        <v>0.8%</v>
      </c>
      <c r="AF27" s="30" t="str">
        <f t="shared" si="8"/>
        <v>0.5%</v>
      </c>
      <c r="AG27" s="30" t="str">
        <f t="shared" si="8"/>
        <v>0.2%</v>
      </c>
      <c r="AH27" s="9"/>
      <c r="AI27" s="9">
        <f t="shared" si="4"/>
        <v>4</v>
      </c>
      <c r="AJ27" s="10" t="s">
        <v>282</v>
      </c>
    </row>
    <row r="28" spans="1:36" ht="13.8" x14ac:dyDescent="0.25">
      <c r="A28" s="5">
        <f t="shared" si="6"/>
        <v>43890</v>
      </c>
      <c r="B28" s="5">
        <f t="shared" si="6"/>
        <v>44137</v>
      </c>
      <c r="C28" s="6">
        <f t="shared" si="6"/>
        <v>0.33333333333333331</v>
      </c>
      <c r="D28" s="7">
        <f t="shared" si="6"/>
        <v>249</v>
      </c>
      <c r="E28" s="28" t="str">
        <f t="shared" si="5"/>
        <v>https://www.gestionderiesgos.gob.ec/wp-content/uploads/2020/11/INFOGRAFIA-NACIONALCOVID19-COE-NACIONAL-08h00-02112020.pdf</v>
      </c>
      <c r="F28" s="7">
        <f t="shared" si="7"/>
        <v>169562</v>
      </c>
      <c r="G28" s="7">
        <f t="shared" si="7"/>
        <v>8380</v>
      </c>
      <c r="H28" s="7">
        <f t="shared" si="7"/>
        <v>4312</v>
      </c>
      <c r="I28" s="16" t="str">
        <f t="shared" si="7"/>
        <v>No hay datos</v>
      </c>
      <c r="J28" s="19">
        <f t="shared" si="7"/>
        <v>149048</v>
      </c>
      <c r="K28" s="24">
        <f t="shared" si="7"/>
        <v>21476</v>
      </c>
      <c r="L28" s="7">
        <f t="shared" si="7"/>
        <v>328849</v>
      </c>
      <c r="M28" s="7">
        <f t="shared" si="7"/>
        <v>549226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8"/>
        <v>22289</v>
      </c>
      <c r="S28" s="7">
        <f t="shared" si="8"/>
        <v>1737</v>
      </c>
      <c r="T28" s="7">
        <f t="shared" si="8"/>
        <v>1651</v>
      </c>
      <c r="U28" s="7">
        <f t="shared" si="8"/>
        <v>79068</v>
      </c>
      <c r="V28" s="7">
        <f t="shared" si="8"/>
        <v>520</v>
      </c>
      <c r="W28" s="7">
        <f t="shared" si="8"/>
        <v>342</v>
      </c>
      <c r="X28" s="30">
        <f t="shared" si="8"/>
        <v>0.52900000000000003</v>
      </c>
      <c r="Y28" s="30">
        <f t="shared" si="8"/>
        <v>0.47099999999999997</v>
      </c>
      <c r="Z28" s="30" t="str">
        <f t="shared" si="8"/>
        <v>60.6%</v>
      </c>
      <c r="AA28" s="30" t="str">
        <f t="shared" si="8"/>
        <v>20.5%</v>
      </c>
      <c r="AB28" s="30" t="str">
        <f t="shared" si="8"/>
        <v>13.2%</v>
      </c>
      <c r="AC28" s="30" t="str">
        <f t="shared" si="8"/>
        <v>2.9%</v>
      </c>
      <c r="AD28" s="30" t="str">
        <f t="shared" si="8"/>
        <v>1.4%</v>
      </c>
      <c r="AE28" s="30" t="str">
        <f t="shared" si="8"/>
        <v>0.8%</v>
      </c>
      <c r="AF28" s="30" t="str">
        <f t="shared" si="8"/>
        <v>0.5%</v>
      </c>
      <c r="AG28" s="30" t="str">
        <f t="shared" si="8"/>
        <v>0.2%</v>
      </c>
      <c r="AH28" s="9"/>
      <c r="AI28" s="9">
        <f t="shared" si="4"/>
        <v>4</v>
      </c>
      <c r="AJ28" s="10" t="s">
        <v>282</v>
      </c>
    </row>
    <row r="29" spans="1:36" ht="13.8" x14ac:dyDescent="0.25">
      <c r="A29" s="5">
        <f t="shared" si="6"/>
        <v>43890</v>
      </c>
      <c r="B29" s="5">
        <f t="shared" si="6"/>
        <v>44137</v>
      </c>
      <c r="C29" s="6">
        <f t="shared" si="6"/>
        <v>0.33333333333333331</v>
      </c>
      <c r="D29" s="7">
        <f t="shared" si="6"/>
        <v>249</v>
      </c>
      <c r="E29" s="28" t="str">
        <f t="shared" si="5"/>
        <v>https://www.gestionderiesgos.gob.ec/wp-content/uploads/2020/11/INFOGRAFIA-NACIONALCOVID19-COE-NACIONAL-08h00-02112020.pdf</v>
      </c>
      <c r="F29" s="7">
        <f t="shared" si="7"/>
        <v>169562</v>
      </c>
      <c r="G29" s="7">
        <f t="shared" si="7"/>
        <v>8380</v>
      </c>
      <c r="H29" s="7">
        <f t="shared" si="7"/>
        <v>4312</v>
      </c>
      <c r="I29" s="16" t="str">
        <f t="shared" si="7"/>
        <v>No hay datos</v>
      </c>
      <c r="J29" s="19">
        <f t="shared" si="7"/>
        <v>149048</v>
      </c>
      <c r="K29" s="24">
        <f t="shared" si="7"/>
        <v>21476</v>
      </c>
      <c r="L29" s="7">
        <f t="shared" si="7"/>
        <v>328849</v>
      </c>
      <c r="M29" s="7">
        <f t="shared" si="7"/>
        <v>549226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8"/>
        <v>22289</v>
      </c>
      <c r="S29" s="7">
        <f t="shared" si="8"/>
        <v>1737</v>
      </c>
      <c r="T29" s="7">
        <f t="shared" si="8"/>
        <v>1651</v>
      </c>
      <c r="U29" s="7">
        <f t="shared" si="8"/>
        <v>79068</v>
      </c>
      <c r="V29" s="7">
        <f t="shared" si="8"/>
        <v>520</v>
      </c>
      <c r="W29" s="7">
        <f t="shared" si="8"/>
        <v>342</v>
      </c>
      <c r="X29" s="30">
        <f t="shared" si="8"/>
        <v>0.52900000000000003</v>
      </c>
      <c r="Y29" s="30">
        <f t="shared" si="8"/>
        <v>0.47099999999999997</v>
      </c>
      <c r="Z29" s="30" t="str">
        <f t="shared" si="8"/>
        <v>60.6%</v>
      </c>
      <c r="AA29" s="30" t="str">
        <f t="shared" si="8"/>
        <v>20.5%</v>
      </c>
      <c r="AB29" s="30" t="str">
        <f t="shared" si="8"/>
        <v>13.2%</v>
      </c>
      <c r="AC29" s="30" t="str">
        <f t="shared" si="8"/>
        <v>2.9%</v>
      </c>
      <c r="AD29" s="30" t="str">
        <f t="shared" si="8"/>
        <v>1.4%</v>
      </c>
      <c r="AE29" s="30" t="str">
        <f t="shared" si="8"/>
        <v>0.8%</v>
      </c>
      <c r="AF29" s="30" t="str">
        <f t="shared" si="8"/>
        <v>0.5%</v>
      </c>
      <c r="AG29" s="30" t="str">
        <f t="shared" si="8"/>
        <v>0.2%</v>
      </c>
      <c r="AH29" s="9"/>
      <c r="AI29" s="9">
        <f t="shared" si="4"/>
        <v>4</v>
      </c>
      <c r="AJ29" s="10" t="s">
        <v>282</v>
      </c>
    </row>
    <row r="30" spans="1:36" ht="13.8" x14ac:dyDescent="0.25">
      <c r="A30" s="5">
        <f t="shared" si="6"/>
        <v>43890</v>
      </c>
      <c r="B30" s="5">
        <f t="shared" si="6"/>
        <v>44137</v>
      </c>
      <c r="C30" s="6">
        <f t="shared" si="6"/>
        <v>0.33333333333333331</v>
      </c>
      <c r="D30" s="7">
        <f t="shared" si="6"/>
        <v>249</v>
      </c>
      <c r="E30" s="28" t="str">
        <f t="shared" si="5"/>
        <v>https://www.gestionderiesgos.gob.ec/wp-content/uploads/2020/11/INFOGRAFIA-NACIONALCOVID19-COE-NACIONAL-08h00-02112020.pdf</v>
      </c>
      <c r="F30" s="7">
        <f t="shared" si="7"/>
        <v>169562</v>
      </c>
      <c r="G30" s="7">
        <f t="shared" si="7"/>
        <v>8380</v>
      </c>
      <c r="H30" s="7">
        <f t="shared" si="7"/>
        <v>4312</v>
      </c>
      <c r="I30" s="16" t="str">
        <f t="shared" si="7"/>
        <v>No hay datos</v>
      </c>
      <c r="J30" s="19">
        <f t="shared" si="7"/>
        <v>149048</v>
      </c>
      <c r="K30" s="24">
        <f t="shared" si="7"/>
        <v>21476</v>
      </c>
      <c r="L30" s="7">
        <f t="shared" si="7"/>
        <v>328849</v>
      </c>
      <c r="M30" s="7">
        <f t="shared" si="7"/>
        <v>549226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8"/>
        <v>22289</v>
      </c>
      <c r="S30" s="7">
        <f t="shared" si="8"/>
        <v>1737</v>
      </c>
      <c r="T30" s="7">
        <f t="shared" si="8"/>
        <v>1651</v>
      </c>
      <c r="U30" s="7">
        <f t="shared" si="8"/>
        <v>79068</v>
      </c>
      <c r="V30" s="7">
        <f t="shared" si="8"/>
        <v>520</v>
      </c>
      <c r="W30" s="7">
        <f t="shared" si="8"/>
        <v>342</v>
      </c>
      <c r="X30" s="30">
        <f t="shared" si="8"/>
        <v>0.52900000000000003</v>
      </c>
      <c r="Y30" s="30">
        <f t="shared" si="8"/>
        <v>0.47099999999999997</v>
      </c>
      <c r="Z30" s="30" t="str">
        <f t="shared" si="8"/>
        <v>60.6%</v>
      </c>
      <c r="AA30" s="30" t="str">
        <f t="shared" si="8"/>
        <v>20.5%</v>
      </c>
      <c r="AB30" s="30" t="str">
        <f t="shared" si="8"/>
        <v>13.2%</v>
      </c>
      <c r="AC30" s="30" t="str">
        <f t="shared" si="8"/>
        <v>2.9%</v>
      </c>
      <c r="AD30" s="30" t="str">
        <f t="shared" si="8"/>
        <v>1.4%</v>
      </c>
      <c r="AE30" s="30" t="str">
        <f t="shared" si="8"/>
        <v>0.8%</v>
      </c>
      <c r="AF30" s="30" t="str">
        <f t="shared" si="8"/>
        <v>0.5%</v>
      </c>
      <c r="AG30" s="30" t="str">
        <f t="shared" si="8"/>
        <v>0.2%</v>
      </c>
      <c r="AH30" s="9"/>
      <c r="AI30" s="9">
        <f t="shared" si="4"/>
        <v>4</v>
      </c>
      <c r="AJ30" s="10" t="s">
        <v>282</v>
      </c>
    </row>
    <row r="31" spans="1:36" ht="13.8" x14ac:dyDescent="0.25">
      <c r="A31" s="5">
        <f t="shared" si="6"/>
        <v>43890</v>
      </c>
      <c r="B31" s="5">
        <f t="shared" si="6"/>
        <v>44137</v>
      </c>
      <c r="C31" s="6">
        <f t="shared" si="6"/>
        <v>0.33333333333333331</v>
      </c>
      <c r="D31" s="7">
        <f t="shared" si="6"/>
        <v>249</v>
      </c>
      <c r="E31" s="28" t="str">
        <f t="shared" si="5"/>
        <v>https://www.gestionderiesgos.gob.ec/wp-content/uploads/2020/11/INFOGRAFIA-NACIONALCOVID19-COE-NACIONAL-08h00-02112020.pdf</v>
      </c>
      <c r="F31" s="7">
        <f t="shared" si="7"/>
        <v>169562</v>
      </c>
      <c r="G31" s="7">
        <f t="shared" si="7"/>
        <v>8380</v>
      </c>
      <c r="H31" s="7">
        <f t="shared" si="7"/>
        <v>4312</v>
      </c>
      <c r="I31" s="16" t="str">
        <f t="shared" si="7"/>
        <v>No hay datos</v>
      </c>
      <c r="J31" s="19">
        <f t="shared" si="7"/>
        <v>149048</v>
      </c>
      <c r="K31" s="24">
        <f t="shared" si="7"/>
        <v>21476</v>
      </c>
      <c r="L31" s="7">
        <f t="shared" si="7"/>
        <v>328849</v>
      </c>
      <c r="M31" s="7">
        <f t="shared" si="7"/>
        <v>549226</v>
      </c>
      <c r="N31" s="7" t="s">
        <v>29</v>
      </c>
      <c r="O31" s="7" t="s">
        <v>43</v>
      </c>
      <c r="P31" s="7" t="s">
        <v>49</v>
      </c>
      <c r="Q31" s="8">
        <v>1297</v>
      </c>
      <c r="R31" s="7">
        <f t="shared" si="8"/>
        <v>22289</v>
      </c>
      <c r="S31" s="7">
        <f t="shared" si="8"/>
        <v>1737</v>
      </c>
      <c r="T31" s="7">
        <f t="shared" si="8"/>
        <v>1651</v>
      </c>
      <c r="U31" s="7">
        <f t="shared" si="8"/>
        <v>79068</v>
      </c>
      <c r="V31" s="7">
        <f t="shared" si="8"/>
        <v>520</v>
      </c>
      <c r="W31" s="7">
        <f t="shared" si="8"/>
        <v>342</v>
      </c>
      <c r="X31" s="30">
        <f t="shared" si="8"/>
        <v>0.52900000000000003</v>
      </c>
      <c r="Y31" s="30">
        <f t="shared" si="8"/>
        <v>0.47099999999999997</v>
      </c>
      <c r="Z31" s="30" t="str">
        <f t="shared" si="8"/>
        <v>60.6%</v>
      </c>
      <c r="AA31" s="30" t="str">
        <f t="shared" si="8"/>
        <v>20.5%</v>
      </c>
      <c r="AB31" s="30" t="str">
        <f t="shared" si="8"/>
        <v>13.2%</v>
      </c>
      <c r="AC31" s="30" t="str">
        <f t="shared" si="8"/>
        <v>2.9%</v>
      </c>
      <c r="AD31" s="30" t="str">
        <f t="shared" si="8"/>
        <v>1.4%</v>
      </c>
      <c r="AE31" s="30" t="str">
        <f t="shared" si="8"/>
        <v>0.8%</v>
      </c>
      <c r="AF31" s="30" t="str">
        <f t="shared" si="8"/>
        <v>0.5%</v>
      </c>
      <c r="AG31" s="30" t="str">
        <f t="shared" si="8"/>
        <v>0.2%</v>
      </c>
      <c r="AH31" s="9"/>
      <c r="AI31" s="9">
        <f t="shared" si="4"/>
        <v>4</v>
      </c>
      <c r="AJ31" s="10" t="s">
        <v>282</v>
      </c>
    </row>
    <row r="32" spans="1:36" ht="13.8" x14ac:dyDescent="0.25">
      <c r="A32" s="5">
        <f t="shared" si="6"/>
        <v>43890</v>
      </c>
      <c r="B32" s="5">
        <f t="shared" si="6"/>
        <v>44137</v>
      </c>
      <c r="C32" s="6">
        <f t="shared" si="6"/>
        <v>0.33333333333333331</v>
      </c>
      <c r="D32" s="7">
        <f t="shared" si="6"/>
        <v>249</v>
      </c>
      <c r="E32" s="28" t="str">
        <f t="shared" si="5"/>
        <v>https://www.gestionderiesgos.gob.ec/wp-content/uploads/2020/11/INFOGRAFIA-NACIONALCOVID19-COE-NACIONAL-08h00-02112020.pdf</v>
      </c>
      <c r="F32" s="7">
        <f t="shared" si="7"/>
        <v>169562</v>
      </c>
      <c r="G32" s="7">
        <f t="shared" si="7"/>
        <v>8380</v>
      </c>
      <c r="H32" s="7">
        <f t="shared" si="7"/>
        <v>4312</v>
      </c>
      <c r="I32" s="16" t="str">
        <f t="shared" si="7"/>
        <v>No hay datos</v>
      </c>
      <c r="J32" s="19">
        <f t="shared" si="7"/>
        <v>149048</v>
      </c>
      <c r="K32" s="24">
        <f t="shared" si="7"/>
        <v>21476</v>
      </c>
      <c r="L32" s="7">
        <f t="shared" si="7"/>
        <v>328849</v>
      </c>
      <c r="M32" s="7">
        <f t="shared" si="7"/>
        <v>549226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8"/>
        <v>22289</v>
      </c>
      <c r="S32" s="7">
        <f t="shared" si="8"/>
        <v>1737</v>
      </c>
      <c r="T32" s="7">
        <f t="shared" si="8"/>
        <v>1651</v>
      </c>
      <c r="U32" s="7">
        <f t="shared" si="8"/>
        <v>79068</v>
      </c>
      <c r="V32" s="7">
        <f t="shared" si="8"/>
        <v>520</v>
      </c>
      <c r="W32" s="7">
        <f t="shared" si="8"/>
        <v>342</v>
      </c>
      <c r="X32" s="30">
        <f t="shared" si="8"/>
        <v>0.52900000000000003</v>
      </c>
      <c r="Y32" s="30">
        <f t="shared" si="8"/>
        <v>0.47099999999999997</v>
      </c>
      <c r="Z32" s="30" t="str">
        <f t="shared" si="8"/>
        <v>60.6%</v>
      </c>
      <c r="AA32" s="30" t="str">
        <f t="shared" si="8"/>
        <v>20.5%</v>
      </c>
      <c r="AB32" s="30" t="str">
        <f t="shared" si="8"/>
        <v>13.2%</v>
      </c>
      <c r="AC32" s="30" t="str">
        <f t="shared" si="8"/>
        <v>2.9%</v>
      </c>
      <c r="AD32" s="30" t="str">
        <f t="shared" si="8"/>
        <v>1.4%</v>
      </c>
      <c r="AE32" s="30" t="str">
        <f t="shared" si="8"/>
        <v>0.8%</v>
      </c>
      <c r="AF32" s="30" t="str">
        <f t="shared" si="8"/>
        <v>0.5%</v>
      </c>
      <c r="AG32" s="30" t="str">
        <f t="shared" si="8"/>
        <v>0.2%</v>
      </c>
      <c r="AH32" s="9"/>
      <c r="AI32" s="9">
        <f t="shared" si="4"/>
        <v>4</v>
      </c>
      <c r="AJ32" s="10" t="s">
        <v>282</v>
      </c>
    </row>
    <row r="33" spans="1:36" ht="13.8" x14ac:dyDescent="0.25">
      <c r="A33" s="5">
        <f t="shared" si="6"/>
        <v>43890</v>
      </c>
      <c r="B33" s="5">
        <f t="shared" si="6"/>
        <v>44137</v>
      </c>
      <c r="C33" s="6">
        <f t="shared" si="6"/>
        <v>0.33333333333333331</v>
      </c>
      <c r="D33" s="7">
        <f t="shared" si="6"/>
        <v>249</v>
      </c>
      <c r="E33" s="28" t="str">
        <f t="shared" si="5"/>
        <v>https://www.gestionderiesgos.gob.ec/wp-content/uploads/2020/11/INFOGRAFIA-NACIONALCOVID19-COE-NACIONAL-08h00-02112020.pdf</v>
      </c>
      <c r="F33" s="7">
        <f t="shared" si="7"/>
        <v>169562</v>
      </c>
      <c r="G33" s="7">
        <f t="shared" si="7"/>
        <v>8380</v>
      </c>
      <c r="H33" s="7">
        <f t="shared" si="7"/>
        <v>4312</v>
      </c>
      <c r="I33" s="16" t="str">
        <f t="shared" si="7"/>
        <v>No hay datos</v>
      </c>
      <c r="J33" s="19">
        <f t="shared" si="7"/>
        <v>149048</v>
      </c>
      <c r="K33" s="24">
        <f t="shared" si="7"/>
        <v>21476</v>
      </c>
      <c r="L33" s="7">
        <f t="shared" si="7"/>
        <v>328849</v>
      </c>
      <c r="M33" s="7">
        <f t="shared" si="7"/>
        <v>549226</v>
      </c>
      <c r="N33" s="7" t="s">
        <v>29</v>
      </c>
      <c r="O33" s="7" t="s">
        <v>43</v>
      </c>
      <c r="P33" s="7" t="s">
        <v>51</v>
      </c>
      <c r="Q33" s="8">
        <v>15321</v>
      </c>
      <c r="R33" s="7">
        <f t="shared" si="8"/>
        <v>22289</v>
      </c>
      <c r="S33" s="7">
        <f t="shared" si="8"/>
        <v>1737</v>
      </c>
      <c r="T33" s="7">
        <f t="shared" si="8"/>
        <v>1651</v>
      </c>
      <c r="U33" s="7">
        <f t="shared" si="8"/>
        <v>79068</v>
      </c>
      <c r="V33" s="7">
        <f t="shared" si="8"/>
        <v>520</v>
      </c>
      <c r="W33" s="7">
        <f t="shared" si="8"/>
        <v>342</v>
      </c>
      <c r="X33" s="30">
        <f t="shared" si="8"/>
        <v>0.52900000000000003</v>
      </c>
      <c r="Y33" s="30">
        <f t="shared" si="8"/>
        <v>0.47099999999999997</v>
      </c>
      <c r="Z33" s="30" t="str">
        <f t="shared" si="8"/>
        <v>60.6%</v>
      </c>
      <c r="AA33" s="30" t="str">
        <f t="shared" si="8"/>
        <v>20.5%</v>
      </c>
      <c r="AB33" s="30" t="str">
        <f t="shared" si="8"/>
        <v>13.2%</v>
      </c>
      <c r="AC33" s="30" t="str">
        <f t="shared" si="8"/>
        <v>2.9%</v>
      </c>
      <c r="AD33" s="30" t="str">
        <f t="shared" si="8"/>
        <v>1.4%</v>
      </c>
      <c r="AE33" s="30" t="str">
        <f t="shared" si="8"/>
        <v>0.8%</v>
      </c>
      <c r="AF33" s="30" t="str">
        <f t="shared" si="8"/>
        <v>0.5%</v>
      </c>
      <c r="AG33" s="30" t="str">
        <f t="shared" si="8"/>
        <v>0.2%</v>
      </c>
      <c r="AH33" s="9"/>
      <c r="AI33" s="9">
        <f t="shared" si="4"/>
        <v>4</v>
      </c>
      <c r="AJ33" s="10" t="s">
        <v>282</v>
      </c>
    </row>
    <row r="34" spans="1:36" ht="13.8" x14ac:dyDescent="0.25">
      <c r="A34" s="5">
        <f t="shared" si="6"/>
        <v>43890</v>
      </c>
      <c r="B34" s="5">
        <f t="shared" si="6"/>
        <v>44137</v>
      </c>
      <c r="C34" s="6">
        <f t="shared" si="6"/>
        <v>0.33333333333333331</v>
      </c>
      <c r="D34" s="7">
        <f t="shared" si="6"/>
        <v>249</v>
      </c>
      <c r="E34" s="28" t="str">
        <f t="shared" si="5"/>
        <v>https://www.gestionderiesgos.gob.ec/wp-content/uploads/2020/11/INFOGRAFIA-NACIONALCOVID19-COE-NACIONAL-08h00-02112020.pdf</v>
      </c>
      <c r="F34" s="7">
        <f t="shared" si="7"/>
        <v>169562</v>
      </c>
      <c r="G34" s="7">
        <f t="shared" si="7"/>
        <v>8380</v>
      </c>
      <c r="H34" s="7">
        <f t="shared" si="7"/>
        <v>4312</v>
      </c>
      <c r="I34" s="16" t="str">
        <f t="shared" si="7"/>
        <v>No hay datos</v>
      </c>
      <c r="J34" s="19">
        <f t="shared" si="7"/>
        <v>149048</v>
      </c>
      <c r="K34" s="24">
        <f t="shared" si="7"/>
        <v>21476</v>
      </c>
      <c r="L34" s="7">
        <f t="shared" si="7"/>
        <v>328849</v>
      </c>
      <c r="M34" s="7">
        <f t="shared" si="7"/>
        <v>549226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8"/>
        <v>22289</v>
      </c>
      <c r="S34" s="7">
        <f t="shared" si="8"/>
        <v>1737</v>
      </c>
      <c r="T34" s="7">
        <f t="shared" si="8"/>
        <v>1651</v>
      </c>
      <c r="U34" s="7">
        <f t="shared" si="8"/>
        <v>79068</v>
      </c>
      <c r="V34" s="7">
        <f t="shared" si="8"/>
        <v>520</v>
      </c>
      <c r="W34" s="7">
        <f t="shared" si="8"/>
        <v>342</v>
      </c>
      <c r="X34" s="30">
        <f t="shared" si="8"/>
        <v>0.52900000000000003</v>
      </c>
      <c r="Y34" s="30">
        <f t="shared" si="8"/>
        <v>0.47099999999999997</v>
      </c>
      <c r="Z34" s="30" t="str">
        <f t="shared" si="8"/>
        <v>60.6%</v>
      </c>
      <c r="AA34" s="30" t="str">
        <f t="shared" si="8"/>
        <v>20.5%</v>
      </c>
      <c r="AB34" s="30" t="str">
        <f t="shared" si="8"/>
        <v>13.2%</v>
      </c>
      <c r="AC34" s="30" t="str">
        <f t="shared" si="8"/>
        <v>2.9%</v>
      </c>
      <c r="AD34" s="30" t="str">
        <f t="shared" si="8"/>
        <v>1.4%</v>
      </c>
      <c r="AE34" s="30" t="str">
        <f t="shared" si="8"/>
        <v>0.8%</v>
      </c>
      <c r="AF34" s="30" t="str">
        <f t="shared" si="8"/>
        <v>0.5%</v>
      </c>
      <c r="AG34" s="30" t="str">
        <f t="shared" si="8"/>
        <v>0.2%</v>
      </c>
      <c r="AH34" s="9"/>
      <c r="AI34" s="9">
        <f t="shared" si="4"/>
        <v>4</v>
      </c>
      <c r="AJ34" s="10" t="s">
        <v>282</v>
      </c>
    </row>
    <row r="35" spans="1:36" ht="13.8" x14ac:dyDescent="0.25">
      <c r="A35" s="5">
        <f t="shared" ref="A35:D50" si="9">A34</f>
        <v>43890</v>
      </c>
      <c r="B35" s="5">
        <f t="shared" si="9"/>
        <v>44137</v>
      </c>
      <c r="C35" s="6">
        <f t="shared" si="9"/>
        <v>0.33333333333333331</v>
      </c>
      <c r="D35" s="7">
        <f t="shared" si="9"/>
        <v>249</v>
      </c>
      <c r="E35" s="28" t="str">
        <f t="shared" si="5"/>
        <v>https://www.gestionderiesgos.gob.ec/wp-content/uploads/2020/11/INFOGRAFIA-NACIONALCOVID19-COE-NACIONAL-08h00-02112020.pdf</v>
      </c>
      <c r="F35" s="7">
        <f t="shared" ref="F35:M50" si="10">F34</f>
        <v>169562</v>
      </c>
      <c r="G35" s="7">
        <f t="shared" si="10"/>
        <v>8380</v>
      </c>
      <c r="H35" s="7">
        <f t="shared" si="10"/>
        <v>4312</v>
      </c>
      <c r="I35" s="16" t="str">
        <f t="shared" si="10"/>
        <v>No hay datos</v>
      </c>
      <c r="J35" s="19">
        <f t="shared" si="10"/>
        <v>149048</v>
      </c>
      <c r="K35" s="24">
        <f t="shared" si="10"/>
        <v>21476</v>
      </c>
      <c r="L35" s="7">
        <f t="shared" si="10"/>
        <v>328849</v>
      </c>
      <c r="M35" s="7">
        <f t="shared" si="10"/>
        <v>549226</v>
      </c>
      <c r="N35" s="7" t="s">
        <v>29</v>
      </c>
      <c r="O35" s="7" t="s">
        <v>43</v>
      </c>
      <c r="P35" s="7" t="s">
        <v>53</v>
      </c>
      <c r="Q35" s="8">
        <v>320</v>
      </c>
      <c r="R35" s="7">
        <f t="shared" si="8"/>
        <v>22289</v>
      </c>
      <c r="S35" s="7">
        <f t="shared" si="8"/>
        <v>1737</v>
      </c>
      <c r="T35" s="7">
        <f t="shared" si="8"/>
        <v>1651</v>
      </c>
      <c r="U35" s="7">
        <f t="shared" si="8"/>
        <v>79068</v>
      </c>
      <c r="V35" s="7">
        <f t="shared" si="8"/>
        <v>520</v>
      </c>
      <c r="W35" s="7">
        <f t="shared" si="8"/>
        <v>342</v>
      </c>
      <c r="X35" s="30">
        <f t="shared" si="8"/>
        <v>0.52900000000000003</v>
      </c>
      <c r="Y35" s="30">
        <f t="shared" si="8"/>
        <v>0.47099999999999997</v>
      </c>
      <c r="Z35" s="30" t="str">
        <f t="shared" si="8"/>
        <v>60.6%</v>
      </c>
      <c r="AA35" s="30" t="str">
        <f t="shared" si="8"/>
        <v>20.5%</v>
      </c>
      <c r="AB35" s="30" t="str">
        <f t="shared" si="8"/>
        <v>13.2%</v>
      </c>
      <c r="AC35" s="30" t="str">
        <f t="shared" si="8"/>
        <v>2.9%</v>
      </c>
      <c r="AD35" s="30" t="str">
        <f t="shared" si="8"/>
        <v>1.4%</v>
      </c>
      <c r="AE35" s="30" t="str">
        <f t="shared" si="8"/>
        <v>0.8%</v>
      </c>
      <c r="AF35" s="30" t="str">
        <f t="shared" si="8"/>
        <v>0.5%</v>
      </c>
      <c r="AG35" s="30" t="str">
        <f t="shared" si="8"/>
        <v>0.2%</v>
      </c>
      <c r="AH35" s="9"/>
      <c r="AI35" s="9">
        <f t="shared" si="4"/>
        <v>4</v>
      </c>
      <c r="AJ35" s="10" t="s">
        <v>282</v>
      </c>
    </row>
    <row r="36" spans="1:36" ht="13.8" x14ac:dyDescent="0.25">
      <c r="A36" s="5">
        <f t="shared" si="9"/>
        <v>43890</v>
      </c>
      <c r="B36" s="5">
        <f t="shared" si="9"/>
        <v>44137</v>
      </c>
      <c r="C36" s="6">
        <f t="shared" si="9"/>
        <v>0.33333333333333331</v>
      </c>
      <c r="D36" s="7">
        <f t="shared" si="9"/>
        <v>249</v>
      </c>
      <c r="E36" s="28" t="str">
        <f t="shared" si="5"/>
        <v>https://www.gestionderiesgos.gob.ec/wp-content/uploads/2020/11/INFOGRAFIA-NACIONALCOVID19-COE-NACIONAL-08h00-02112020.pdf</v>
      </c>
      <c r="F36" s="7">
        <f t="shared" si="10"/>
        <v>169562</v>
      </c>
      <c r="G36" s="7">
        <f t="shared" si="10"/>
        <v>8380</v>
      </c>
      <c r="H36" s="7">
        <f t="shared" si="10"/>
        <v>4312</v>
      </c>
      <c r="I36" s="16" t="str">
        <f t="shared" si="10"/>
        <v>No hay datos</v>
      </c>
      <c r="J36" s="19">
        <f t="shared" si="10"/>
        <v>149048</v>
      </c>
      <c r="K36" s="24">
        <f t="shared" si="10"/>
        <v>21476</v>
      </c>
      <c r="L36" s="7">
        <f t="shared" si="10"/>
        <v>328849</v>
      </c>
      <c r="M36" s="7">
        <f t="shared" si="10"/>
        <v>549226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11">R35</f>
        <v>22289</v>
      </c>
      <c r="S36" s="7">
        <f t="shared" si="11"/>
        <v>1737</v>
      </c>
      <c r="T36" s="7">
        <f t="shared" si="11"/>
        <v>1651</v>
      </c>
      <c r="U36" s="7">
        <f t="shared" si="11"/>
        <v>79068</v>
      </c>
      <c r="V36" s="7">
        <f t="shared" si="11"/>
        <v>520</v>
      </c>
      <c r="W36" s="7">
        <f t="shared" si="11"/>
        <v>342</v>
      </c>
      <c r="X36" s="30">
        <f t="shared" si="11"/>
        <v>0.52900000000000003</v>
      </c>
      <c r="Y36" s="30">
        <f t="shared" si="11"/>
        <v>0.47099999999999997</v>
      </c>
      <c r="Z36" s="30" t="str">
        <f t="shared" si="11"/>
        <v>60.6%</v>
      </c>
      <c r="AA36" s="30" t="str">
        <f t="shared" si="11"/>
        <v>20.5%</v>
      </c>
      <c r="AB36" s="30" t="str">
        <f t="shared" si="11"/>
        <v>13.2%</v>
      </c>
      <c r="AC36" s="30" t="str">
        <f t="shared" si="11"/>
        <v>2.9%</v>
      </c>
      <c r="AD36" s="30" t="str">
        <f t="shared" si="11"/>
        <v>1.4%</v>
      </c>
      <c r="AE36" s="30" t="str">
        <f t="shared" si="11"/>
        <v>0.8%</v>
      </c>
      <c r="AF36" s="30" t="str">
        <f t="shared" si="11"/>
        <v>0.5%</v>
      </c>
      <c r="AG36" s="30" t="str">
        <f t="shared" si="11"/>
        <v>0.2%</v>
      </c>
      <c r="AH36" s="9"/>
      <c r="AI36" s="9">
        <f t="shared" si="4"/>
        <v>4</v>
      </c>
      <c r="AJ36" s="10" t="s">
        <v>282</v>
      </c>
    </row>
    <row r="37" spans="1:36" ht="13.8" x14ac:dyDescent="0.25">
      <c r="A37" s="5">
        <f t="shared" si="9"/>
        <v>43890</v>
      </c>
      <c r="B37" s="5">
        <f t="shared" si="9"/>
        <v>44137</v>
      </c>
      <c r="C37" s="6">
        <f t="shared" si="9"/>
        <v>0.33333333333333331</v>
      </c>
      <c r="D37" s="7">
        <f t="shared" si="9"/>
        <v>249</v>
      </c>
      <c r="E37" s="28" t="str">
        <f t="shared" si="5"/>
        <v>https://www.gestionderiesgos.gob.ec/wp-content/uploads/2020/11/INFOGRAFIA-NACIONALCOVID19-COE-NACIONAL-08h00-02112020.pdf</v>
      </c>
      <c r="F37" s="7">
        <f t="shared" si="10"/>
        <v>169562</v>
      </c>
      <c r="G37" s="7">
        <f t="shared" si="10"/>
        <v>8380</v>
      </c>
      <c r="H37" s="7">
        <f t="shared" si="10"/>
        <v>4312</v>
      </c>
      <c r="I37" s="16" t="str">
        <f t="shared" si="10"/>
        <v>No hay datos</v>
      </c>
      <c r="J37" s="19">
        <f t="shared" si="10"/>
        <v>149048</v>
      </c>
      <c r="K37" s="24">
        <f t="shared" si="10"/>
        <v>21476</v>
      </c>
      <c r="L37" s="7">
        <f t="shared" si="10"/>
        <v>328849</v>
      </c>
      <c r="M37" s="7">
        <f t="shared" si="10"/>
        <v>549226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11"/>
        <v>22289</v>
      </c>
      <c r="S37" s="7">
        <f t="shared" si="11"/>
        <v>1737</v>
      </c>
      <c r="T37" s="7">
        <f t="shared" si="11"/>
        <v>1651</v>
      </c>
      <c r="U37" s="7">
        <f t="shared" si="11"/>
        <v>79068</v>
      </c>
      <c r="V37" s="7">
        <f t="shared" si="11"/>
        <v>520</v>
      </c>
      <c r="W37" s="7">
        <f t="shared" si="11"/>
        <v>342</v>
      </c>
      <c r="X37" s="30">
        <f t="shared" si="11"/>
        <v>0.52900000000000003</v>
      </c>
      <c r="Y37" s="30">
        <f t="shared" si="11"/>
        <v>0.47099999999999997</v>
      </c>
      <c r="Z37" s="30" t="str">
        <f t="shared" si="11"/>
        <v>60.6%</v>
      </c>
      <c r="AA37" s="30" t="str">
        <f t="shared" si="11"/>
        <v>20.5%</v>
      </c>
      <c r="AB37" s="30" t="str">
        <f t="shared" si="11"/>
        <v>13.2%</v>
      </c>
      <c r="AC37" s="30" t="str">
        <f t="shared" si="11"/>
        <v>2.9%</v>
      </c>
      <c r="AD37" s="30" t="str">
        <f t="shared" si="11"/>
        <v>1.4%</v>
      </c>
      <c r="AE37" s="30" t="str">
        <f t="shared" si="11"/>
        <v>0.8%</v>
      </c>
      <c r="AF37" s="30" t="str">
        <f t="shared" si="11"/>
        <v>0.5%</v>
      </c>
      <c r="AG37" s="30" t="str">
        <f t="shared" si="11"/>
        <v>0.2%</v>
      </c>
      <c r="AH37" s="9"/>
      <c r="AI37" s="9">
        <f t="shared" si="4"/>
        <v>4</v>
      </c>
      <c r="AJ37" s="10" t="s">
        <v>282</v>
      </c>
    </row>
    <row r="38" spans="1:36" ht="13.8" x14ac:dyDescent="0.25">
      <c r="A38" s="5">
        <f t="shared" si="9"/>
        <v>43890</v>
      </c>
      <c r="B38" s="5">
        <f t="shared" si="9"/>
        <v>44137</v>
      </c>
      <c r="C38" s="6">
        <f t="shared" si="9"/>
        <v>0.33333333333333331</v>
      </c>
      <c r="D38" s="7">
        <f t="shared" si="9"/>
        <v>249</v>
      </c>
      <c r="E38" s="28" t="str">
        <f t="shared" si="5"/>
        <v>https://www.gestionderiesgos.gob.ec/wp-content/uploads/2020/11/INFOGRAFIA-NACIONALCOVID19-COE-NACIONAL-08h00-02112020.pdf</v>
      </c>
      <c r="F38" s="7">
        <f t="shared" si="10"/>
        <v>169562</v>
      </c>
      <c r="G38" s="7">
        <f t="shared" si="10"/>
        <v>8380</v>
      </c>
      <c r="H38" s="7">
        <f t="shared" si="10"/>
        <v>4312</v>
      </c>
      <c r="I38" s="16" t="str">
        <f t="shared" si="10"/>
        <v>No hay datos</v>
      </c>
      <c r="J38" s="19">
        <f t="shared" si="10"/>
        <v>149048</v>
      </c>
      <c r="K38" s="24">
        <f t="shared" si="10"/>
        <v>21476</v>
      </c>
      <c r="L38" s="7">
        <f t="shared" si="10"/>
        <v>328849</v>
      </c>
      <c r="M38" s="7">
        <f t="shared" si="10"/>
        <v>549226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11"/>
        <v>22289</v>
      </c>
      <c r="S38" s="7">
        <f t="shared" si="11"/>
        <v>1737</v>
      </c>
      <c r="T38" s="7">
        <f t="shared" si="11"/>
        <v>1651</v>
      </c>
      <c r="U38" s="7">
        <f t="shared" si="11"/>
        <v>79068</v>
      </c>
      <c r="V38" s="7">
        <f t="shared" si="11"/>
        <v>520</v>
      </c>
      <c r="W38" s="7">
        <f t="shared" si="11"/>
        <v>342</v>
      </c>
      <c r="X38" s="30">
        <f t="shared" si="11"/>
        <v>0.52900000000000003</v>
      </c>
      <c r="Y38" s="30">
        <f t="shared" si="11"/>
        <v>0.47099999999999997</v>
      </c>
      <c r="Z38" s="30" t="str">
        <f t="shared" si="11"/>
        <v>60.6%</v>
      </c>
      <c r="AA38" s="30" t="str">
        <f t="shared" si="11"/>
        <v>20.5%</v>
      </c>
      <c r="AB38" s="30" t="str">
        <f t="shared" si="11"/>
        <v>13.2%</v>
      </c>
      <c r="AC38" s="30" t="str">
        <f t="shared" si="11"/>
        <v>2.9%</v>
      </c>
      <c r="AD38" s="30" t="str">
        <f t="shared" si="11"/>
        <v>1.4%</v>
      </c>
      <c r="AE38" s="30" t="str">
        <f t="shared" si="11"/>
        <v>0.8%</v>
      </c>
      <c r="AF38" s="30" t="str">
        <f t="shared" si="11"/>
        <v>0.5%</v>
      </c>
      <c r="AG38" s="30" t="str">
        <f t="shared" si="11"/>
        <v>0.2%</v>
      </c>
      <c r="AH38" s="9"/>
      <c r="AI38" s="9">
        <f t="shared" si="4"/>
        <v>4</v>
      </c>
      <c r="AJ38" s="10" t="s">
        <v>282</v>
      </c>
    </row>
    <row r="39" spans="1:36" ht="13.8" x14ac:dyDescent="0.25">
      <c r="A39" s="5">
        <f t="shared" si="9"/>
        <v>43890</v>
      </c>
      <c r="B39" s="5">
        <f t="shared" si="9"/>
        <v>44137</v>
      </c>
      <c r="C39" s="6">
        <f t="shared" si="9"/>
        <v>0.33333333333333331</v>
      </c>
      <c r="D39" s="7">
        <f t="shared" si="9"/>
        <v>249</v>
      </c>
      <c r="E39" s="28" t="str">
        <f t="shared" si="5"/>
        <v>https://www.gestionderiesgos.gob.ec/wp-content/uploads/2020/11/INFOGRAFIA-NACIONALCOVID19-COE-NACIONAL-08h00-02112020.pdf</v>
      </c>
      <c r="F39" s="7">
        <f t="shared" si="10"/>
        <v>169562</v>
      </c>
      <c r="G39" s="7">
        <f t="shared" si="10"/>
        <v>8380</v>
      </c>
      <c r="H39" s="7">
        <f t="shared" si="10"/>
        <v>4312</v>
      </c>
      <c r="I39" s="16" t="str">
        <f t="shared" si="10"/>
        <v>No hay datos</v>
      </c>
      <c r="J39" s="19">
        <f t="shared" si="10"/>
        <v>149048</v>
      </c>
      <c r="K39" s="24">
        <f t="shared" si="10"/>
        <v>21476</v>
      </c>
      <c r="L39" s="7">
        <f t="shared" si="10"/>
        <v>328849</v>
      </c>
      <c r="M39" s="7">
        <f t="shared" si="10"/>
        <v>549226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11"/>
        <v>22289</v>
      </c>
      <c r="S39" s="7">
        <f t="shared" si="11"/>
        <v>1737</v>
      </c>
      <c r="T39" s="7">
        <f t="shared" si="11"/>
        <v>1651</v>
      </c>
      <c r="U39" s="7">
        <f t="shared" si="11"/>
        <v>79068</v>
      </c>
      <c r="V39" s="7">
        <f t="shared" si="11"/>
        <v>520</v>
      </c>
      <c r="W39" s="7">
        <f t="shared" si="11"/>
        <v>342</v>
      </c>
      <c r="X39" s="30">
        <f t="shared" si="11"/>
        <v>0.52900000000000003</v>
      </c>
      <c r="Y39" s="30">
        <f t="shared" si="11"/>
        <v>0.47099999999999997</v>
      </c>
      <c r="Z39" s="30" t="str">
        <f t="shared" si="11"/>
        <v>60.6%</v>
      </c>
      <c r="AA39" s="30" t="str">
        <f t="shared" si="11"/>
        <v>20.5%</v>
      </c>
      <c r="AB39" s="30" t="str">
        <f t="shared" si="11"/>
        <v>13.2%</v>
      </c>
      <c r="AC39" s="30" t="str">
        <f t="shared" si="11"/>
        <v>2.9%</v>
      </c>
      <c r="AD39" s="30" t="str">
        <f t="shared" si="11"/>
        <v>1.4%</v>
      </c>
      <c r="AE39" s="30" t="str">
        <f t="shared" si="11"/>
        <v>0.8%</v>
      </c>
      <c r="AF39" s="30" t="str">
        <f t="shared" si="11"/>
        <v>0.5%</v>
      </c>
      <c r="AG39" s="30" t="str">
        <f t="shared" si="11"/>
        <v>0.2%</v>
      </c>
      <c r="AH39" s="9"/>
      <c r="AI39" s="9">
        <f t="shared" si="4"/>
        <v>4</v>
      </c>
      <c r="AJ39" s="10" t="s">
        <v>282</v>
      </c>
    </row>
    <row r="40" spans="1:36" ht="13.8" x14ac:dyDescent="0.25">
      <c r="A40" s="5">
        <f t="shared" si="9"/>
        <v>43890</v>
      </c>
      <c r="B40" s="5">
        <f t="shared" si="9"/>
        <v>44137</v>
      </c>
      <c r="C40" s="6">
        <f t="shared" si="9"/>
        <v>0.33333333333333331</v>
      </c>
      <c r="D40" s="7">
        <f t="shared" si="9"/>
        <v>249</v>
      </c>
      <c r="E40" s="28" t="str">
        <f t="shared" si="5"/>
        <v>https://www.gestionderiesgos.gob.ec/wp-content/uploads/2020/11/INFOGRAFIA-NACIONALCOVID19-COE-NACIONAL-08h00-02112020.pdf</v>
      </c>
      <c r="F40" s="7">
        <f t="shared" si="10"/>
        <v>169562</v>
      </c>
      <c r="G40" s="7">
        <f t="shared" si="10"/>
        <v>8380</v>
      </c>
      <c r="H40" s="7">
        <f t="shared" si="10"/>
        <v>4312</v>
      </c>
      <c r="I40" s="16" t="str">
        <f t="shared" si="10"/>
        <v>No hay datos</v>
      </c>
      <c r="J40" s="19">
        <f t="shared" si="10"/>
        <v>149048</v>
      </c>
      <c r="K40" s="24">
        <f t="shared" si="10"/>
        <v>21476</v>
      </c>
      <c r="L40" s="7">
        <f t="shared" si="10"/>
        <v>328849</v>
      </c>
      <c r="M40" s="7">
        <f t="shared" si="10"/>
        <v>549226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11"/>
        <v>22289</v>
      </c>
      <c r="S40" s="7">
        <f t="shared" si="11"/>
        <v>1737</v>
      </c>
      <c r="T40" s="7">
        <f t="shared" si="11"/>
        <v>1651</v>
      </c>
      <c r="U40" s="7">
        <f t="shared" si="11"/>
        <v>79068</v>
      </c>
      <c r="V40" s="7">
        <f t="shared" si="11"/>
        <v>520</v>
      </c>
      <c r="W40" s="7">
        <f t="shared" si="11"/>
        <v>342</v>
      </c>
      <c r="X40" s="30">
        <f t="shared" si="11"/>
        <v>0.52900000000000003</v>
      </c>
      <c r="Y40" s="30">
        <f t="shared" si="11"/>
        <v>0.47099999999999997</v>
      </c>
      <c r="Z40" s="30" t="str">
        <f t="shared" si="11"/>
        <v>60.6%</v>
      </c>
      <c r="AA40" s="30" t="str">
        <f t="shared" si="11"/>
        <v>20.5%</v>
      </c>
      <c r="AB40" s="30" t="str">
        <f t="shared" si="11"/>
        <v>13.2%</v>
      </c>
      <c r="AC40" s="30" t="str">
        <f t="shared" si="11"/>
        <v>2.9%</v>
      </c>
      <c r="AD40" s="30" t="str">
        <f t="shared" si="11"/>
        <v>1.4%</v>
      </c>
      <c r="AE40" s="30" t="str">
        <f t="shared" si="11"/>
        <v>0.8%</v>
      </c>
      <c r="AF40" s="30" t="str">
        <f t="shared" si="11"/>
        <v>0.5%</v>
      </c>
      <c r="AG40" s="30" t="str">
        <f t="shared" si="11"/>
        <v>0.2%</v>
      </c>
      <c r="AH40" s="9"/>
      <c r="AI40" s="9">
        <f t="shared" si="4"/>
        <v>4</v>
      </c>
      <c r="AJ40" s="10" t="s">
        <v>282</v>
      </c>
    </row>
    <row r="41" spans="1:36" ht="13.8" x14ac:dyDescent="0.25">
      <c r="A41" s="5">
        <f t="shared" si="9"/>
        <v>43890</v>
      </c>
      <c r="B41" s="5">
        <f t="shared" si="9"/>
        <v>44137</v>
      </c>
      <c r="C41" s="6">
        <f t="shared" si="9"/>
        <v>0.33333333333333331</v>
      </c>
      <c r="D41" s="7">
        <f t="shared" si="9"/>
        <v>249</v>
      </c>
      <c r="E41" s="28" t="str">
        <f t="shared" si="5"/>
        <v>https://www.gestionderiesgos.gob.ec/wp-content/uploads/2020/11/INFOGRAFIA-NACIONALCOVID19-COE-NACIONAL-08h00-02112020.pdf</v>
      </c>
      <c r="F41" s="7">
        <f t="shared" si="10"/>
        <v>169562</v>
      </c>
      <c r="G41" s="7">
        <f t="shared" si="10"/>
        <v>8380</v>
      </c>
      <c r="H41" s="7">
        <f t="shared" si="10"/>
        <v>4312</v>
      </c>
      <c r="I41" s="16" t="str">
        <f t="shared" si="10"/>
        <v>No hay datos</v>
      </c>
      <c r="J41" s="19">
        <f t="shared" si="10"/>
        <v>149048</v>
      </c>
      <c r="K41" s="24">
        <f t="shared" si="10"/>
        <v>21476</v>
      </c>
      <c r="L41" s="7">
        <f t="shared" si="10"/>
        <v>328849</v>
      </c>
      <c r="M41" s="7">
        <f t="shared" si="10"/>
        <v>549226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11"/>
        <v>22289</v>
      </c>
      <c r="S41" s="7">
        <f t="shared" si="11"/>
        <v>1737</v>
      </c>
      <c r="T41" s="7">
        <f t="shared" si="11"/>
        <v>1651</v>
      </c>
      <c r="U41" s="7">
        <f t="shared" si="11"/>
        <v>79068</v>
      </c>
      <c r="V41" s="7">
        <f t="shared" si="11"/>
        <v>520</v>
      </c>
      <c r="W41" s="7">
        <f t="shared" si="11"/>
        <v>342</v>
      </c>
      <c r="X41" s="30">
        <f t="shared" si="11"/>
        <v>0.52900000000000003</v>
      </c>
      <c r="Y41" s="30">
        <f t="shared" si="11"/>
        <v>0.47099999999999997</v>
      </c>
      <c r="Z41" s="30" t="str">
        <f t="shared" si="11"/>
        <v>60.6%</v>
      </c>
      <c r="AA41" s="30" t="str">
        <f t="shared" si="11"/>
        <v>20.5%</v>
      </c>
      <c r="AB41" s="30" t="str">
        <f t="shared" si="11"/>
        <v>13.2%</v>
      </c>
      <c r="AC41" s="30" t="str">
        <f t="shared" si="11"/>
        <v>2.9%</v>
      </c>
      <c r="AD41" s="30" t="str">
        <f t="shared" si="11"/>
        <v>1.4%</v>
      </c>
      <c r="AE41" s="30" t="str">
        <f t="shared" si="11"/>
        <v>0.8%</v>
      </c>
      <c r="AF41" s="30" t="str">
        <f t="shared" si="11"/>
        <v>0.5%</v>
      </c>
      <c r="AG41" s="30" t="str">
        <f t="shared" si="11"/>
        <v>0.2%</v>
      </c>
      <c r="AH41" s="9"/>
      <c r="AI41" s="9">
        <f t="shared" si="4"/>
        <v>4</v>
      </c>
      <c r="AJ41" s="10" t="s">
        <v>282</v>
      </c>
    </row>
    <row r="42" spans="1:36" ht="13.8" x14ac:dyDescent="0.25">
      <c r="A42" s="5">
        <f t="shared" si="9"/>
        <v>43890</v>
      </c>
      <c r="B42" s="5">
        <f t="shared" si="9"/>
        <v>44137</v>
      </c>
      <c r="C42" s="6">
        <f t="shared" si="9"/>
        <v>0.33333333333333331</v>
      </c>
      <c r="D42" s="7">
        <f t="shared" si="9"/>
        <v>249</v>
      </c>
      <c r="E42" s="28" t="str">
        <f t="shared" si="5"/>
        <v>https://www.gestionderiesgos.gob.ec/wp-content/uploads/2020/11/INFOGRAFIA-NACIONALCOVID19-COE-NACIONAL-08h00-02112020.pdf</v>
      </c>
      <c r="F42" s="7">
        <f t="shared" si="10"/>
        <v>169562</v>
      </c>
      <c r="G42" s="7">
        <f t="shared" si="10"/>
        <v>8380</v>
      </c>
      <c r="H42" s="7">
        <f t="shared" si="10"/>
        <v>4312</v>
      </c>
      <c r="I42" s="16" t="str">
        <f t="shared" si="10"/>
        <v>No hay datos</v>
      </c>
      <c r="J42" s="19">
        <f t="shared" si="10"/>
        <v>149048</v>
      </c>
      <c r="K42" s="24">
        <f t="shared" si="10"/>
        <v>21476</v>
      </c>
      <c r="L42" s="7">
        <f t="shared" si="10"/>
        <v>328849</v>
      </c>
      <c r="M42" s="7">
        <f t="shared" si="10"/>
        <v>549226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11"/>
        <v>22289</v>
      </c>
      <c r="S42" s="7">
        <f t="shared" si="11"/>
        <v>1737</v>
      </c>
      <c r="T42" s="7">
        <f t="shared" si="11"/>
        <v>1651</v>
      </c>
      <c r="U42" s="7">
        <f t="shared" si="11"/>
        <v>79068</v>
      </c>
      <c r="V42" s="7">
        <f t="shared" si="11"/>
        <v>520</v>
      </c>
      <c r="W42" s="7">
        <f t="shared" si="11"/>
        <v>342</v>
      </c>
      <c r="X42" s="30">
        <f t="shared" si="11"/>
        <v>0.52900000000000003</v>
      </c>
      <c r="Y42" s="30">
        <f t="shared" si="11"/>
        <v>0.47099999999999997</v>
      </c>
      <c r="Z42" s="30" t="str">
        <f t="shared" si="11"/>
        <v>60.6%</v>
      </c>
      <c r="AA42" s="30" t="str">
        <f t="shared" si="11"/>
        <v>20.5%</v>
      </c>
      <c r="AB42" s="30" t="str">
        <f t="shared" si="11"/>
        <v>13.2%</v>
      </c>
      <c r="AC42" s="30" t="str">
        <f t="shared" si="11"/>
        <v>2.9%</v>
      </c>
      <c r="AD42" s="30" t="str">
        <f t="shared" si="11"/>
        <v>1.4%</v>
      </c>
      <c r="AE42" s="30" t="str">
        <f t="shared" si="11"/>
        <v>0.8%</v>
      </c>
      <c r="AF42" s="30" t="str">
        <f t="shared" si="11"/>
        <v>0.5%</v>
      </c>
      <c r="AG42" s="30" t="str">
        <f t="shared" si="11"/>
        <v>0.2%</v>
      </c>
      <c r="AH42" s="9"/>
      <c r="AI42" s="9">
        <f t="shared" si="4"/>
        <v>4</v>
      </c>
      <c r="AJ42" s="10" t="s">
        <v>282</v>
      </c>
    </row>
    <row r="43" spans="1:36" ht="13.8" x14ac:dyDescent="0.25">
      <c r="A43" s="5">
        <f t="shared" si="9"/>
        <v>43890</v>
      </c>
      <c r="B43" s="5">
        <f t="shared" si="9"/>
        <v>44137</v>
      </c>
      <c r="C43" s="6">
        <f t="shared" si="9"/>
        <v>0.33333333333333331</v>
      </c>
      <c r="D43" s="7">
        <f t="shared" si="9"/>
        <v>249</v>
      </c>
      <c r="E43" s="28" t="str">
        <f t="shared" si="5"/>
        <v>https://www.gestionderiesgos.gob.ec/wp-content/uploads/2020/11/INFOGRAFIA-NACIONALCOVID19-COE-NACIONAL-08h00-02112020.pdf</v>
      </c>
      <c r="F43" s="7">
        <f t="shared" si="10"/>
        <v>169562</v>
      </c>
      <c r="G43" s="7">
        <f t="shared" si="10"/>
        <v>8380</v>
      </c>
      <c r="H43" s="7">
        <f t="shared" si="10"/>
        <v>4312</v>
      </c>
      <c r="I43" s="16" t="str">
        <f t="shared" si="10"/>
        <v>No hay datos</v>
      </c>
      <c r="J43" s="19">
        <f t="shared" si="10"/>
        <v>149048</v>
      </c>
      <c r="K43" s="24">
        <f t="shared" si="10"/>
        <v>21476</v>
      </c>
      <c r="L43" s="7">
        <f t="shared" si="10"/>
        <v>328849</v>
      </c>
      <c r="M43" s="7">
        <f t="shared" si="10"/>
        <v>549226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11"/>
        <v>22289</v>
      </c>
      <c r="S43" s="7">
        <f t="shared" si="11"/>
        <v>1737</v>
      </c>
      <c r="T43" s="7">
        <f t="shared" si="11"/>
        <v>1651</v>
      </c>
      <c r="U43" s="7">
        <f t="shared" si="11"/>
        <v>79068</v>
      </c>
      <c r="V43" s="7">
        <f t="shared" si="11"/>
        <v>520</v>
      </c>
      <c r="W43" s="7">
        <f t="shared" si="11"/>
        <v>342</v>
      </c>
      <c r="X43" s="30">
        <f t="shared" si="11"/>
        <v>0.52900000000000003</v>
      </c>
      <c r="Y43" s="30">
        <f t="shared" si="11"/>
        <v>0.47099999999999997</v>
      </c>
      <c r="Z43" s="30" t="str">
        <f t="shared" si="11"/>
        <v>60.6%</v>
      </c>
      <c r="AA43" s="30" t="str">
        <f t="shared" si="11"/>
        <v>20.5%</v>
      </c>
      <c r="AB43" s="30" t="str">
        <f t="shared" si="11"/>
        <v>13.2%</v>
      </c>
      <c r="AC43" s="30" t="str">
        <f t="shared" si="11"/>
        <v>2.9%</v>
      </c>
      <c r="AD43" s="30" t="str">
        <f t="shared" si="11"/>
        <v>1.4%</v>
      </c>
      <c r="AE43" s="30" t="str">
        <f t="shared" si="11"/>
        <v>0.8%</v>
      </c>
      <c r="AF43" s="30" t="str">
        <f t="shared" si="11"/>
        <v>0.5%</v>
      </c>
      <c r="AG43" s="30" t="str">
        <f t="shared" si="11"/>
        <v>0.2%</v>
      </c>
      <c r="AH43" s="9"/>
      <c r="AI43" s="9">
        <f t="shared" si="4"/>
        <v>4</v>
      </c>
      <c r="AJ43" s="10" t="s">
        <v>282</v>
      </c>
    </row>
    <row r="44" spans="1:36" ht="13.8" x14ac:dyDescent="0.25">
      <c r="A44" s="5">
        <f t="shared" si="9"/>
        <v>43890</v>
      </c>
      <c r="B44" s="5">
        <f t="shared" si="9"/>
        <v>44137</v>
      </c>
      <c r="C44" s="6">
        <f t="shared" si="9"/>
        <v>0.33333333333333331</v>
      </c>
      <c r="D44" s="7">
        <f t="shared" si="9"/>
        <v>249</v>
      </c>
      <c r="E44" s="28" t="str">
        <f t="shared" si="5"/>
        <v>https://www.gestionderiesgos.gob.ec/wp-content/uploads/2020/11/INFOGRAFIA-NACIONALCOVID19-COE-NACIONAL-08h00-02112020.pdf</v>
      </c>
      <c r="F44" s="7">
        <f t="shared" si="10"/>
        <v>169562</v>
      </c>
      <c r="G44" s="7">
        <f t="shared" si="10"/>
        <v>8380</v>
      </c>
      <c r="H44" s="7">
        <f t="shared" si="10"/>
        <v>4312</v>
      </c>
      <c r="I44" s="16" t="str">
        <f t="shared" si="10"/>
        <v>No hay datos</v>
      </c>
      <c r="J44" s="19">
        <f t="shared" si="10"/>
        <v>149048</v>
      </c>
      <c r="K44" s="24">
        <f t="shared" si="10"/>
        <v>21476</v>
      </c>
      <c r="L44" s="7">
        <f t="shared" si="10"/>
        <v>328849</v>
      </c>
      <c r="M44" s="7">
        <f t="shared" si="10"/>
        <v>549226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11"/>
        <v>22289</v>
      </c>
      <c r="S44" s="7">
        <f t="shared" si="11"/>
        <v>1737</v>
      </c>
      <c r="T44" s="7">
        <f t="shared" si="11"/>
        <v>1651</v>
      </c>
      <c r="U44" s="7">
        <f t="shared" si="11"/>
        <v>79068</v>
      </c>
      <c r="V44" s="7">
        <f t="shared" si="11"/>
        <v>520</v>
      </c>
      <c r="W44" s="7">
        <f t="shared" si="11"/>
        <v>342</v>
      </c>
      <c r="X44" s="30">
        <f t="shared" si="11"/>
        <v>0.52900000000000003</v>
      </c>
      <c r="Y44" s="30">
        <f t="shared" si="11"/>
        <v>0.47099999999999997</v>
      </c>
      <c r="Z44" s="30" t="str">
        <f t="shared" si="11"/>
        <v>60.6%</v>
      </c>
      <c r="AA44" s="30" t="str">
        <f t="shared" si="11"/>
        <v>20.5%</v>
      </c>
      <c r="AB44" s="30" t="str">
        <f t="shared" si="11"/>
        <v>13.2%</v>
      </c>
      <c r="AC44" s="30" t="str">
        <f t="shared" si="11"/>
        <v>2.9%</v>
      </c>
      <c r="AD44" s="30" t="str">
        <f t="shared" si="11"/>
        <v>1.4%</v>
      </c>
      <c r="AE44" s="30" t="str">
        <f t="shared" si="11"/>
        <v>0.8%</v>
      </c>
      <c r="AF44" s="30" t="str">
        <f t="shared" si="11"/>
        <v>0.5%</v>
      </c>
      <c r="AG44" s="30" t="str">
        <f t="shared" si="11"/>
        <v>0.2%</v>
      </c>
      <c r="AH44" s="9"/>
      <c r="AI44" s="9">
        <f t="shared" si="4"/>
        <v>4</v>
      </c>
      <c r="AJ44" s="10" t="s">
        <v>282</v>
      </c>
    </row>
    <row r="45" spans="1:36" ht="13.8" x14ac:dyDescent="0.25">
      <c r="A45" s="5">
        <f t="shared" si="9"/>
        <v>43890</v>
      </c>
      <c r="B45" s="5">
        <f t="shared" si="9"/>
        <v>44137</v>
      </c>
      <c r="C45" s="6">
        <f t="shared" si="9"/>
        <v>0.33333333333333331</v>
      </c>
      <c r="D45" s="7">
        <f t="shared" si="9"/>
        <v>249</v>
      </c>
      <c r="E45" s="28" t="str">
        <f t="shared" si="5"/>
        <v>https://www.gestionderiesgos.gob.ec/wp-content/uploads/2020/11/INFOGRAFIA-NACIONALCOVID19-COE-NACIONAL-08h00-02112020.pdf</v>
      </c>
      <c r="F45" s="7">
        <f t="shared" si="10"/>
        <v>169562</v>
      </c>
      <c r="G45" s="7">
        <f t="shared" si="10"/>
        <v>8380</v>
      </c>
      <c r="H45" s="7">
        <f t="shared" si="10"/>
        <v>4312</v>
      </c>
      <c r="I45" s="16" t="str">
        <f t="shared" si="10"/>
        <v>No hay datos</v>
      </c>
      <c r="J45" s="19">
        <f t="shared" si="10"/>
        <v>149048</v>
      </c>
      <c r="K45" s="24">
        <f t="shared" si="10"/>
        <v>21476</v>
      </c>
      <c r="L45" s="7">
        <f t="shared" si="10"/>
        <v>328849</v>
      </c>
      <c r="M45" s="7">
        <f t="shared" si="10"/>
        <v>549226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11"/>
        <v>22289</v>
      </c>
      <c r="S45" s="7">
        <f t="shared" si="11"/>
        <v>1737</v>
      </c>
      <c r="T45" s="7">
        <f t="shared" si="11"/>
        <v>1651</v>
      </c>
      <c r="U45" s="7">
        <f t="shared" si="11"/>
        <v>79068</v>
      </c>
      <c r="V45" s="7">
        <f t="shared" si="11"/>
        <v>520</v>
      </c>
      <c r="W45" s="7">
        <f t="shared" si="11"/>
        <v>342</v>
      </c>
      <c r="X45" s="30">
        <f t="shared" si="11"/>
        <v>0.52900000000000003</v>
      </c>
      <c r="Y45" s="30">
        <f t="shared" si="11"/>
        <v>0.47099999999999997</v>
      </c>
      <c r="Z45" s="30" t="str">
        <f t="shared" si="11"/>
        <v>60.6%</v>
      </c>
      <c r="AA45" s="30" t="str">
        <f t="shared" si="11"/>
        <v>20.5%</v>
      </c>
      <c r="AB45" s="30" t="str">
        <f t="shared" si="11"/>
        <v>13.2%</v>
      </c>
      <c r="AC45" s="30" t="str">
        <f t="shared" si="11"/>
        <v>2.9%</v>
      </c>
      <c r="AD45" s="30" t="str">
        <f t="shared" si="11"/>
        <v>1.4%</v>
      </c>
      <c r="AE45" s="30" t="str">
        <f t="shared" si="11"/>
        <v>0.8%</v>
      </c>
      <c r="AF45" s="30" t="str">
        <f t="shared" si="11"/>
        <v>0.5%</v>
      </c>
      <c r="AG45" s="30" t="str">
        <f t="shared" si="11"/>
        <v>0.2%</v>
      </c>
      <c r="AH45" s="9"/>
      <c r="AI45" s="9">
        <f t="shared" si="4"/>
        <v>4</v>
      </c>
      <c r="AJ45" s="10" t="s">
        <v>282</v>
      </c>
    </row>
    <row r="46" spans="1:36" ht="13.8" x14ac:dyDescent="0.25">
      <c r="A46" s="5">
        <f t="shared" si="9"/>
        <v>43890</v>
      </c>
      <c r="B46" s="5">
        <f t="shared" si="9"/>
        <v>44137</v>
      </c>
      <c r="C46" s="6">
        <f t="shared" si="9"/>
        <v>0.33333333333333331</v>
      </c>
      <c r="D46" s="7">
        <f t="shared" si="9"/>
        <v>249</v>
      </c>
      <c r="E46" s="28" t="str">
        <f t="shared" si="5"/>
        <v>https://www.gestionderiesgos.gob.ec/wp-content/uploads/2020/11/INFOGRAFIA-NACIONALCOVID19-COE-NACIONAL-08h00-02112020.pdf</v>
      </c>
      <c r="F46" s="7">
        <f t="shared" si="10"/>
        <v>169562</v>
      </c>
      <c r="G46" s="7">
        <f t="shared" si="10"/>
        <v>8380</v>
      </c>
      <c r="H46" s="7">
        <f t="shared" si="10"/>
        <v>4312</v>
      </c>
      <c r="I46" s="16" t="str">
        <f t="shared" si="10"/>
        <v>No hay datos</v>
      </c>
      <c r="J46" s="19">
        <f t="shared" si="10"/>
        <v>149048</v>
      </c>
      <c r="K46" s="24">
        <f t="shared" si="10"/>
        <v>21476</v>
      </c>
      <c r="L46" s="7">
        <f t="shared" si="10"/>
        <v>328849</v>
      </c>
      <c r="M46" s="7">
        <f t="shared" si="10"/>
        <v>549226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11"/>
        <v>22289</v>
      </c>
      <c r="S46" s="7">
        <f t="shared" si="11"/>
        <v>1737</v>
      </c>
      <c r="T46" s="7">
        <f t="shared" si="11"/>
        <v>1651</v>
      </c>
      <c r="U46" s="7">
        <f t="shared" si="11"/>
        <v>79068</v>
      </c>
      <c r="V46" s="7">
        <f t="shared" si="11"/>
        <v>520</v>
      </c>
      <c r="W46" s="7">
        <f t="shared" si="11"/>
        <v>342</v>
      </c>
      <c r="X46" s="30">
        <f t="shared" si="11"/>
        <v>0.52900000000000003</v>
      </c>
      <c r="Y46" s="30">
        <f t="shared" si="11"/>
        <v>0.47099999999999997</v>
      </c>
      <c r="Z46" s="30" t="str">
        <f t="shared" si="11"/>
        <v>60.6%</v>
      </c>
      <c r="AA46" s="30" t="str">
        <f t="shared" si="11"/>
        <v>20.5%</v>
      </c>
      <c r="AB46" s="30" t="str">
        <f t="shared" si="11"/>
        <v>13.2%</v>
      </c>
      <c r="AC46" s="30" t="str">
        <f t="shared" si="11"/>
        <v>2.9%</v>
      </c>
      <c r="AD46" s="30" t="str">
        <f t="shared" si="11"/>
        <v>1.4%</v>
      </c>
      <c r="AE46" s="30" t="str">
        <f t="shared" si="11"/>
        <v>0.8%</v>
      </c>
      <c r="AF46" s="30" t="str">
        <f t="shared" si="11"/>
        <v>0.5%</v>
      </c>
      <c r="AG46" s="30" t="str">
        <f t="shared" si="11"/>
        <v>0.2%</v>
      </c>
      <c r="AH46" s="9"/>
      <c r="AI46" s="9">
        <f t="shared" si="4"/>
        <v>4</v>
      </c>
      <c r="AJ46" s="10" t="s">
        <v>282</v>
      </c>
    </row>
    <row r="47" spans="1:36" ht="13.8" x14ac:dyDescent="0.25">
      <c r="A47" s="5">
        <f t="shared" si="9"/>
        <v>43890</v>
      </c>
      <c r="B47" s="5">
        <f t="shared" si="9"/>
        <v>44137</v>
      </c>
      <c r="C47" s="6">
        <f t="shared" si="9"/>
        <v>0.33333333333333331</v>
      </c>
      <c r="D47" s="7">
        <f t="shared" si="9"/>
        <v>249</v>
      </c>
      <c r="E47" s="28" t="str">
        <f t="shared" si="5"/>
        <v>https://www.gestionderiesgos.gob.ec/wp-content/uploads/2020/11/INFOGRAFIA-NACIONALCOVID19-COE-NACIONAL-08h00-02112020.pdf</v>
      </c>
      <c r="F47" s="7">
        <f t="shared" si="10"/>
        <v>169562</v>
      </c>
      <c r="G47" s="7">
        <f t="shared" si="10"/>
        <v>8380</v>
      </c>
      <c r="H47" s="7">
        <f t="shared" si="10"/>
        <v>4312</v>
      </c>
      <c r="I47" s="16" t="str">
        <f t="shared" si="10"/>
        <v>No hay datos</v>
      </c>
      <c r="J47" s="19">
        <f t="shared" si="10"/>
        <v>149048</v>
      </c>
      <c r="K47" s="24">
        <f t="shared" si="10"/>
        <v>21476</v>
      </c>
      <c r="L47" s="7">
        <f t="shared" si="10"/>
        <v>328849</v>
      </c>
      <c r="M47" s="7">
        <f t="shared" si="10"/>
        <v>549226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11"/>
        <v>22289</v>
      </c>
      <c r="S47" s="7">
        <f t="shared" si="11"/>
        <v>1737</v>
      </c>
      <c r="T47" s="7">
        <f t="shared" si="11"/>
        <v>1651</v>
      </c>
      <c r="U47" s="7">
        <f t="shared" si="11"/>
        <v>79068</v>
      </c>
      <c r="V47" s="7">
        <f t="shared" si="11"/>
        <v>520</v>
      </c>
      <c r="W47" s="7">
        <f t="shared" si="11"/>
        <v>342</v>
      </c>
      <c r="X47" s="30">
        <f t="shared" si="11"/>
        <v>0.52900000000000003</v>
      </c>
      <c r="Y47" s="30">
        <f t="shared" si="11"/>
        <v>0.47099999999999997</v>
      </c>
      <c r="Z47" s="30" t="str">
        <f t="shared" si="11"/>
        <v>60.6%</v>
      </c>
      <c r="AA47" s="30" t="str">
        <f t="shared" si="11"/>
        <v>20.5%</v>
      </c>
      <c r="AB47" s="30" t="str">
        <f t="shared" si="11"/>
        <v>13.2%</v>
      </c>
      <c r="AC47" s="30" t="str">
        <f t="shared" si="11"/>
        <v>2.9%</v>
      </c>
      <c r="AD47" s="30" t="str">
        <f t="shared" si="11"/>
        <v>1.4%</v>
      </c>
      <c r="AE47" s="30" t="str">
        <f t="shared" si="11"/>
        <v>0.8%</v>
      </c>
      <c r="AF47" s="30" t="str">
        <f t="shared" si="11"/>
        <v>0.5%</v>
      </c>
      <c r="AG47" s="30" t="str">
        <f t="shared" si="11"/>
        <v>0.2%</v>
      </c>
      <c r="AH47" s="9"/>
      <c r="AI47" s="9">
        <f t="shared" si="4"/>
        <v>4</v>
      </c>
      <c r="AJ47" s="10" t="s">
        <v>282</v>
      </c>
    </row>
    <row r="48" spans="1:36" ht="13.8" x14ac:dyDescent="0.25">
      <c r="A48" s="5">
        <f t="shared" si="9"/>
        <v>43890</v>
      </c>
      <c r="B48" s="5">
        <f t="shared" si="9"/>
        <v>44137</v>
      </c>
      <c r="C48" s="6">
        <f t="shared" si="9"/>
        <v>0.33333333333333331</v>
      </c>
      <c r="D48" s="7">
        <f t="shared" si="9"/>
        <v>249</v>
      </c>
      <c r="E48" s="28" t="str">
        <f t="shared" si="5"/>
        <v>https://www.gestionderiesgos.gob.ec/wp-content/uploads/2020/11/INFOGRAFIA-NACIONALCOVID19-COE-NACIONAL-08h00-02112020.pdf</v>
      </c>
      <c r="F48" s="7">
        <f t="shared" si="10"/>
        <v>169562</v>
      </c>
      <c r="G48" s="7">
        <f t="shared" si="10"/>
        <v>8380</v>
      </c>
      <c r="H48" s="7">
        <f t="shared" si="10"/>
        <v>4312</v>
      </c>
      <c r="I48" s="16" t="str">
        <f t="shared" si="10"/>
        <v>No hay datos</v>
      </c>
      <c r="J48" s="19">
        <f t="shared" si="10"/>
        <v>149048</v>
      </c>
      <c r="K48" s="24">
        <f t="shared" si="10"/>
        <v>21476</v>
      </c>
      <c r="L48" s="7">
        <f t="shared" si="10"/>
        <v>328849</v>
      </c>
      <c r="M48" s="7">
        <f t="shared" si="10"/>
        <v>549226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11"/>
        <v>22289</v>
      </c>
      <c r="S48" s="7">
        <f t="shared" si="11"/>
        <v>1737</v>
      </c>
      <c r="T48" s="7">
        <f t="shared" si="11"/>
        <v>1651</v>
      </c>
      <c r="U48" s="7">
        <f t="shared" si="11"/>
        <v>79068</v>
      </c>
      <c r="V48" s="7">
        <f t="shared" si="11"/>
        <v>520</v>
      </c>
      <c r="W48" s="7">
        <f t="shared" si="11"/>
        <v>342</v>
      </c>
      <c r="X48" s="30">
        <f t="shared" si="11"/>
        <v>0.52900000000000003</v>
      </c>
      <c r="Y48" s="30">
        <f t="shared" si="11"/>
        <v>0.47099999999999997</v>
      </c>
      <c r="Z48" s="30" t="str">
        <f t="shared" si="11"/>
        <v>60.6%</v>
      </c>
      <c r="AA48" s="30" t="str">
        <f t="shared" si="11"/>
        <v>20.5%</v>
      </c>
      <c r="AB48" s="30" t="str">
        <f t="shared" si="11"/>
        <v>13.2%</v>
      </c>
      <c r="AC48" s="30" t="str">
        <f t="shared" si="11"/>
        <v>2.9%</v>
      </c>
      <c r="AD48" s="30" t="str">
        <f t="shared" si="11"/>
        <v>1.4%</v>
      </c>
      <c r="AE48" s="30" t="str">
        <f t="shared" si="11"/>
        <v>0.8%</v>
      </c>
      <c r="AF48" s="30" t="str">
        <f t="shared" si="11"/>
        <v>0.5%</v>
      </c>
      <c r="AG48" s="30" t="str">
        <f t="shared" si="11"/>
        <v>0.2%</v>
      </c>
      <c r="AH48" s="9"/>
      <c r="AI48" s="9">
        <f t="shared" si="4"/>
        <v>4</v>
      </c>
      <c r="AJ48" s="10" t="s">
        <v>282</v>
      </c>
    </row>
    <row r="49" spans="1:36" ht="13.8" x14ac:dyDescent="0.25">
      <c r="A49" s="5">
        <f t="shared" si="9"/>
        <v>43890</v>
      </c>
      <c r="B49" s="5">
        <f t="shared" si="9"/>
        <v>44137</v>
      </c>
      <c r="C49" s="6">
        <f t="shared" si="9"/>
        <v>0.33333333333333331</v>
      </c>
      <c r="D49" s="7">
        <f t="shared" si="9"/>
        <v>249</v>
      </c>
      <c r="E49" s="28" t="str">
        <f t="shared" si="5"/>
        <v>https://www.gestionderiesgos.gob.ec/wp-content/uploads/2020/11/INFOGRAFIA-NACIONALCOVID19-COE-NACIONAL-08h00-02112020.pdf</v>
      </c>
      <c r="F49" s="7">
        <f t="shared" si="10"/>
        <v>169562</v>
      </c>
      <c r="G49" s="7">
        <f t="shared" si="10"/>
        <v>8380</v>
      </c>
      <c r="H49" s="7">
        <f t="shared" si="10"/>
        <v>4312</v>
      </c>
      <c r="I49" s="16" t="str">
        <f t="shared" si="10"/>
        <v>No hay datos</v>
      </c>
      <c r="J49" s="19">
        <f t="shared" si="10"/>
        <v>149048</v>
      </c>
      <c r="K49" s="24">
        <f t="shared" si="10"/>
        <v>21476</v>
      </c>
      <c r="L49" s="7">
        <f t="shared" si="10"/>
        <v>328849</v>
      </c>
      <c r="M49" s="7">
        <f t="shared" si="10"/>
        <v>549226</v>
      </c>
      <c r="N49" s="7" t="s">
        <v>29</v>
      </c>
      <c r="O49" s="7" t="s">
        <v>43</v>
      </c>
      <c r="P49" s="7" t="s">
        <v>64</v>
      </c>
      <c r="Q49" s="8">
        <v>145</v>
      </c>
      <c r="R49" s="7">
        <f t="shared" si="11"/>
        <v>22289</v>
      </c>
      <c r="S49" s="7">
        <f t="shared" si="11"/>
        <v>1737</v>
      </c>
      <c r="T49" s="7">
        <f t="shared" si="11"/>
        <v>1651</v>
      </c>
      <c r="U49" s="7">
        <f t="shared" si="11"/>
        <v>79068</v>
      </c>
      <c r="V49" s="7">
        <f t="shared" si="11"/>
        <v>520</v>
      </c>
      <c r="W49" s="7">
        <f t="shared" si="11"/>
        <v>342</v>
      </c>
      <c r="X49" s="30">
        <f t="shared" si="11"/>
        <v>0.52900000000000003</v>
      </c>
      <c r="Y49" s="30">
        <f t="shared" si="11"/>
        <v>0.47099999999999997</v>
      </c>
      <c r="Z49" s="30" t="str">
        <f t="shared" si="11"/>
        <v>60.6%</v>
      </c>
      <c r="AA49" s="30" t="str">
        <f t="shared" si="11"/>
        <v>20.5%</v>
      </c>
      <c r="AB49" s="30" t="str">
        <f t="shared" si="11"/>
        <v>13.2%</v>
      </c>
      <c r="AC49" s="30" t="str">
        <f t="shared" si="11"/>
        <v>2.9%</v>
      </c>
      <c r="AD49" s="30" t="str">
        <f t="shared" si="11"/>
        <v>1.4%</v>
      </c>
      <c r="AE49" s="30" t="str">
        <f t="shared" si="11"/>
        <v>0.8%</v>
      </c>
      <c r="AF49" s="30" t="str">
        <f t="shared" si="11"/>
        <v>0.5%</v>
      </c>
      <c r="AG49" s="30" t="str">
        <f t="shared" si="11"/>
        <v>0.2%</v>
      </c>
      <c r="AH49" s="9"/>
      <c r="AI49" s="9">
        <f t="shared" si="4"/>
        <v>4</v>
      </c>
      <c r="AJ49" s="10" t="s">
        <v>282</v>
      </c>
    </row>
    <row r="50" spans="1:36" ht="13.8" x14ac:dyDescent="0.25">
      <c r="A50" s="5">
        <f t="shared" si="9"/>
        <v>43890</v>
      </c>
      <c r="B50" s="5">
        <f t="shared" si="9"/>
        <v>44137</v>
      </c>
      <c r="C50" s="6">
        <f t="shared" si="9"/>
        <v>0.33333333333333331</v>
      </c>
      <c r="D50" s="7">
        <f t="shared" si="9"/>
        <v>249</v>
      </c>
      <c r="E50" s="28" t="str">
        <f t="shared" si="5"/>
        <v>https://www.gestionderiesgos.gob.ec/wp-content/uploads/2020/11/INFOGRAFIA-NACIONALCOVID19-COE-NACIONAL-08h00-02112020.pdf</v>
      </c>
      <c r="F50" s="7">
        <f t="shared" si="10"/>
        <v>169562</v>
      </c>
      <c r="G50" s="7">
        <f t="shared" si="10"/>
        <v>8380</v>
      </c>
      <c r="H50" s="7">
        <f t="shared" si="10"/>
        <v>4312</v>
      </c>
      <c r="I50" s="16" t="str">
        <f t="shared" si="10"/>
        <v>No hay datos</v>
      </c>
      <c r="J50" s="19">
        <f t="shared" si="10"/>
        <v>149048</v>
      </c>
      <c r="K50" s="24">
        <f t="shared" si="10"/>
        <v>21476</v>
      </c>
      <c r="L50" s="7">
        <f t="shared" si="10"/>
        <v>328849</v>
      </c>
      <c r="M50" s="7">
        <f t="shared" si="10"/>
        <v>549226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11"/>
        <v>22289</v>
      </c>
      <c r="S50" s="7">
        <f t="shared" si="11"/>
        <v>1737</v>
      </c>
      <c r="T50" s="7">
        <f t="shared" si="11"/>
        <v>1651</v>
      </c>
      <c r="U50" s="7">
        <f t="shared" si="11"/>
        <v>79068</v>
      </c>
      <c r="V50" s="7">
        <f t="shared" si="11"/>
        <v>520</v>
      </c>
      <c r="W50" s="7">
        <f t="shared" si="11"/>
        <v>342</v>
      </c>
      <c r="X50" s="30">
        <f t="shared" si="11"/>
        <v>0.52900000000000003</v>
      </c>
      <c r="Y50" s="30">
        <f t="shared" si="11"/>
        <v>0.47099999999999997</v>
      </c>
      <c r="Z50" s="30" t="str">
        <f t="shared" si="11"/>
        <v>60.6%</v>
      </c>
      <c r="AA50" s="30" t="str">
        <f t="shared" si="11"/>
        <v>20.5%</v>
      </c>
      <c r="AB50" s="30" t="str">
        <f t="shared" si="11"/>
        <v>13.2%</v>
      </c>
      <c r="AC50" s="30" t="str">
        <f t="shared" si="11"/>
        <v>2.9%</v>
      </c>
      <c r="AD50" s="30" t="str">
        <f t="shared" si="11"/>
        <v>1.4%</v>
      </c>
      <c r="AE50" s="30" t="str">
        <f t="shared" si="11"/>
        <v>0.8%</v>
      </c>
      <c r="AF50" s="30" t="str">
        <f t="shared" si="11"/>
        <v>0.5%</v>
      </c>
      <c r="AG50" s="30" t="str">
        <f t="shared" si="11"/>
        <v>0.2%</v>
      </c>
      <c r="AH50" s="9"/>
      <c r="AI50" s="9">
        <f t="shared" si="4"/>
        <v>4</v>
      </c>
      <c r="AJ50" s="10" t="s">
        <v>282</v>
      </c>
    </row>
    <row r="51" spans="1:36" ht="13.8" x14ac:dyDescent="0.25">
      <c r="A51" s="5">
        <f t="shared" ref="A51:D66" si="12">A50</f>
        <v>43890</v>
      </c>
      <c r="B51" s="5">
        <f t="shared" si="12"/>
        <v>44137</v>
      </c>
      <c r="C51" s="6">
        <f t="shared" si="12"/>
        <v>0.33333333333333331</v>
      </c>
      <c r="D51" s="7">
        <f t="shared" si="12"/>
        <v>249</v>
      </c>
      <c r="E51" s="28" t="str">
        <f t="shared" si="5"/>
        <v>https://www.gestionderiesgos.gob.ec/wp-content/uploads/2020/11/INFOGRAFIA-NACIONALCOVID19-COE-NACIONAL-08h00-02112020.pdf</v>
      </c>
      <c r="F51" s="7">
        <f t="shared" ref="F51:M66" si="13">F50</f>
        <v>169562</v>
      </c>
      <c r="G51" s="7">
        <f t="shared" si="13"/>
        <v>8380</v>
      </c>
      <c r="H51" s="7">
        <f t="shared" si="13"/>
        <v>4312</v>
      </c>
      <c r="I51" s="16" t="str">
        <f t="shared" si="13"/>
        <v>No hay datos</v>
      </c>
      <c r="J51" s="19">
        <f t="shared" si="13"/>
        <v>149048</v>
      </c>
      <c r="K51" s="24">
        <f t="shared" si="13"/>
        <v>21476</v>
      </c>
      <c r="L51" s="7">
        <f t="shared" si="13"/>
        <v>328849</v>
      </c>
      <c r="M51" s="7">
        <f t="shared" si="13"/>
        <v>549226</v>
      </c>
      <c r="N51" s="7" t="s">
        <v>29</v>
      </c>
      <c r="O51" s="7" t="s">
        <v>234</v>
      </c>
      <c r="P51" s="7" t="s">
        <v>234</v>
      </c>
      <c r="Q51" s="8">
        <v>4026</v>
      </c>
      <c r="R51" s="8">
        <v>4026</v>
      </c>
      <c r="S51" s="8">
        <v>342</v>
      </c>
      <c r="T51" s="8">
        <v>237</v>
      </c>
      <c r="U51" s="7">
        <f t="shared" si="11"/>
        <v>79068</v>
      </c>
      <c r="V51" s="7">
        <f t="shared" si="11"/>
        <v>520</v>
      </c>
      <c r="W51" s="7">
        <f t="shared" si="11"/>
        <v>342</v>
      </c>
      <c r="X51" s="30">
        <f t="shared" si="11"/>
        <v>0.52900000000000003</v>
      </c>
      <c r="Y51" s="30">
        <f t="shared" si="11"/>
        <v>0.47099999999999997</v>
      </c>
      <c r="Z51" s="30" t="str">
        <f t="shared" si="11"/>
        <v>60.6%</v>
      </c>
      <c r="AA51" s="30" t="str">
        <f t="shared" si="11"/>
        <v>20.5%</v>
      </c>
      <c r="AB51" s="30" t="str">
        <f t="shared" si="11"/>
        <v>13.2%</v>
      </c>
      <c r="AC51" s="30" t="str">
        <f t="shared" si="11"/>
        <v>2.9%</v>
      </c>
      <c r="AD51" s="30" t="str">
        <f t="shared" si="11"/>
        <v>1.4%</v>
      </c>
      <c r="AE51" s="30" t="str">
        <f t="shared" si="11"/>
        <v>0.8%</v>
      </c>
      <c r="AF51" s="30" t="str">
        <f t="shared" si="11"/>
        <v>0.5%</v>
      </c>
      <c r="AG51" s="30" t="str">
        <f t="shared" si="11"/>
        <v>0.2%</v>
      </c>
      <c r="AH51" s="9"/>
      <c r="AI51" s="9">
        <f t="shared" si="4"/>
        <v>4</v>
      </c>
      <c r="AJ51" s="10" t="s">
        <v>282</v>
      </c>
    </row>
    <row r="52" spans="1:36" ht="13.8" x14ac:dyDescent="0.25">
      <c r="A52" s="5">
        <f t="shared" si="12"/>
        <v>43890</v>
      </c>
      <c r="B52" s="5">
        <f t="shared" si="12"/>
        <v>44137</v>
      </c>
      <c r="C52" s="6">
        <f t="shared" si="12"/>
        <v>0.33333333333333331</v>
      </c>
      <c r="D52" s="7">
        <f t="shared" si="12"/>
        <v>249</v>
      </c>
      <c r="E52" s="28" t="str">
        <f t="shared" si="5"/>
        <v>https://www.gestionderiesgos.gob.ec/wp-content/uploads/2020/11/INFOGRAFIA-NACIONALCOVID19-COE-NACIONAL-08h00-02112020.pdf</v>
      </c>
      <c r="F52" s="7">
        <f t="shared" si="13"/>
        <v>169562</v>
      </c>
      <c r="G52" s="7">
        <f t="shared" si="13"/>
        <v>8380</v>
      </c>
      <c r="H52" s="7">
        <f t="shared" si="13"/>
        <v>4312</v>
      </c>
      <c r="I52" s="16" t="str">
        <f t="shared" si="13"/>
        <v>No hay datos</v>
      </c>
      <c r="J52" s="19">
        <f t="shared" si="13"/>
        <v>149048</v>
      </c>
      <c r="K52" s="24">
        <f t="shared" si="13"/>
        <v>21476</v>
      </c>
      <c r="L52" s="7">
        <f t="shared" si="13"/>
        <v>328849</v>
      </c>
      <c r="M52" s="7">
        <f t="shared" si="13"/>
        <v>549226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4">R51</f>
        <v>4026</v>
      </c>
      <c r="S52" s="7">
        <f t="shared" si="14"/>
        <v>342</v>
      </c>
      <c r="T52" s="7">
        <f t="shared" si="14"/>
        <v>237</v>
      </c>
      <c r="U52" s="7">
        <f t="shared" si="14"/>
        <v>79068</v>
      </c>
      <c r="V52" s="7">
        <f t="shared" si="14"/>
        <v>520</v>
      </c>
      <c r="W52" s="7">
        <f t="shared" si="14"/>
        <v>342</v>
      </c>
      <c r="X52" s="30">
        <f t="shared" si="14"/>
        <v>0.52900000000000003</v>
      </c>
      <c r="Y52" s="30">
        <f t="shared" si="14"/>
        <v>0.47099999999999997</v>
      </c>
      <c r="Z52" s="30" t="str">
        <f t="shared" si="14"/>
        <v>60.6%</v>
      </c>
      <c r="AA52" s="30" t="str">
        <f t="shared" si="14"/>
        <v>20.5%</v>
      </c>
      <c r="AB52" s="30" t="str">
        <f t="shared" si="14"/>
        <v>13.2%</v>
      </c>
      <c r="AC52" s="30" t="str">
        <f t="shared" si="14"/>
        <v>2.9%</v>
      </c>
      <c r="AD52" s="30" t="str">
        <f t="shared" si="14"/>
        <v>1.4%</v>
      </c>
      <c r="AE52" s="30" t="str">
        <f t="shared" si="14"/>
        <v>0.8%</v>
      </c>
      <c r="AF52" s="30" t="str">
        <f t="shared" si="14"/>
        <v>0.5%</v>
      </c>
      <c r="AG52" s="30" t="str">
        <f t="shared" si="14"/>
        <v>0.2%</v>
      </c>
      <c r="AH52" s="9"/>
      <c r="AI52" s="9">
        <f t="shared" si="4"/>
        <v>4</v>
      </c>
      <c r="AJ52" s="10" t="s">
        <v>282</v>
      </c>
    </row>
    <row r="53" spans="1:36" ht="13.8" x14ac:dyDescent="0.25">
      <c r="A53" s="5">
        <f t="shared" si="12"/>
        <v>43890</v>
      </c>
      <c r="B53" s="5">
        <f t="shared" si="12"/>
        <v>44137</v>
      </c>
      <c r="C53" s="6">
        <f t="shared" si="12"/>
        <v>0.33333333333333331</v>
      </c>
      <c r="D53" s="7">
        <f t="shared" si="12"/>
        <v>249</v>
      </c>
      <c r="E53" s="28" t="str">
        <f t="shared" si="5"/>
        <v>https://www.gestionderiesgos.gob.ec/wp-content/uploads/2020/11/INFOGRAFIA-NACIONALCOVID19-COE-NACIONAL-08h00-02112020.pdf</v>
      </c>
      <c r="F53" s="7">
        <f t="shared" si="13"/>
        <v>169562</v>
      </c>
      <c r="G53" s="7">
        <f t="shared" si="13"/>
        <v>8380</v>
      </c>
      <c r="H53" s="7">
        <f t="shared" si="13"/>
        <v>4312</v>
      </c>
      <c r="I53" s="16" t="str">
        <f t="shared" si="13"/>
        <v>No hay datos</v>
      </c>
      <c r="J53" s="19">
        <f t="shared" si="13"/>
        <v>149048</v>
      </c>
      <c r="K53" s="24">
        <f t="shared" si="13"/>
        <v>21476</v>
      </c>
      <c r="L53" s="7">
        <f t="shared" si="13"/>
        <v>328849</v>
      </c>
      <c r="M53" s="7">
        <f t="shared" si="13"/>
        <v>549226</v>
      </c>
      <c r="N53" s="7" t="s">
        <v>29</v>
      </c>
      <c r="O53" s="7" t="s">
        <v>234</v>
      </c>
      <c r="P53" s="7" t="s">
        <v>67</v>
      </c>
      <c r="Q53" s="8">
        <v>1327</v>
      </c>
      <c r="R53" s="7">
        <f t="shared" si="14"/>
        <v>4026</v>
      </c>
      <c r="S53" s="7">
        <f t="shared" si="14"/>
        <v>342</v>
      </c>
      <c r="T53" s="7">
        <f t="shared" si="14"/>
        <v>237</v>
      </c>
      <c r="U53" s="7">
        <f t="shared" si="14"/>
        <v>79068</v>
      </c>
      <c r="V53" s="7">
        <f t="shared" si="14"/>
        <v>520</v>
      </c>
      <c r="W53" s="7">
        <f t="shared" si="14"/>
        <v>342</v>
      </c>
      <c r="X53" s="30">
        <f t="shared" si="14"/>
        <v>0.52900000000000003</v>
      </c>
      <c r="Y53" s="30">
        <f t="shared" si="14"/>
        <v>0.47099999999999997</v>
      </c>
      <c r="Z53" s="30" t="str">
        <f t="shared" si="14"/>
        <v>60.6%</v>
      </c>
      <c r="AA53" s="30" t="str">
        <f t="shared" si="14"/>
        <v>20.5%</v>
      </c>
      <c r="AB53" s="30" t="str">
        <f t="shared" si="14"/>
        <v>13.2%</v>
      </c>
      <c r="AC53" s="30" t="str">
        <f t="shared" si="14"/>
        <v>2.9%</v>
      </c>
      <c r="AD53" s="30" t="str">
        <f t="shared" si="14"/>
        <v>1.4%</v>
      </c>
      <c r="AE53" s="30" t="str">
        <f t="shared" si="14"/>
        <v>0.8%</v>
      </c>
      <c r="AF53" s="30" t="str">
        <f t="shared" si="14"/>
        <v>0.5%</v>
      </c>
      <c r="AG53" s="30" t="str">
        <f t="shared" si="14"/>
        <v>0.2%</v>
      </c>
      <c r="AH53" s="9"/>
      <c r="AI53" s="9">
        <f t="shared" si="4"/>
        <v>4</v>
      </c>
      <c r="AJ53" s="10" t="s">
        <v>282</v>
      </c>
    </row>
    <row r="54" spans="1:36" ht="13.8" x14ac:dyDescent="0.25">
      <c r="A54" s="5">
        <f t="shared" si="12"/>
        <v>43890</v>
      </c>
      <c r="B54" s="5">
        <f t="shared" si="12"/>
        <v>44137</v>
      </c>
      <c r="C54" s="6">
        <f t="shared" si="12"/>
        <v>0.33333333333333331</v>
      </c>
      <c r="D54" s="7">
        <f t="shared" si="12"/>
        <v>249</v>
      </c>
      <c r="E54" s="28" t="str">
        <f t="shared" si="5"/>
        <v>https://www.gestionderiesgos.gob.ec/wp-content/uploads/2020/11/INFOGRAFIA-NACIONALCOVID19-COE-NACIONAL-08h00-02112020.pdf</v>
      </c>
      <c r="F54" s="7">
        <f t="shared" si="13"/>
        <v>169562</v>
      </c>
      <c r="G54" s="7">
        <f t="shared" si="13"/>
        <v>8380</v>
      </c>
      <c r="H54" s="7">
        <f t="shared" si="13"/>
        <v>4312</v>
      </c>
      <c r="I54" s="16" t="str">
        <f t="shared" si="13"/>
        <v>No hay datos</v>
      </c>
      <c r="J54" s="19">
        <f t="shared" si="13"/>
        <v>149048</v>
      </c>
      <c r="K54" s="24">
        <f t="shared" si="13"/>
        <v>21476</v>
      </c>
      <c r="L54" s="7">
        <f t="shared" si="13"/>
        <v>328849</v>
      </c>
      <c r="M54" s="7">
        <f t="shared" si="13"/>
        <v>549226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4"/>
        <v>4026</v>
      </c>
      <c r="S54" s="7">
        <f t="shared" si="14"/>
        <v>342</v>
      </c>
      <c r="T54" s="7">
        <f t="shared" si="14"/>
        <v>237</v>
      </c>
      <c r="U54" s="7">
        <f t="shared" si="14"/>
        <v>79068</v>
      </c>
      <c r="V54" s="7">
        <f t="shared" si="14"/>
        <v>520</v>
      </c>
      <c r="W54" s="7">
        <f t="shared" si="14"/>
        <v>342</v>
      </c>
      <c r="X54" s="30">
        <f t="shared" si="14"/>
        <v>0.52900000000000003</v>
      </c>
      <c r="Y54" s="30">
        <f t="shared" si="14"/>
        <v>0.47099999999999997</v>
      </c>
      <c r="Z54" s="30" t="str">
        <f t="shared" si="14"/>
        <v>60.6%</v>
      </c>
      <c r="AA54" s="30" t="str">
        <f t="shared" si="14"/>
        <v>20.5%</v>
      </c>
      <c r="AB54" s="30" t="str">
        <f t="shared" si="14"/>
        <v>13.2%</v>
      </c>
      <c r="AC54" s="30" t="str">
        <f t="shared" si="14"/>
        <v>2.9%</v>
      </c>
      <c r="AD54" s="30" t="str">
        <f t="shared" si="14"/>
        <v>1.4%</v>
      </c>
      <c r="AE54" s="30" t="str">
        <f t="shared" si="14"/>
        <v>0.8%</v>
      </c>
      <c r="AF54" s="30" t="str">
        <f t="shared" si="14"/>
        <v>0.5%</v>
      </c>
      <c r="AG54" s="30" t="str">
        <f t="shared" si="14"/>
        <v>0.2%</v>
      </c>
      <c r="AH54" s="9"/>
      <c r="AI54" s="9">
        <f t="shared" si="4"/>
        <v>4</v>
      </c>
      <c r="AJ54" s="10" t="s">
        <v>282</v>
      </c>
    </row>
    <row r="55" spans="1:36" ht="13.8" x14ac:dyDescent="0.25">
      <c r="A55" s="5">
        <f t="shared" si="12"/>
        <v>43890</v>
      </c>
      <c r="B55" s="5">
        <f t="shared" si="12"/>
        <v>44137</v>
      </c>
      <c r="C55" s="6">
        <f t="shared" si="12"/>
        <v>0.33333333333333331</v>
      </c>
      <c r="D55" s="7">
        <f t="shared" si="12"/>
        <v>249</v>
      </c>
      <c r="E55" s="28" t="str">
        <f t="shared" si="5"/>
        <v>https://www.gestionderiesgos.gob.ec/wp-content/uploads/2020/11/INFOGRAFIA-NACIONALCOVID19-COE-NACIONAL-08h00-02112020.pdf</v>
      </c>
      <c r="F55" s="7">
        <f t="shared" si="13"/>
        <v>169562</v>
      </c>
      <c r="G55" s="7">
        <f t="shared" si="13"/>
        <v>8380</v>
      </c>
      <c r="H55" s="7">
        <f t="shared" si="13"/>
        <v>4312</v>
      </c>
      <c r="I55" s="16" t="str">
        <f t="shared" si="13"/>
        <v>No hay datos</v>
      </c>
      <c r="J55" s="19">
        <f t="shared" si="13"/>
        <v>149048</v>
      </c>
      <c r="K55" s="24">
        <f t="shared" si="13"/>
        <v>21476</v>
      </c>
      <c r="L55" s="7">
        <f t="shared" si="13"/>
        <v>328849</v>
      </c>
      <c r="M55" s="7">
        <f t="shared" si="13"/>
        <v>549226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4"/>
        <v>4026</v>
      </c>
      <c r="S55" s="7">
        <f t="shared" si="14"/>
        <v>342</v>
      </c>
      <c r="T55" s="7">
        <f t="shared" si="14"/>
        <v>237</v>
      </c>
      <c r="U55" s="7">
        <f t="shared" si="14"/>
        <v>79068</v>
      </c>
      <c r="V55" s="7">
        <f t="shared" si="14"/>
        <v>520</v>
      </c>
      <c r="W55" s="7">
        <f t="shared" si="14"/>
        <v>342</v>
      </c>
      <c r="X55" s="30">
        <f t="shared" si="14"/>
        <v>0.52900000000000003</v>
      </c>
      <c r="Y55" s="30">
        <f t="shared" si="14"/>
        <v>0.47099999999999997</v>
      </c>
      <c r="Z55" s="30" t="str">
        <f t="shared" si="14"/>
        <v>60.6%</v>
      </c>
      <c r="AA55" s="30" t="str">
        <f t="shared" si="14"/>
        <v>20.5%</v>
      </c>
      <c r="AB55" s="30" t="str">
        <f t="shared" si="14"/>
        <v>13.2%</v>
      </c>
      <c r="AC55" s="30" t="str">
        <f t="shared" si="14"/>
        <v>2.9%</v>
      </c>
      <c r="AD55" s="30" t="str">
        <f t="shared" si="14"/>
        <v>1.4%</v>
      </c>
      <c r="AE55" s="30" t="str">
        <f t="shared" si="14"/>
        <v>0.8%</v>
      </c>
      <c r="AF55" s="30" t="str">
        <f t="shared" si="14"/>
        <v>0.5%</v>
      </c>
      <c r="AG55" s="30" t="str">
        <f t="shared" si="14"/>
        <v>0.2%</v>
      </c>
      <c r="AH55" s="9"/>
      <c r="AI55" s="9">
        <f t="shared" si="4"/>
        <v>4</v>
      </c>
      <c r="AJ55" s="10" t="s">
        <v>282</v>
      </c>
    </row>
    <row r="56" spans="1:36" ht="13.8" x14ac:dyDescent="0.25">
      <c r="A56" s="5">
        <f t="shared" si="12"/>
        <v>43890</v>
      </c>
      <c r="B56" s="5">
        <f t="shared" si="12"/>
        <v>44137</v>
      </c>
      <c r="C56" s="6">
        <f t="shared" si="12"/>
        <v>0.33333333333333331</v>
      </c>
      <c r="D56" s="7">
        <f t="shared" si="12"/>
        <v>249</v>
      </c>
      <c r="E56" s="28" t="str">
        <f t="shared" si="5"/>
        <v>https://www.gestionderiesgos.gob.ec/wp-content/uploads/2020/11/INFOGRAFIA-NACIONALCOVID19-COE-NACIONAL-08h00-02112020.pdf</v>
      </c>
      <c r="F56" s="7">
        <f t="shared" si="13"/>
        <v>169562</v>
      </c>
      <c r="G56" s="7">
        <f t="shared" si="13"/>
        <v>8380</v>
      </c>
      <c r="H56" s="7">
        <f t="shared" si="13"/>
        <v>4312</v>
      </c>
      <c r="I56" s="16" t="str">
        <f t="shared" si="13"/>
        <v>No hay datos</v>
      </c>
      <c r="J56" s="19">
        <f t="shared" si="13"/>
        <v>149048</v>
      </c>
      <c r="K56" s="24">
        <f t="shared" si="13"/>
        <v>21476</v>
      </c>
      <c r="L56" s="7">
        <f t="shared" si="13"/>
        <v>328849</v>
      </c>
      <c r="M56" s="7">
        <f t="shared" si="13"/>
        <v>549226</v>
      </c>
      <c r="N56" s="7" t="s">
        <v>29</v>
      </c>
      <c r="O56" s="7" t="s">
        <v>234</v>
      </c>
      <c r="P56" s="7" t="s">
        <v>69</v>
      </c>
      <c r="Q56" s="8">
        <v>90</v>
      </c>
      <c r="R56" s="7">
        <f t="shared" si="14"/>
        <v>4026</v>
      </c>
      <c r="S56" s="7">
        <f t="shared" si="14"/>
        <v>342</v>
      </c>
      <c r="T56" s="7">
        <f t="shared" si="14"/>
        <v>237</v>
      </c>
      <c r="U56" s="7">
        <f t="shared" si="14"/>
        <v>79068</v>
      </c>
      <c r="V56" s="7">
        <f t="shared" si="14"/>
        <v>520</v>
      </c>
      <c r="W56" s="7">
        <f t="shared" si="14"/>
        <v>342</v>
      </c>
      <c r="X56" s="30">
        <f t="shared" si="14"/>
        <v>0.52900000000000003</v>
      </c>
      <c r="Y56" s="30">
        <f t="shared" si="14"/>
        <v>0.47099999999999997</v>
      </c>
      <c r="Z56" s="30" t="str">
        <f t="shared" si="14"/>
        <v>60.6%</v>
      </c>
      <c r="AA56" s="30" t="str">
        <f t="shared" si="14"/>
        <v>20.5%</v>
      </c>
      <c r="AB56" s="30" t="str">
        <f t="shared" si="14"/>
        <v>13.2%</v>
      </c>
      <c r="AC56" s="30" t="str">
        <f t="shared" si="14"/>
        <v>2.9%</v>
      </c>
      <c r="AD56" s="30" t="str">
        <f t="shared" si="14"/>
        <v>1.4%</v>
      </c>
      <c r="AE56" s="30" t="str">
        <f t="shared" si="14"/>
        <v>0.8%</v>
      </c>
      <c r="AF56" s="30" t="str">
        <f t="shared" si="14"/>
        <v>0.5%</v>
      </c>
      <c r="AG56" s="30" t="str">
        <f t="shared" si="14"/>
        <v>0.2%</v>
      </c>
      <c r="AH56" s="9"/>
      <c r="AI56" s="9">
        <f t="shared" si="4"/>
        <v>4</v>
      </c>
      <c r="AJ56" s="10" t="s">
        <v>282</v>
      </c>
    </row>
    <row r="57" spans="1:36" ht="13.8" x14ac:dyDescent="0.25">
      <c r="A57" s="5">
        <f t="shared" si="12"/>
        <v>43890</v>
      </c>
      <c r="B57" s="5">
        <f t="shared" si="12"/>
        <v>44137</v>
      </c>
      <c r="C57" s="6">
        <f t="shared" si="12"/>
        <v>0.33333333333333331</v>
      </c>
      <c r="D57" s="7">
        <f t="shared" si="12"/>
        <v>249</v>
      </c>
      <c r="E57" s="28" t="str">
        <f t="shared" si="5"/>
        <v>https://www.gestionderiesgos.gob.ec/wp-content/uploads/2020/11/INFOGRAFIA-NACIONALCOVID19-COE-NACIONAL-08h00-02112020.pdf</v>
      </c>
      <c r="F57" s="7">
        <f t="shared" si="13"/>
        <v>169562</v>
      </c>
      <c r="G57" s="7">
        <f t="shared" si="13"/>
        <v>8380</v>
      </c>
      <c r="H57" s="7">
        <f t="shared" si="13"/>
        <v>4312</v>
      </c>
      <c r="I57" s="16" t="str">
        <f t="shared" si="13"/>
        <v>No hay datos</v>
      </c>
      <c r="J57" s="19">
        <f t="shared" si="13"/>
        <v>149048</v>
      </c>
      <c r="K57" s="24">
        <f t="shared" si="13"/>
        <v>21476</v>
      </c>
      <c r="L57" s="7">
        <f t="shared" si="13"/>
        <v>328849</v>
      </c>
      <c r="M57" s="7">
        <f t="shared" si="13"/>
        <v>549226</v>
      </c>
      <c r="N57" s="7" t="s">
        <v>29</v>
      </c>
      <c r="O57" s="7" t="s">
        <v>234</v>
      </c>
      <c r="P57" s="7" t="s">
        <v>177</v>
      </c>
      <c r="Q57" s="8">
        <v>68</v>
      </c>
      <c r="R57" s="7">
        <f t="shared" si="14"/>
        <v>4026</v>
      </c>
      <c r="S57" s="7">
        <f t="shared" si="14"/>
        <v>342</v>
      </c>
      <c r="T57" s="7">
        <f t="shared" si="14"/>
        <v>237</v>
      </c>
      <c r="U57" s="7">
        <f t="shared" si="14"/>
        <v>79068</v>
      </c>
      <c r="V57" s="7">
        <f t="shared" si="14"/>
        <v>520</v>
      </c>
      <c r="W57" s="7">
        <f t="shared" si="14"/>
        <v>342</v>
      </c>
      <c r="X57" s="30">
        <f t="shared" si="14"/>
        <v>0.52900000000000003</v>
      </c>
      <c r="Y57" s="30">
        <f t="shared" si="14"/>
        <v>0.47099999999999997</v>
      </c>
      <c r="Z57" s="30" t="str">
        <f t="shared" si="14"/>
        <v>60.6%</v>
      </c>
      <c r="AA57" s="30" t="str">
        <f t="shared" si="14"/>
        <v>20.5%</v>
      </c>
      <c r="AB57" s="30" t="str">
        <f t="shared" si="14"/>
        <v>13.2%</v>
      </c>
      <c r="AC57" s="30" t="str">
        <f t="shared" si="14"/>
        <v>2.9%</v>
      </c>
      <c r="AD57" s="30" t="str">
        <f t="shared" si="14"/>
        <v>1.4%</v>
      </c>
      <c r="AE57" s="30" t="str">
        <f t="shared" si="14"/>
        <v>0.8%</v>
      </c>
      <c r="AF57" s="30" t="str">
        <f t="shared" si="14"/>
        <v>0.5%</v>
      </c>
      <c r="AG57" s="30" t="str">
        <f t="shared" si="14"/>
        <v>0.2%</v>
      </c>
      <c r="AH57" s="9"/>
      <c r="AI57" s="9">
        <f t="shared" si="4"/>
        <v>4</v>
      </c>
      <c r="AJ57" s="10" t="s">
        <v>282</v>
      </c>
    </row>
    <row r="58" spans="1:36" ht="13.8" x14ac:dyDescent="0.25">
      <c r="A58" s="5">
        <f t="shared" si="12"/>
        <v>43890</v>
      </c>
      <c r="B58" s="5">
        <f t="shared" si="12"/>
        <v>44137</v>
      </c>
      <c r="C58" s="6">
        <f t="shared" si="12"/>
        <v>0.33333333333333331</v>
      </c>
      <c r="D58" s="7">
        <f t="shared" si="12"/>
        <v>249</v>
      </c>
      <c r="E58" s="28" t="str">
        <f t="shared" si="5"/>
        <v>https://www.gestionderiesgos.gob.ec/wp-content/uploads/2020/11/INFOGRAFIA-NACIONALCOVID19-COE-NACIONAL-08h00-02112020.pdf</v>
      </c>
      <c r="F58" s="7">
        <f t="shared" si="13"/>
        <v>169562</v>
      </c>
      <c r="G58" s="7">
        <f t="shared" si="13"/>
        <v>8380</v>
      </c>
      <c r="H58" s="7">
        <f t="shared" si="13"/>
        <v>4312</v>
      </c>
      <c r="I58" s="16" t="str">
        <f t="shared" si="13"/>
        <v>No hay datos</v>
      </c>
      <c r="J58" s="19">
        <f t="shared" si="13"/>
        <v>149048</v>
      </c>
      <c r="K58" s="24">
        <f t="shared" si="13"/>
        <v>21476</v>
      </c>
      <c r="L58" s="7">
        <f t="shared" si="13"/>
        <v>328849</v>
      </c>
      <c r="M58" s="7">
        <f t="shared" si="13"/>
        <v>549226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4"/>
        <v>4026</v>
      </c>
      <c r="S58" s="7">
        <f t="shared" si="14"/>
        <v>342</v>
      </c>
      <c r="T58" s="7">
        <f t="shared" si="14"/>
        <v>237</v>
      </c>
      <c r="U58" s="7">
        <f t="shared" si="14"/>
        <v>79068</v>
      </c>
      <c r="V58" s="7">
        <f t="shared" si="14"/>
        <v>520</v>
      </c>
      <c r="W58" s="7">
        <f t="shared" si="14"/>
        <v>342</v>
      </c>
      <c r="X58" s="30">
        <f t="shared" si="14"/>
        <v>0.52900000000000003</v>
      </c>
      <c r="Y58" s="30">
        <f t="shared" si="14"/>
        <v>0.47099999999999997</v>
      </c>
      <c r="Z58" s="30" t="str">
        <f t="shared" si="14"/>
        <v>60.6%</v>
      </c>
      <c r="AA58" s="30" t="str">
        <f t="shared" si="14"/>
        <v>20.5%</v>
      </c>
      <c r="AB58" s="30" t="str">
        <f t="shared" si="14"/>
        <v>13.2%</v>
      </c>
      <c r="AC58" s="30" t="str">
        <f t="shared" si="14"/>
        <v>2.9%</v>
      </c>
      <c r="AD58" s="30" t="str">
        <f t="shared" si="14"/>
        <v>1.4%</v>
      </c>
      <c r="AE58" s="30" t="str">
        <f t="shared" si="14"/>
        <v>0.8%</v>
      </c>
      <c r="AF58" s="30" t="str">
        <f t="shared" si="14"/>
        <v>0.5%</v>
      </c>
      <c r="AG58" s="30" t="str">
        <f t="shared" si="14"/>
        <v>0.2%</v>
      </c>
      <c r="AH58" s="9"/>
      <c r="AI58" s="9">
        <f t="shared" si="4"/>
        <v>4</v>
      </c>
      <c r="AJ58" s="10" t="s">
        <v>282</v>
      </c>
    </row>
    <row r="59" spans="1:36" ht="13.8" x14ac:dyDescent="0.25">
      <c r="A59" s="5">
        <f t="shared" si="12"/>
        <v>43890</v>
      </c>
      <c r="B59" s="5">
        <f t="shared" si="12"/>
        <v>44137</v>
      </c>
      <c r="C59" s="6">
        <f t="shared" si="12"/>
        <v>0.33333333333333331</v>
      </c>
      <c r="D59" s="7">
        <f t="shared" si="12"/>
        <v>249</v>
      </c>
      <c r="E59" s="28" t="str">
        <f t="shared" si="5"/>
        <v>https://www.gestionderiesgos.gob.ec/wp-content/uploads/2020/11/INFOGRAFIA-NACIONALCOVID19-COE-NACIONAL-08h00-02112020.pdf</v>
      </c>
      <c r="F59" s="7">
        <f t="shared" si="13"/>
        <v>169562</v>
      </c>
      <c r="G59" s="7">
        <f t="shared" si="13"/>
        <v>8380</v>
      </c>
      <c r="H59" s="7">
        <f t="shared" si="13"/>
        <v>4312</v>
      </c>
      <c r="I59" s="16" t="str">
        <f t="shared" si="13"/>
        <v>No hay datos</v>
      </c>
      <c r="J59" s="19">
        <f t="shared" si="13"/>
        <v>149048</v>
      </c>
      <c r="K59" s="24">
        <f t="shared" si="13"/>
        <v>21476</v>
      </c>
      <c r="L59" s="7">
        <f t="shared" si="13"/>
        <v>328849</v>
      </c>
      <c r="M59" s="7">
        <f t="shared" si="13"/>
        <v>549226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4"/>
        <v>4026</v>
      </c>
      <c r="S59" s="7">
        <f t="shared" si="14"/>
        <v>342</v>
      </c>
      <c r="T59" s="7">
        <f t="shared" si="14"/>
        <v>237</v>
      </c>
      <c r="U59" s="7">
        <f t="shared" si="14"/>
        <v>79068</v>
      </c>
      <c r="V59" s="7">
        <f t="shared" si="14"/>
        <v>520</v>
      </c>
      <c r="W59" s="7">
        <f t="shared" si="14"/>
        <v>342</v>
      </c>
      <c r="X59" s="30">
        <f t="shared" si="14"/>
        <v>0.52900000000000003</v>
      </c>
      <c r="Y59" s="30">
        <f t="shared" si="14"/>
        <v>0.47099999999999997</v>
      </c>
      <c r="Z59" s="30" t="str">
        <f t="shared" si="14"/>
        <v>60.6%</v>
      </c>
      <c r="AA59" s="30" t="str">
        <f t="shared" si="14"/>
        <v>20.5%</v>
      </c>
      <c r="AB59" s="30" t="str">
        <f t="shared" si="14"/>
        <v>13.2%</v>
      </c>
      <c r="AC59" s="30" t="str">
        <f t="shared" si="14"/>
        <v>2.9%</v>
      </c>
      <c r="AD59" s="30" t="str">
        <f t="shared" si="14"/>
        <v>1.4%</v>
      </c>
      <c r="AE59" s="30" t="str">
        <f t="shared" si="14"/>
        <v>0.8%</v>
      </c>
      <c r="AF59" s="30" t="str">
        <f t="shared" si="14"/>
        <v>0.5%</v>
      </c>
      <c r="AG59" s="30" t="str">
        <f t="shared" si="14"/>
        <v>0.2%</v>
      </c>
      <c r="AH59" s="9"/>
      <c r="AI59" s="9">
        <f t="shared" si="4"/>
        <v>4</v>
      </c>
      <c r="AJ59" s="10" t="s">
        <v>282</v>
      </c>
    </row>
    <row r="60" spans="1:36" ht="13.8" x14ac:dyDescent="0.25">
      <c r="A60" s="5">
        <f t="shared" si="12"/>
        <v>43890</v>
      </c>
      <c r="B60" s="5">
        <f t="shared" si="12"/>
        <v>44137</v>
      </c>
      <c r="C60" s="6">
        <f t="shared" si="12"/>
        <v>0.33333333333333331</v>
      </c>
      <c r="D60" s="7">
        <f t="shared" si="12"/>
        <v>249</v>
      </c>
      <c r="E60" s="28" t="str">
        <f t="shared" si="5"/>
        <v>https://www.gestionderiesgos.gob.ec/wp-content/uploads/2020/11/INFOGRAFIA-NACIONALCOVID19-COE-NACIONAL-08h00-02112020.pdf</v>
      </c>
      <c r="F60" s="7">
        <f t="shared" si="13"/>
        <v>169562</v>
      </c>
      <c r="G60" s="7">
        <f t="shared" si="13"/>
        <v>8380</v>
      </c>
      <c r="H60" s="7">
        <f t="shared" si="13"/>
        <v>4312</v>
      </c>
      <c r="I60" s="16" t="str">
        <f t="shared" si="13"/>
        <v>No hay datos</v>
      </c>
      <c r="J60" s="19">
        <f t="shared" si="13"/>
        <v>149048</v>
      </c>
      <c r="K60" s="24">
        <f t="shared" si="13"/>
        <v>21476</v>
      </c>
      <c r="L60" s="7">
        <f t="shared" si="13"/>
        <v>328849</v>
      </c>
      <c r="M60" s="7">
        <f t="shared" si="13"/>
        <v>549226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4"/>
        <v>4026</v>
      </c>
      <c r="S60" s="7">
        <f t="shared" si="14"/>
        <v>342</v>
      </c>
      <c r="T60" s="7">
        <f t="shared" si="14"/>
        <v>237</v>
      </c>
      <c r="U60" s="7">
        <f t="shared" si="14"/>
        <v>79068</v>
      </c>
      <c r="V60" s="7">
        <f t="shared" si="14"/>
        <v>520</v>
      </c>
      <c r="W60" s="7">
        <f t="shared" si="14"/>
        <v>342</v>
      </c>
      <c r="X60" s="30">
        <f t="shared" si="14"/>
        <v>0.52900000000000003</v>
      </c>
      <c r="Y60" s="30">
        <f t="shared" si="14"/>
        <v>0.47099999999999997</v>
      </c>
      <c r="Z60" s="30" t="str">
        <f t="shared" si="14"/>
        <v>60.6%</v>
      </c>
      <c r="AA60" s="30" t="str">
        <f t="shared" si="14"/>
        <v>20.5%</v>
      </c>
      <c r="AB60" s="30" t="str">
        <f t="shared" si="14"/>
        <v>13.2%</v>
      </c>
      <c r="AC60" s="30" t="str">
        <f t="shared" si="14"/>
        <v>2.9%</v>
      </c>
      <c r="AD60" s="30" t="str">
        <f t="shared" si="14"/>
        <v>1.4%</v>
      </c>
      <c r="AE60" s="30" t="str">
        <f t="shared" si="14"/>
        <v>0.8%</v>
      </c>
      <c r="AF60" s="30" t="str">
        <f t="shared" si="14"/>
        <v>0.5%</v>
      </c>
      <c r="AG60" s="30" t="str">
        <f t="shared" si="14"/>
        <v>0.2%</v>
      </c>
      <c r="AH60" s="9"/>
      <c r="AI60" s="9">
        <f t="shared" si="4"/>
        <v>4</v>
      </c>
      <c r="AJ60" s="10" t="s">
        <v>282</v>
      </c>
    </row>
    <row r="61" spans="1:36" ht="13.8" x14ac:dyDescent="0.25">
      <c r="A61" s="5">
        <f t="shared" si="12"/>
        <v>43890</v>
      </c>
      <c r="B61" s="5">
        <f t="shared" si="12"/>
        <v>44137</v>
      </c>
      <c r="C61" s="6">
        <f t="shared" si="12"/>
        <v>0.33333333333333331</v>
      </c>
      <c r="D61" s="7">
        <f t="shared" si="12"/>
        <v>249</v>
      </c>
      <c r="E61" s="28" t="str">
        <f t="shared" si="5"/>
        <v>https://www.gestionderiesgos.gob.ec/wp-content/uploads/2020/11/INFOGRAFIA-NACIONALCOVID19-COE-NACIONAL-08h00-02112020.pdf</v>
      </c>
      <c r="F61" s="7">
        <f t="shared" si="13"/>
        <v>169562</v>
      </c>
      <c r="G61" s="7">
        <f t="shared" si="13"/>
        <v>8380</v>
      </c>
      <c r="H61" s="7">
        <f t="shared" si="13"/>
        <v>4312</v>
      </c>
      <c r="I61" s="16" t="str">
        <f t="shared" si="13"/>
        <v>No hay datos</v>
      </c>
      <c r="J61" s="19">
        <f t="shared" si="13"/>
        <v>149048</v>
      </c>
      <c r="K61" s="24">
        <f t="shared" si="13"/>
        <v>21476</v>
      </c>
      <c r="L61" s="7">
        <f t="shared" si="13"/>
        <v>328849</v>
      </c>
      <c r="M61" s="7">
        <f t="shared" si="13"/>
        <v>549226</v>
      </c>
      <c r="N61" s="7" t="s">
        <v>29</v>
      </c>
      <c r="O61" s="7" t="s">
        <v>234</v>
      </c>
      <c r="P61" s="7" t="s">
        <v>72</v>
      </c>
      <c r="Q61" s="8">
        <v>523</v>
      </c>
      <c r="R61" s="7">
        <f t="shared" si="14"/>
        <v>4026</v>
      </c>
      <c r="S61" s="7">
        <f t="shared" si="14"/>
        <v>342</v>
      </c>
      <c r="T61" s="7">
        <f t="shared" si="14"/>
        <v>237</v>
      </c>
      <c r="U61" s="7">
        <f t="shared" si="14"/>
        <v>79068</v>
      </c>
      <c r="V61" s="7">
        <f t="shared" si="14"/>
        <v>520</v>
      </c>
      <c r="W61" s="7">
        <f t="shared" si="14"/>
        <v>342</v>
      </c>
      <c r="X61" s="30">
        <f t="shared" si="14"/>
        <v>0.52900000000000003</v>
      </c>
      <c r="Y61" s="30">
        <f t="shared" si="14"/>
        <v>0.47099999999999997</v>
      </c>
      <c r="Z61" s="30" t="str">
        <f t="shared" si="14"/>
        <v>60.6%</v>
      </c>
      <c r="AA61" s="30" t="str">
        <f t="shared" si="14"/>
        <v>20.5%</v>
      </c>
      <c r="AB61" s="30" t="str">
        <f t="shared" si="14"/>
        <v>13.2%</v>
      </c>
      <c r="AC61" s="30" t="str">
        <f t="shared" si="14"/>
        <v>2.9%</v>
      </c>
      <c r="AD61" s="30" t="str">
        <f t="shared" si="14"/>
        <v>1.4%</v>
      </c>
      <c r="AE61" s="30" t="str">
        <f t="shared" si="14"/>
        <v>0.8%</v>
      </c>
      <c r="AF61" s="30" t="str">
        <f t="shared" si="14"/>
        <v>0.5%</v>
      </c>
      <c r="AG61" s="30" t="str">
        <f t="shared" si="14"/>
        <v>0.2%</v>
      </c>
      <c r="AH61" s="9"/>
      <c r="AI61" s="9">
        <f t="shared" si="4"/>
        <v>4</v>
      </c>
      <c r="AJ61" s="10" t="s">
        <v>282</v>
      </c>
    </row>
    <row r="62" spans="1:36" ht="13.8" x14ac:dyDescent="0.25">
      <c r="A62" s="5">
        <f t="shared" si="12"/>
        <v>43890</v>
      </c>
      <c r="B62" s="5">
        <f t="shared" si="12"/>
        <v>44137</v>
      </c>
      <c r="C62" s="6">
        <f t="shared" si="12"/>
        <v>0.33333333333333331</v>
      </c>
      <c r="D62" s="7">
        <f t="shared" si="12"/>
        <v>249</v>
      </c>
      <c r="E62" s="28" t="str">
        <f t="shared" si="5"/>
        <v>https://www.gestionderiesgos.gob.ec/wp-content/uploads/2020/11/INFOGRAFIA-NACIONALCOVID19-COE-NACIONAL-08h00-02112020.pdf</v>
      </c>
      <c r="F62" s="7">
        <f t="shared" si="13"/>
        <v>169562</v>
      </c>
      <c r="G62" s="7">
        <f t="shared" si="13"/>
        <v>8380</v>
      </c>
      <c r="H62" s="7">
        <f t="shared" si="13"/>
        <v>4312</v>
      </c>
      <c r="I62" s="16" t="str">
        <f t="shared" si="13"/>
        <v>No hay datos</v>
      </c>
      <c r="J62" s="19">
        <f t="shared" si="13"/>
        <v>149048</v>
      </c>
      <c r="K62" s="24">
        <f t="shared" si="13"/>
        <v>21476</v>
      </c>
      <c r="L62" s="7">
        <f t="shared" si="13"/>
        <v>328849</v>
      </c>
      <c r="M62" s="7">
        <f t="shared" si="13"/>
        <v>549226</v>
      </c>
      <c r="N62" s="7" t="s">
        <v>29</v>
      </c>
      <c r="O62" s="7" t="s">
        <v>234</v>
      </c>
      <c r="P62" s="7" t="s">
        <v>73</v>
      </c>
      <c r="Q62" s="8">
        <v>237</v>
      </c>
      <c r="R62" s="7">
        <f t="shared" si="14"/>
        <v>4026</v>
      </c>
      <c r="S62" s="7">
        <f t="shared" si="14"/>
        <v>342</v>
      </c>
      <c r="T62" s="7">
        <f t="shared" si="14"/>
        <v>237</v>
      </c>
      <c r="U62" s="7">
        <f t="shared" si="14"/>
        <v>79068</v>
      </c>
      <c r="V62" s="7">
        <f t="shared" si="14"/>
        <v>520</v>
      </c>
      <c r="W62" s="7">
        <f t="shared" si="14"/>
        <v>342</v>
      </c>
      <c r="X62" s="30">
        <f t="shared" si="14"/>
        <v>0.52900000000000003</v>
      </c>
      <c r="Y62" s="30">
        <f t="shared" si="14"/>
        <v>0.47099999999999997</v>
      </c>
      <c r="Z62" s="30" t="str">
        <f t="shared" si="14"/>
        <v>60.6%</v>
      </c>
      <c r="AA62" s="30" t="str">
        <f t="shared" si="14"/>
        <v>20.5%</v>
      </c>
      <c r="AB62" s="30" t="str">
        <f t="shared" si="14"/>
        <v>13.2%</v>
      </c>
      <c r="AC62" s="30" t="str">
        <f t="shared" si="14"/>
        <v>2.9%</v>
      </c>
      <c r="AD62" s="30" t="str">
        <f t="shared" si="14"/>
        <v>1.4%</v>
      </c>
      <c r="AE62" s="30" t="str">
        <f t="shared" si="14"/>
        <v>0.8%</v>
      </c>
      <c r="AF62" s="30" t="str">
        <f t="shared" si="14"/>
        <v>0.5%</v>
      </c>
      <c r="AG62" s="30" t="str">
        <f t="shared" si="14"/>
        <v>0.2%</v>
      </c>
      <c r="AH62" s="9"/>
      <c r="AI62" s="9">
        <f t="shared" si="4"/>
        <v>4</v>
      </c>
      <c r="AJ62" s="10" t="s">
        <v>282</v>
      </c>
    </row>
    <row r="63" spans="1:36" ht="13.8" x14ac:dyDescent="0.25">
      <c r="A63" s="5">
        <f t="shared" si="12"/>
        <v>43890</v>
      </c>
      <c r="B63" s="5">
        <f t="shared" si="12"/>
        <v>44137</v>
      </c>
      <c r="C63" s="6">
        <f t="shared" si="12"/>
        <v>0.33333333333333331</v>
      </c>
      <c r="D63" s="7">
        <f t="shared" si="12"/>
        <v>249</v>
      </c>
      <c r="E63" s="28" t="str">
        <f t="shared" si="5"/>
        <v>https://www.gestionderiesgos.gob.ec/wp-content/uploads/2020/11/INFOGRAFIA-NACIONALCOVID19-COE-NACIONAL-08h00-02112020.pdf</v>
      </c>
      <c r="F63" s="7">
        <f t="shared" si="13"/>
        <v>169562</v>
      </c>
      <c r="G63" s="7">
        <f t="shared" si="13"/>
        <v>8380</v>
      </c>
      <c r="H63" s="7">
        <f t="shared" si="13"/>
        <v>4312</v>
      </c>
      <c r="I63" s="16" t="str">
        <f t="shared" si="13"/>
        <v>No hay datos</v>
      </c>
      <c r="J63" s="19">
        <f t="shared" si="13"/>
        <v>149048</v>
      </c>
      <c r="K63" s="24">
        <f t="shared" si="13"/>
        <v>21476</v>
      </c>
      <c r="L63" s="7">
        <f t="shared" si="13"/>
        <v>328849</v>
      </c>
      <c r="M63" s="7">
        <f t="shared" si="13"/>
        <v>549226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4"/>
        <v>4026</v>
      </c>
      <c r="S63" s="7">
        <f t="shared" si="14"/>
        <v>342</v>
      </c>
      <c r="T63" s="7">
        <f t="shared" si="14"/>
        <v>237</v>
      </c>
      <c r="U63" s="7">
        <f t="shared" si="14"/>
        <v>79068</v>
      </c>
      <c r="V63" s="7">
        <f t="shared" si="14"/>
        <v>520</v>
      </c>
      <c r="W63" s="7">
        <f t="shared" si="14"/>
        <v>342</v>
      </c>
      <c r="X63" s="30">
        <f t="shared" si="14"/>
        <v>0.52900000000000003</v>
      </c>
      <c r="Y63" s="30">
        <f t="shared" si="14"/>
        <v>0.47099999999999997</v>
      </c>
      <c r="Z63" s="30" t="str">
        <f t="shared" si="14"/>
        <v>60.6%</v>
      </c>
      <c r="AA63" s="30" t="str">
        <f t="shared" si="14"/>
        <v>20.5%</v>
      </c>
      <c r="AB63" s="30" t="str">
        <f t="shared" si="14"/>
        <v>13.2%</v>
      </c>
      <c r="AC63" s="30" t="str">
        <f t="shared" si="14"/>
        <v>2.9%</v>
      </c>
      <c r="AD63" s="30" t="str">
        <f t="shared" si="14"/>
        <v>1.4%</v>
      </c>
      <c r="AE63" s="30" t="str">
        <f t="shared" si="14"/>
        <v>0.8%</v>
      </c>
      <c r="AF63" s="30" t="str">
        <f t="shared" si="14"/>
        <v>0.5%</v>
      </c>
      <c r="AG63" s="30" t="str">
        <f t="shared" si="14"/>
        <v>0.2%</v>
      </c>
      <c r="AH63" s="9"/>
      <c r="AI63" s="9">
        <f t="shared" si="4"/>
        <v>4</v>
      </c>
      <c r="AJ63" s="10" t="s">
        <v>282</v>
      </c>
    </row>
    <row r="64" spans="1:36" ht="13.8" x14ac:dyDescent="0.25">
      <c r="A64" s="5">
        <f t="shared" si="12"/>
        <v>43890</v>
      </c>
      <c r="B64" s="5">
        <f t="shared" si="12"/>
        <v>44137</v>
      </c>
      <c r="C64" s="6">
        <f t="shared" si="12"/>
        <v>0.33333333333333331</v>
      </c>
      <c r="D64" s="7">
        <f t="shared" si="12"/>
        <v>249</v>
      </c>
      <c r="E64" s="28" t="str">
        <f t="shared" si="5"/>
        <v>https://www.gestionderiesgos.gob.ec/wp-content/uploads/2020/11/INFOGRAFIA-NACIONALCOVID19-COE-NACIONAL-08h00-02112020.pdf</v>
      </c>
      <c r="F64" s="7">
        <f t="shared" si="13"/>
        <v>169562</v>
      </c>
      <c r="G64" s="7">
        <f t="shared" si="13"/>
        <v>8380</v>
      </c>
      <c r="H64" s="7">
        <f t="shared" si="13"/>
        <v>4312</v>
      </c>
      <c r="I64" s="16" t="str">
        <f t="shared" si="13"/>
        <v>No hay datos</v>
      </c>
      <c r="J64" s="19">
        <f t="shared" si="13"/>
        <v>149048</v>
      </c>
      <c r="K64" s="24">
        <f t="shared" si="13"/>
        <v>21476</v>
      </c>
      <c r="L64" s="7">
        <f t="shared" si="13"/>
        <v>328849</v>
      </c>
      <c r="M64" s="7">
        <f t="shared" si="13"/>
        <v>549226</v>
      </c>
      <c r="N64" s="7" t="s">
        <v>29</v>
      </c>
      <c r="O64" s="7" t="s">
        <v>234</v>
      </c>
      <c r="P64" s="7" t="s">
        <v>185</v>
      </c>
      <c r="Q64" s="8">
        <v>78</v>
      </c>
      <c r="R64" s="7">
        <f t="shared" si="14"/>
        <v>4026</v>
      </c>
      <c r="S64" s="7">
        <f t="shared" si="14"/>
        <v>342</v>
      </c>
      <c r="T64" s="7">
        <f t="shared" si="14"/>
        <v>237</v>
      </c>
      <c r="U64" s="7">
        <f t="shared" si="14"/>
        <v>79068</v>
      </c>
      <c r="V64" s="7">
        <f t="shared" si="14"/>
        <v>520</v>
      </c>
      <c r="W64" s="7">
        <f t="shared" si="14"/>
        <v>342</v>
      </c>
      <c r="X64" s="30">
        <f t="shared" si="14"/>
        <v>0.52900000000000003</v>
      </c>
      <c r="Y64" s="30">
        <f t="shared" si="14"/>
        <v>0.47099999999999997</v>
      </c>
      <c r="Z64" s="30" t="str">
        <f t="shared" si="14"/>
        <v>60.6%</v>
      </c>
      <c r="AA64" s="30" t="str">
        <f t="shared" si="14"/>
        <v>20.5%</v>
      </c>
      <c r="AB64" s="30" t="str">
        <f t="shared" si="14"/>
        <v>13.2%</v>
      </c>
      <c r="AC64" s="30" t="str">
        <f t="shared" si="14"/>
        <v>2.9%</v>
      </c>
      <c r="AD64" s="30" t="str">
        <f t="shared" si="14"/>
        <v>1.4%</v>
      </c>
      <c r="AE64" s="30" t="str">
        <f t="shared" si="14"/>
        <v>0.8%</v>
      </c>
      <c r="AF64" s="30" t="str">
        <f t="shared" si="14"/>
        <v>0.5%</v>
      </c>
      <c r="AG64" s="30" t="str">
        <f t="shared" si="14"/>
        <v>0.2%</v>
      </c>
      <c r="AH64" s="9"/>
      <c r="AI64" s="9">
        <f t="shared" si="4"/>
        <v>4</v>
      </c>
      <c r="AJ64" s="10" t="s">
        <v>282</v>
      </c>
    </row>
    <row r="65" spans="1:36" ht="13.8" x14ac:dyDescent="0.25">
      <c r="A65" s="5">
        <f t="shared" si="12"/>
        <v>43890</v>
      </c>
      <c r="B65" s="5">
        <f t="shared" si="12"/>
        <v>44137</v>
      </c>
      <c r="C65" s="6">
        <f t="shared" si="12"/>
        <v>0.33333333333333331</v>
      </c>
      <c r="D65" s="7">
        <f t="shared" si="12"/>
        <v>249</v>
      </c>
      <c r="E65" s="28" t="str">
        <f t="shared" si="5"/>
        <v>https://www.gestionderiesgos.gob.ec/wp-content/uploads/2020/11/INFOGRAFIA-NACIONALCOVID19-COE-NACIONAL-08h00-02112020.pdf</v>
      </c>
      <c r="F65" s="7">
        <f t="shared" si="13"/>
        <v>169562</v>
      </c>
      <c r="G65" s="7">
        <f t="shared" si="13"/>
        <v>8380</v>
      </c>
      <c r="H65" s="7">
        <f t="shared" si="13"/>
        <v>4312</v>
      </c>
      <c r="I65" s="16" t="str">
        <f t="shared" si="13"/>
        <v>No hay datos</v>
      </c>
      <c r="J65" s="19">
        <f t="shared" si="13"/>
        <v>149048</v>
      </c>
      <c r="K65" s="24">
        <f t="shared" si="13"/>
        <v>21476</v>
      </c>
      <c r="L65" s="7">
        <f t="shared" si="13"/>
        <v>328849</v>
      </c>
      <c r="M65" s="7">
        <f t="shared" si="13"/>
        <v>549226</v>
      </c>
      <c r="N65" s="7" t="s">
        <v>29</v>
      </c>
      <c r="O65" s="7" t="s">
        <v>75</v>
      </c>
      <c r="P65" s="7" t="s">
        <v>75</v>
      </c>
      <c r="Q65" s="8">
        <v>11300</v>
      </c>
      <c r="R65" s="8">
        <v>11300</v>
      </c>
      <c r="S65" s="8">
        <v>1028</v>
      </c>
      <c r="T65" s="8">
        <v>1032</v>
      </c>
      <c r="U65" s="7">
        <f t="shared" si="14"/>
        <v>79068</v>
      </c>
      <c r="V65" s="7">
        <f t="shared" si="14"/>
        <v>520</v>
      </c>
      <c r="W65" s="7">
        <f t="shared" si="14"/>
        <v>342</v>
      </c>
      <c r="X65" s="30">
        <f t="shared" si="14"/>
        <v>0.52900000000000003</v>
      </c>
      <c r="Y65" s="30">
        <f t="shared" si="14"/>
        <v>0.47099999999999997</v>
      </c>
      <c r="Z65" s="30" t="str">
        <f t="shared" si="14"/>
        <v>60.6%</v>
      </c>
      <c r="AA65" s="30" t="str">
        <f t="shared" si="14"/>
        <v>20.5%</v>
      </c>
      <c r="AB65" s="30" t="str">
        <f t="shared" si="14"/>
        <v>13.2%</v>
      </c>
      <c r="AC65" s="30" t="str">
        <f t="shared" si="14"/>
        <v>2.9%</v>
      </c>
      <c r="AD65" s="30" t="str">
        <f t="shared" si="14"/>
        <v>1.4%</v>
      </c>
      <c r="AE65" s="30" t="str">
        <f t="shared" si="14"/>
        <v>0.8%</v>
      </c>
      <c r="AF65" s="30" t="str">
        <f t="shared" si="14"/>
        <v>0.5%</v>
      </c>
      <c r="AG65" s="30" t="str">
        <f t="shared" si="14"/>
        <v>0.2%</v>
      </c>
      <c r="AH65" s="9"/>
      <c r="AI65" s="9">
        <f t="shared" si="4"/>
        <v>4</v>
      </c>
      <c r="AJ65" s="10" t="s">
        <v>282</v>
      </c>
    </row>
    <row r="66" spans="1:36" ht="13.8" x14ac:dyDescent="0.25">
      <c r="A66" s="5">
        <f t="shared" si="12"/>
        <v>43890</v>
      </c>
      <c r="B66" s="5">
        <f t="shared" si="12"/>
        <v>44137</v>
      </c>
      <c r="C66" s="6">
        <f t="shared" si="12"/>
        <v>0.33333333333333331</v>
      </c>
      <c r="D66" s="7">
        <f t="shared" si="12"/>
        <v>249</v>
      </c>
      <c r="E66" s="28" t="str">
        <f t="shared" si="5"/>
        <v>https://www.gestionderiesgos.gob.ec/wp-content/uploads/2020/11/INFOGRAFIA-NACIONALCOVID19-COE-NACIONAL-08h00-02112020.pdf</v>
      </c>
      <c r="F66" s="7">
        <f t="shared" si="13"/>
        <v>169562</v>
      </c>
      <c r="G66" s="7">
        <f t="shared" si="13"/>
        <v>8380</v>
      </c>
      <c r="H66" s="7">
        <f t="shared" si="13"/>
        <v>4312</v>
      </c>
      <c r="I66" s="16" t="str">
        <f t="shared" si="13"/>
        <v>No hay datos</v>
      </c>
      <c r="J66" s="19">
        <f t="shared" si="13"/>
        <v>149048</v>
      </c>
      <c r="K66" s="24">
        <f t="shared" si="13"/>
        <v>21476</v>
      </c>
      <c r="L66" s="7">
        <f t="shared" si="13"/>
        <v>328849</v>
      </c>
      <c r="M66" s="7">
        <f t="shared" si="13"/>
        <v>549226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4"/>
        <v>11300</v>
      </c>
      <c r="S66" s="7">
        <f t="shared" si="14"/>
        <v>1028</v>
      </c>
      <c r="T66" s="7">
        <f t="shared" si="14"/>
        <v>1032</v>
      </c>
      <c r="U66" s="7">
        <f t="shared" si="14"/>
        <v>79068</v>
      </c>
      <c r="V66" s="7">
        <f t="shared" si="14"/>
        <v>520</v>
      </c>
      <c r="W66" s="7">
        <f t="shared" si="14"/>
        <v>342</v>
      </c>
      <c r="X66" s="30">
        <f t="shared" si="14"/>
        <v>0.52900000000000003</v>
      </c>
      <c r="Y66" s="30">
        <f t="shared" si="14"/>
        <v>0.47099999999999997</v>
      </c>
      <c r="Z66" s="30" t="str">
        <f t="shared" si="14"/>
        <v>60.6%</v>
      </c>
      <c r="AA66" s="30" t="str">
        <f t="shared" si="14"/>
        <v>20.5%</v>
      </c>
      <c r="AB66" s="30" t="str">
        <f t="shared" si="14"/>
        <v>13.2%</v>
      </c>
      <c r="AC66" s="30" t="str">
        <f t="shared" si="14"/>
        <v>2.9%</v>
      </c>
      <c r="AD66" s="30" t="str">
        <f t="shared" si="14"/>
        <v>1.4%</v>
      </c>
      <c r="AE66" s="30" t="str">
        <f t="shared" si="14"/>
        <v>0.8%</v>
      </c>
      <c r="AF66" s="30" t="str">
        <f t="shared" si="14"/>
        <v>0.5%</v>
      </c>
      <c r="AG66" s="30" t="str">
        <f t="shared" si="14"/>
        <v>0.2%</v>
      </c>
      <c r="AH66" s="9"/>
      <c r="AI66" s="9">
        <f t="shared" si="4"/>
        <v>4</v>
      </c>
      <c r="AJ66" s="10" t="s">
        <v>282</v>
      </c>
    </row>
    <row r="67" spans="1:36" ht="13.8" x14ac:dyDescent="0.25">
      <c r="A67" s="5">
        <f t="shared" ref="A67:E82" si="15">A66</f>
        <v>43890</v>
      </c>
      <c r="B67" s="5">
        <f t="shared" si="15"/>
        <v>44137</v>
      </c>
      <c r="C67" s="6">
        <f t="shared" si="15"/>
        <v>0.33333333333333331</v>
      </c>
      <c r="D67" s="7">
        <f t="shared" si="15"/>
        <v>249</v>
      </c>
      <c r="E67" s="28" t="str">
        <f t="shared" si="5"/>
        <v>https://www.gestionderiesgos.gob.ec/wp-content/uploads/2020/11/INFOGRAFIA-NACIONALCOVID19-COE-NACIONAL-08h00-02112020.pdf</v>
      </c>
      <c r="F67" s="7">
        <f t="shared" ref="F67:M82" si="16">F66</f>
        <v>169562</v>
      </c>
      <c r="G67" s="7">
        <f t="shared" si="16"/>
        <v>8380</v>
      </c>
      <c r="H67" s="7">
        <f t="shared" si="16"/>
        <v>4312</v>
      </c>
      <c r="I67" s="16" t="str">
        <f t="shared" si="16"/>
        <v>No hay datos</v>
      </c>
      <c r="J67" s="19">
        <f t="shared" si="16"/>
        <v>149048</v>
      </c>
      <c r="K67" s="24">
        <f t="shared" si="16"/>
        <v>21476</v>
      </c>
      <c r="L67" s="7">
        <f t="shared" si="16"/>
        <v>328849</v>
      </c>
      <c r="M67" s="7">
        <f t="shared" si="16"/>
        <v>549226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4"/>
        <v>11300</v>
      </c>
      <c r="S67" s="7">
        <f t="shared" si="14"/>
        <v>1028</v>
      </c>
      <c r="T67" s="7">
        <f t="shared" si="14"/>
        <v>1032</v>
      </c>
      <c r="U67" s="7">
        <f t="shared" si="14"/>
        <v>79068</v>
      </c>
      <c r="V67" s="7">
        <f t="shared" si="14"/>
        <v>520</v>
      </c>
      <c r="W67" s="7">
        <f t="shared" si="14"/>
        <v>342</v>
      </c>
      <c r="X67" s="30">
        <f t="shared" si="14"/>
        <v>0.52900000000000003</v>
      </c>
      <c r="Y67" s="30">
        <f t="shared" si="14"/>
        <v>0.47099999999999997</v>
      </c>
      <c r="Z67" s="30" t="str">
        <f t="shared" si="14"/>
        <v>60.6%</v>
      </c>
      <c r="AA67" s="30" t="str">
        <f t="shared" si="14"/>
        <v>20.5%</v>
      </c>
      <c r="AB67" s="30" t="str">
        <f t="shared" si="14"/>
        <v>13.2%</v>
      </c>
      <c r="AC67" s="30" t="str">
        <f t="shared" si="14"/>
        <v>2.9%</v>
      </c>
      <c r="AD67" s="30" t="str">
        <f t="shared" si="14"/>
        <v>1.4%</v>
      </c>
      <c r="AE67" s="30" t="str">
        <f t="shared" si="14"/>
        <v>0.8%</v>
      </c>
      <c r="AF67" s="30" t="str">
        <f t="shared" si="14"/>
        <v>0.5%</v>
      </c>
      <c r="AG67" s="30" t="str">
        <f t="shared" si="14"/>
        <v>0.2%</v>
      </c>
      <c r="AH67" s="9"/>
      <c r="AI67" s="9">
        <f t="shared" si="4"/>
        <v>4</v>
      </c>
      <c r="AJ67" s="10" t="s">
        <v>282</v>
      </c>
    </row>
    <row r="68" spans="1:36" ht="13.8" x14ac:dyDescent="0.25">
      <c r="A68" s="5">
        <f t="shared" si="15"/>
        <v>43890</v>
      </c>
      <c r="B68" s="5">
        <f t="shared" si="15"/>
        <v>44137</v>
      </c>
      <c r="C68" s="6">
        <f t="shared" si="15"/>
        <v>0.33333333333333331</v>
      </c>
      <c r="D68" s="7">
        <f t="shared" si="15"/>
        <v>249</v>
      </c>
      <c r="E68" s="28" t="str">
        <f t="shared" si="5"/>
        <v>https://www.gestionderiesgos.gob.ec/wp-content/uploads/2020/11/INFOGRAFIA-NACIONALCOVID19-COE-NACIONAL-08h00-02112020.pdf</v>
      </c>
      <c r="F68" s="7">
        <f t="shared" si="16"/>
        <v>169562</v>
      </c>
      <c r="G68" s="7">
        <f t="shared" si="16"/>
        <v>8380</v>
      </c>
      <c r="H68" s="7">
        <f t="shared" si="16"/>
        <v>4312</v>
      </c>
      <c r="I68" s="16" t="str">
        <f t="shared" si="16"/>
        <v>No hay datos</v>
      </c>
      <c r="J68" s="19">
        <f t="shared" si="16"/>
        <v>149048</v>
      </c>
      <c r="K68" s="24">
        <f t="shared" si="16"/>
        <v>21476</v>
      </c>
      <c r="L68" s="7">
        <f t="shared" si="16"/>
        <v>328849</v>
      </c>
      <c r="M68" s="7">
        <f t="shared" si="16"/>
        <v>549226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7">R67</f>
        <v>11300</v>
      </c>
      <c r="S68" s="7">
        <f t="shared" si="17"/>
        <v>1028</v>
      </c>
      <c r="T68" s="7">
        <f t="shared" si="17"/>
        <v>1032</v>
      </c>
      <c r="U68" s="7">
        <f t="shared" si="17"/>
        <v>79068</v>
      </c>
      <c r="V68" s="7">
        <f t="shared" si="17"/>
        <v>520</v>
      </c>
      <c r="W68" s="7">
        <f t="shared" si="17"/>
        <v>342</v>
      </c>
      <c r="X68" s="30">
        <f t="shared" si="17"/>
        <v>0.52900000000000003</v>
      </c>
      <c r="Y68" s="30">
        <f t="shared" si="17"/>
        <v>0.47099999999999997</v>
      </c>
      <c r="Z68" s="30" t="str">
        <f t="shared" si="17"/>
        <v>60.6%</v>
      </c>
      <c r="AA68" s="30" t="str">
        <f t="shared" si="17"/>
        <v>20.5%</v>
      </c>
      <c r="AB68" s="30" t="str">
        <f t="shared" si="17"/>
        <v>13.2%</v>
      </c>
      <c r="AC68" s="30" t="str">
        <f t="shared" si="17"/>
        <v>2.9%</v>
      </c>
      <c r="AD68" s="30" t="str">
        <f t="shared" si="17"/>
        <v>1.4%</v>
      </c>
      <c r="AE68" s="30" t="str">
        <f t="shared" si="17"/>
        <v>0.8%</v>
      </c>
      <c r="AF68" s="30" t="str">
        <f t="shared" si="17"/>
        <v>0.5%</v>
      </c>
      <c r="AG68" s="30" t="str">
        <f t="shared" si="17"/>
        <v>0.2%</v>
      </c>
      <c r="AH68" s="9"/>
      <c r="AI68" s="9">
        <f t="shared" ref="AI68:AI131" si="18">AI67</f>
        <v>4</v>
      </c>
      <c r="AJ68" s="10" t="s">
        <v>282</v>
      </c>
    </row>
    <row r="69" spans="1:36" ht="13.8" x14ac:dyDescent="0.25">
      <c r="A69" s="5">
        <f t="shared" si="15"/>
        <v>43890</v>
      </c>
      <c r="B69" s="5">
        <f t="shared" si="15"/>
        <v>44137</v>
      </c>
      <c r="C69" s="6">
        <f t="shared" si="15"/>
        <v>0.33333333333333331</v>
      </c>
      <c r="D69" s="7">
        <f t="shared" si="15"/>
        <v>249</v>
      </c>
      <c r="E69" s="28" t="str">
        <f t="shared" si="5"/>
        <v>https://www.gestionderiesgos.gob.ec/wp-content/uploads/2020/11/INFOGRAFIA-NACIONALCOVID19-COE-NACIONAL-08h00-02112020.pdf</v>
      </c>
      <c r="F69" s="7">
        <f t="shared" si="16"/>
        <v>169562</v>
      </c>
      <c r="G69" s="7">
        <f t="shared" si="16"/>
        <v>8380</v>
      </c>
      <c r="H69" s="7">
        <f t="shared" si="16"/>
        <v>4312</v>
      </c>
      <c r="I69" s="16" t="str">
        <f t="shared" si="16"/>
        <v>No hay datos</v>
      </c>
      <c r="J69" s="19">
        <f t="shared" si="16"/>
        <v>149048</v>
      </c>
      <c r="K69" s="24">
        <f t="shared" si="16"/>
        <v>21476</v>
      </c>
      <c r="L69" s="7">
        <f t="shared" si="16"/>
        <v>328849</v>
      </c>
      <c r="M69" s="7">
        <f t="shared" si="16"/>
        <v>549226</v>
      </c>
      <c r="N69" s="7" t="s">
        <v>29</v>
      </c>
      <c r="O69" s="7" t="s">
        <v>75</v>
      </c>
      <c r="P69" s="7" t="s">
        <v>78</v>
      </c>
      <c r="Q69" s="8">
        <v>1478</v>
      </c>
      <c r="R69" s="7">
        <f t="shared" si="17"/>
        <v>11300</v>
      </c>
      <c r="S69" s="7">
        <f t="shared" si="17"/>
        <v>1028</v>
      </c>
      <c r="T69" s="7">
        <f t="shared" si="17"/>
        <v>1032</v>
      </c>
      <c r="U69" s="7">
        <f t="shared" si="17"/>
        <v>79068</v>
      </c>
      <c r="V69" s="7">
        <f t="shared" si="17"/>
        <v>520</v>
      </c>
      <c r="W69" s="7">
        <f t="shared" si="17"/>
        <v>342</v>
      </c>
      <c r="X69" s="30">
        <f t="shared" si="17"/>
        <v>0.52900000000000003</v>
      </c>
      <c r="Y69" s="30">
        <f t="shared" si="17"/>
        <v>0.47099999999999997</v>
      </c>
      <c r="Z69" s="30" t="str">
        <f t="shared" si="17"/>
        <v>60.6%</v>
      </c>
      <c r="AA69" s="30" t="str">
        <f t="shared" si="17"/>
        <v>20.5%</v>
      </c>
      <c r="AB69" s="30" t="str">
        <f t="shared" si="17"/>
        <v>13.2%</v>
      </c>
      <c r="AC69" s="30" t="str">
        <f t="shared" si="17"/>
        <v>2.9%</v>
      </c>
      <c r="AD69" s="30" t="str">
        <f t="shared" si="17"/>
        <v>1.4%</v>
      </c>
      <c r="AE69" s="30" t="str">
        <f t="shared" si="17"/>
        <v>0.8%</v>
      </c>
      <c r="AF69" s="30" t="str">
        <f t="shared" si="17"/>
        <v>0.5%</v>
      </c>
      <c r="AG69" s="30" t="str">
        <f t="shared" si="17"/>
        <v>0.2%</v>
      </c>
      <c r="AH69" s="9"/>
      <c r="AI69" s="9">
        <f t="shared" si="18"/>
        <v>4</v>
      </c>
      <c r="AJ69" s="10" t="s">
        <v>282</v>
      </c>
    </row>
    <row r="70" spans="1:36" ht="13.8" x14ac:dyDescent="0.25">
      <c r="A70" s="5">
        <f t="shared" si="15"/>
        <v>43890</v>
      </c>
      <c r="B70" s="5">
        <f t="shared" si="15"/>
        <v>44137</v>
      </c>
      <c r="C70" s="6">
        <f t="shared" si="15"/>
        <v>0.33333333333333331</v>
      </c>
      <c r="D70" s="7">
        <f t="shared" si="15"/>
        <v>249</v>
      </c>
      <c r="E70" s="28" t="str">
        <f t="shared" si="5"/>
        <v>https://www.gestionderiesgos.gob.ec/wp-content/uploads/2020/11/INFOGRAFIA-NACIONALCOVID19-COE-NACIONAL-08h00-02112020.pdf</v>
      </c>
      <c r="F70" s="7">
        <f t="shared" si="16"/>
        <v>169562</v>
      </c>
      <c r="G70" s="7">
        <f t="shared" si="16"/>
        <v>8380</v>
      </c>
      <c r="H70" s="7">
        <f t="shared" si="16"/>
        <v>4312</v>
      </c>
      <c r="I70" s="16" t="str">
        <f t="shared" si="16"/>
        <v>No hay datos</v>
      </c>
      <c r="J70" s="19">
        <f t="shared" si="16"/>
        <v>149048</v>
      </c>
      <c r="K70" s="24">
        <f t="shared" si="16"/>
        <v>21476</v>
      </c>
      <c r="L70" s="7">
        <f t="shared" si="16"/>
        <v>328849</v>
      </c>
      <c r="M70" s="7">
        <f t="shared" si="16"/>
        <v>549226</v>
      </c>
      <c r="N70" s="7" t="s">
        <v>29</v>
      </c>
      <c r="O70" s="7" t="s">
        <v>75</v>
      </c>
      <c r="P70" s="7" t="s">
        <v>79</v>
      </c>
      <c r="Q70" s="8">
        <v>358</v>
      </c>
      <c r="R70" s="7">
        <f t="shared" si="17"/>
        <v>11300</v>
      </c>
      <c r="S70" s="7">
        <f t="shared" si="17"/>
        <v>1028</v>
      </c>
      <c r="T70" s="7">
        <f t="shared" si="17"/>
        <v>1032</v>
      </c>
      <c r="U70" s="7">
        <f t="shared" si="17"/>
        <v>79068</v>
      </c>
      <c r="V70" s="7">
        <f t="shared" si="17"/>
        <v>520</v>
      </c>
      <c r="W70" s="7">
        <f t="shared" si="17"/>
        <v>342</v>
      </c>
      <c r="X70" s="30">
        <f t="shared" si="17"/>
        <v>0.52900000000000003</v>
      </c>
      <c r="Y70" s="30">
        <f t="shared" si="17"/>
        <v>0.47099999999999997</v>
      </c>
      <c r="Z70" s="30" t="str">
        <f t="shared" si="17"/>
        <v>60.6%</v>
      </c>
      <c r="AA70" s="30" t="str">
        <f t="shared" si="17"/>
        <v>20.5%</v>
      </c>
      <c r="AB70" s="30" t="str">
        <f t="shared" si="17"/>
        <v>13.2%</v>
      </c>
      <c r="AC70" s="30" t="str">
        <f t="shared" si="17"/>
        <v>2.9%</v>
      </c>
      <c r="AD70" s="30" t="str">
        <f t="shared" si="17"/>
        <v>1.4%</v>
      </c>
      <c r="AE70" s="30" t="str">
        <f t="shared" si="17"/>
        <v>0.8%</v>
      </c>
      <c r="AF70" s="30" t="str">
        <f t="shared" si="17"/>
        <v>0.5%</v>
      </c>
      <c r="AG70" s="30" t="str">
        <f t="shared" si="17"/>
        <v>0.2%</v>
      </c>
      <c r="AH70" s="9"/>
      <c r="AI70" s="9">
        <f t="shared" si="18"/>
        <v>4</v>
      </c>
      <c r="AJ70" s="10" t="s">
        <v>282</v>
      </c>
    </row>
    <row r="71" spans="1:36" ht="13.8" x14ac:dyDescent="0.25">
      <c r="A71" s="5">
        <f t="shared" si="15"/>
        <v>43890</v>
      </c>
      <c r="B71" s="5">
        <f t="shared" si="15"/>
        <v>44137</v>
      </c>
      <c r="C71" s="6">
        <f t="shared" si="15"/>
        <v>0.33333333333333331</v>
      </c>
      <c r="D71" s="7">
        <f t="shared" si="15"/>
        <v>249</v>
      </c>
      <c r="E71" s="28" t="str">
        <f t="shared" si="5"/>
        <v>https://www.gestionderiesgos.gob.ec/wp-content/uploads/2020/11/INFOGRAFIA-NACIONALCOVID19-COE-NACIONAL-08h00-02112020.pdf</v>
      </c>
      <c r="F71" s="7">
        <f t="shared" si="16"/>
        <v>169562</v>
      </c>
      <c r="G71" s="7">
        <f t="shared" si="16"/>
        <v>8380</v>
      </c>
      <c r="H71" s="7">
        <f t="shared" si="16"/>
        <v>4312</v>
      </c>
      <c r="I71" s="16" t="str">
        <f t="shared" si="16"/>
        <v>No hay datos</v>
      </c>
      <c r="J71" s="19">
        <f t="shared" si="16"/>
        <v>149048</v>
      </c>
      <c r="K71" s="24">
        <f t="shared" si="16"/>
        <v>21476</v>
      </c>
      <c r="L71" s="7">
        <f t="shared" si="16"/>
        <v>328849</v>
      </c>
      <c r="M71" s="7">
        <f t="shared" si="16"/>
        <v>549226</v>
      </c>
      <c r="N71" s="7" t="s">
        <v>29</v>
      </c>
      <c r="O71" s="7" t="s">
        <v>75</v>
      </c>
      <c r="P71" s="7" t="s">
        <v>80</v>
      </c>
      <c r="Q71" s="8">
        <v>3548</v>
      </c>
      <c r="R71" s="7">
        <f t="shared" si="17"/>
        <v>11300</v>
      </c>
      <c r="S71" s="7">
        <f t="shared" si="17"/>
        <v>1028</v>
      </c>
      <c r="T71" s="7">
        <f t="shared" si="17"/>
        <v>1032</v>
      </c>
      <c r="U71" s="7">
        <f t="shared" si="17"/>
        <v>79068</v>
      </c>
      <c r="V71" s="7">
        <f t="shared" si="17"/>
        <v>520</v>
      </c>
      <c r="W71" s="7">
        <f t="shared" si="17"/>
        <v>342</v>
      </c>
      <c r="X71" s="30">
        <f t="shared" si="17"/>
        <v>0.52900000000000003</v>
      </c>
      <c r="Y71" s="30">
        <f t="shared" si="17"/>
        <v>0.47099999999999997</v>
      </c>
      <c r="Z71" s="30" t="str">
        <f t="shared" si="17"/>
        <v>60.6%</v>
      </c>
      <c r="AA71" s="30" t="str">
        <f t="shared" si="17"/>
        <v>20.5%</v>
      </c>
      <c r="AB71" s="30" t="str">
        <f t="shared" si="17"/>
        <v>13.2%</v>
      </c>
      <c r="AC71" s="30" t="str">
        <f t="shared" si="17"/>
        <v>2.9%</v>
      </c>
      <c r="AD71" s="30" t="str">
        <f t="shared" si="17"/>
        <v>1.4%</v>
      </c>
      <c r="AE71" s="30" t="str">
        <f t="shared" si="17"/>
        <v>0.8%</v>
      </c>
      <c r="AF71" s="30" t="str">
        <f t="shared" si="17"/>
        <v>0.5%</v>
      </c>
      <c r="AG71" s="30" t="str">
        <f t="shared" si="17"/>
        <v>0.2%</v>
      </c>
      <c r="AH71" s="9"/>
      <c r="AI71" s="9">
        <f t="shared" si="18"/>
        <v>4</v>
      </c>
      <c r="AJ71" s="10" t="s">
        <v>282</v>
      </c>
    </row>
    <row r="72" spans="1:36" ht="13.8" x14ac:dyDescent="0.25">
      <c r="A72" s="5">
        <f t="shared" si="15"/>
        <v>43890</v>
      </c>
      <c r="B72" s="5">
        <f t="shared" si="15"/>
        <v>44137</v>
      </c>
      <c r="C72" s="6">
        <f t="shared" si="15"/>
        <v>0.33333333333333331</v>
      </c>
      <c r="D72" s="7">
        <f t="shared" si="15"/>
        <v>249</v>
      </c>
      <c r="E72" s="28" t="str">
        <f t="shared" si="5"/>
        <v>https://www.gestionderiesgos.gob.ec/wp-content/uploads/2020/11/INFOGRAFIA-NACIONALCOVID19-COE-NACIONAL-08h00-02112020.pdf</v>
      </c>
      <c r="F72" s="7">
        <f t="shared" si="16"/>
        <v>169562</v>
      </c>
      <c r="G72" s="7">
        <f t="shared" si="16"/>
        <v>8380</v>
      </c>
      <c r="H72" s="7">
        <f t="shared" si="16"/>
        <v>4312</v>
      </c>
      <c r="I72" s="16" t="str">
        <f t="shared" si="16"/>
        <v>No hay datos</v>
      </c>
      <c r="J72" s="19">
        <f t="shared" si="16"/>
        <v>149048</v>
      </c>
      <c r="K72" s="24">
        <f t="shared" si="16"/>
        <v>21476</v>
      </c>
      <c r="L72" s="7">
        <f t="shared" si="16"/>
        <v>328849</v>
      </c>
      <c r="M72" s="7">
        <f t="shared" si="16"/>
        <v>549226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7"/>
        <v>11300</v>
      </c>
      <c r="S72" s="7">
        <f t="shared" si="17"/>
        <v>1028</v>
      </c>
      <c r="T72" s="7">
        <f t="shared" si="17"/>
        <v>1032</v>
      </c>
      <c r="U72" s="7">
        <f t="shared" si="17"/>
        <v>79068</v>
      </c>
      <c r="V72" s="7">
        <f t="shared" si="17"/>
        <v>520</v>
      </c>
      <c r="W72" s="7">
        <f t="shared" si="17"/>
        <v>342</v>
      </c>
      <c r="X72" s="30">
        <f t="shared" si="17"/>
        <v>0.52900000000000003</v>
      </c>
      <c r="Y72" s="30">
        <f t="shared" si="17"/>
        <v>0.47099999999999997</v>
      </c>
      <c r="Z72" s="30" t="str">
        <f t="shared" si="17"/>
        <v>60.6%</v>
      </c>
      <c r="AA72" s="30" t="str">
        <f t="shared" si="17"/>
        <v>20.5%</v>
      </c>
      <c r="AB72" s="30" t="str">
        <f t="shared" si="17"/>
        <v>13.2%</v>
      </c>
      <c r="AC72" s="30" t="str">
        <f t="shared" si="17"/>
        <v>2.9%</v>
      </c>
      <c r="AD72" s="30" t="str">
        <f t="shared" si="17"/>
        <v>1.4%</v>
      </c>
      <c r="AE72" s="30" t="str">
        <f t="shared" si="17"/>
        <v>0.8%</v>
      </c>
      <c r="AF72" s="30" t="str">
        <f t="shared" si="17"/>
        <v>0.5%</v>
      </c>
      <c r="AG72" s="30" t="str">
        <f t="shared" si="17"/>
        <v>0.2%</v>
      </c>
      <c r="AH72" s="9"/>
      <c r="AI72" s="9">
        <f t="shared" si="18"/>
        <v>4</v>
      </c>
      <c r="AJ72" s="10" t="s">
        <v>282</v>
      </c>
    </row>
    <row r="73" spans="1:36" ht="13.8" x14ac:dyDescent="0.25">
      <c r="A73" s="5">
        <f t="shared" si="15"/>
        <v>43890</v>
      </c>
      <c r="B73" s="5">
        <f t="shared" si="15"/>
        <v>44137</v>
      </c>
      <c r="C73" s="6">
        <f t="shared" si="15"/>
        <v>0.33333333333333331</v>
      </c>
      <c r="D73" s="7">
        <f t="shared" si="15"/>
        <v>249</v>
      </c>
      <c r="E73" s="28" t="str">
        <f t="shared" si="5"/>
        <v>https://www.gestionderiesgos.gob.ec/wp-content/uploads/2020/11/INFOGRAFIA-NACIONALCOVID19-COE-NACIONAL-08h00-02112020.pdf</v>
      </c>
      <c r="F73" s="7">
        <f t="shared" si="16"/>
        <v>169562</v>
      </c>
      <c r="G73" s="7">
        <f t="shared" si="16"/>
        <v>8380</v>
      </c>
      <c r="H73" s="7">
        <f t="shared" si="16"/>
        <v>4312</v>
      </c>
      <c r="I73" s="16" t="str">
        <f t="shared" si="16"/>
        <v>No hay datos</v>
      </c>
      <c r="J73" s="19">
        <f t="shared" si="16"/>
        <v>149048</v>
      </c>
      <c r="K73" s="24">
        <f t="shared" si="16"/>
        <v>21476</v>
      </c>
      <c r="L73" s="7">
        <f t="shared" si="16"/>
        <v>328849</v>
      </c>
      <c r="M73" s="7">
        <f t="shared" si="16"/>
        <v>549226</v>
      </c>
      <c r="N73" s="7" t="s">
        <v>29</v>
      </c>
      <c r="O73" s="7" t="s">
        <v>75</v>
      </c>
      <c r="P73" s="7" t="s">
        <v>82</v>
      </c>
      <c r="Q73" s="8">
        <v>337</v>
      </c>
      <c r="R73" s="7">
        <f t="shared" si="17"/>
        <v>11300</v>
      </c>
      <c r="S73" s="7">
        <f t="shared" si="17"/>
        <v>1028</v>
      </c>
      <c r="T73" s="7">
        <f t="shared" si="17"/>
        <v>1032</v>
      </c>
      <c r="U73" s="7">
        <f t="shared" si="17"/>
        <v>79068</v>
      </c>
      <c r="V73" s="7">
        <f t="shared" si="17"/>
        <v>520</v>
      </c>
      <c r="W73" s="7">
        <f t="shared" si="17"/>
        <v>342</v>
      </c>
      <c r="X73" s="30">
        <f t="shared" si="17"/>
        <v>0.52900000000000003</v>
      </c>
      <c r="Y73" s="30">
        <f t="shared" si="17"/>
        <v>0.47099999999999997</v>
      </c>
      <c r="Z73" s="30" t="str">
        <f t="shared" si="17"/>
        <v>60.6%</v>
      </c>
      <c r="AA73" s="30" t="str">
        <f t="shared" si="17"/>
        <v>20.5%</v>
      </c>
      <c r="AB73" s="30" t="str">
        <f t="shared" si="17"/>
        <v>13.2%</v>
      </c>
      <c r="AC73" s="30" t="str">
        <f t="shared" si="17"/>
        <v>2.9%</v>
      </c>
      <c r="AD73" s="30" t="str">
        <f t="shared" si="17"/>
        <v>1.4%</v>
      </c>
      <c r="AE73" s="30" t="str">
        <f t="shared" si="17"/>
        <v>0.8%</v>
      </c>
      <c r="AF73" s="30" t="str">
        <f t="shared" si="17"/>
        <v>0.5%</v>
      </c>
      <c r="AG73" s="30" t="str">
        <f t="shared" si="17"/>
        <v>0.2%</v>
      </c>
      <c r="AH73" s="9"/>
      <c r="AI73" s="9">
        <f t="shared" si="18"/>
        <v>4</v>
      </c>
      <c r="AJ73" s="10" t="s">
        <v>282</v>
      </c>
    </row>
    <row r="74" spans="1:36" ht="13.8" x14ac:dyDescent="0.25">
      <c r="A74" s="5">
        <f t="shared" si="15"/>
        <v>43890</v>
      </c>
      <c r="B74" s="5">
        <f t="shared" si="15"/>
        <v>44137</v>
      </c>
      <c r="C74" s="6">
        <f t="shared" si="15"/>
        <v>0.33333333333333331</v>
      </c>
      <c r="D74" s="7">
        <f t="shared" si="15"/>
        <v>249</v>
      </c>
      <c r="E74" s="28" t="str">
        <f t="shared" si="5"/>
        <v>https://www.gestionderiesgos.gob.ec/wp-content/uploads/2020/11/INFOGRAFIA-NACIONALCOVID19-COE-NACIONAL-08h00-02112020.pdf</v>
      </c>
      <c r="F74" s="7">
        <f t="shared" si="16"/>
        <v>169562</v>
      </c>
      <c r="G74" s="7">
        <f t="shared" si="16"/>
        <v>8380</v>
      </c>
      <c r="H74" s="7">
        <f t="shared" si="16"/>
        <v>4312</v>
      </c>
      <c r="I74" s="16" t="str">
        <f t="shared" si="16"/>
        <v>No hay datos</v>
      </c>
      <c r="J74" s="19">
        <f t="shared" si="16"/>
        <v>149048</v>
      </c>
      <c r="K74" s="24">
        <f t="shared" si="16"/>
        <v>21476</v>
      </c>
      <c r="L74" s="7">
        <f t="shared" si="16"/>
        <v>328849</v>
      </c>
      <c r="M74" s="7">
        <f t="shared" si="16"/>
        <v>549226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7"/>
        <v>11300</v>
      </c>
      <c r="S74" s="7">
        <f t="shared" si="17"/>
        <v>1028</v>
      </c>
      <c r="T74" s="7">
        <f t="shared" si="17"/>
        <v>1032</v>
      </c>
      <c r="U74" s="7">
        <f t="shared" si="17"/>
        <v>79068</v>
      </c>
      <c r="V74" s="7">
        <f t="shared" si="17"/>
        <v>520</v>
      </c>
      <c r="W74" s="7">
        <f t="shared" si="17"/>
        <v>342</v>
      </c>
      <c r="X74" s="30">
        <f t="shared" si="17"/>
        <v>0.52900000000000003</v>
      </c>
      <c r="Y74" s="30">
        <f t="shared" si="17"/>
        <v>0.47099999999999997</v>
      </c>
      <c r="Z74" s="30" t="str">
        <f t="shared" si="17"/>
        <v>60.6%</v>
      </c>
      <c r="AA74" s="30" t="str">
        <f t="shared" si="17"/>
        <v>20.5%</v>
      </c>
      <c r="AB74" s="30" t="str">
        <f t="shared" si="17"/>
        <v>13.2%</v>
      </c>
      <c r="AC74" s="30" t="str">
        <f t="shared" si="17"/>
        <v>2.9%</v>
      </c>
      <c r="AD74" s="30" t="str">
        <f t="shared" si="17"/>
        <v>1.4%</v>
      </c>
      <c r="AE74" s="30" t="str">
        <f t="shared" si="17"/>
        <v>0.8%</v>
      </c>
      <c r="AF74" s="30" t="str">
        <f t="shared" si="17"/>
        <v>0.5%</v>
      </c>
      <c r="AG74" s="30" t="str">
        <f t="shared" si="17"/>
        <v>0.2%</v>
      </c>
      <c r="AH74" s="9"/>
      <c r="AI74" s="9">
        <f t="shared" si="18"/>
        <v>4</v>
      </c>
      <c r="AJ74" s="10" t="s">
        <v>282</v>
      </c>
    </row>
    <row r="75" spans="1:36" ht="13.8" x14ac:dyDescent="0.25">
      <c r="A75" s="5">
        <f t="shared" si="15"/>
        <v>43890</v>
      </c>
      <c r="B75" s="5">
        <f t="shared" si="15"/>
        <v>44137</v>
      </c>
      <c r="C75" s="6">
        <f t="shared" si="15"/>
        <v>0.33333333333333331</v>
      </c>
      <c r="D75" s="7">
        <f t="shared" si="15"/>
        <v>249</v>
      </c>
      <c r="E75" s="28" t="str">
        <f t="shared" si="5"/>
        <v>https://www.gestionderiesgos.gob.ec/wp-content/uploads/2020/11/INFOGRAFIA-NACIONALCOVID19-COE-NACIONAL-08h00-02112020.pdf</v>
      </c>
      <c r="F75" s="7">
        <f t="shared" si="16"/>
        <v>169562</v>
      </c>
      <c r="G75" s="7">
        <f t="shared" si="16"/>
        <v>8380</v>
      </c>
      <c r="H75" s="7">
        <f t="shared" si="16"/>
        <v>4312</v>
      </c>
      <c r="I75" s="16" t="str">
        <f t="shared" si="16"/>
        <v>No hay datos</v>
      </c>
      <c r="J75" s="19">
        <f t="shared" si="16"/>
        <v>149048</v>
      </c>
      <c r="K75" s="24">
        <f t="shared" si="16"/>
        <v>21476</v>
      </c>
      <c r="L75" s="7">
        <f t="shared" si="16"/>
        <v>328849</v>
      </c>
      <c r="M75" s="7">
        <f t="shared" si="16"/>
        <v>549226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7"/>
        <v>11300</v>
      </c>
      <c r="S75" s="7">
        <f t="shared" si="17"/>
        <v>1028</v>
      </c>
      <c r="T75" s="7">
        <f t="shared" si="17"/>
        <v>1032</v>
      </c>
      <c r="U75" s="7">
        <f t="shared" si="17"/>
        <v>79068</v>
      </c>
      <c r="V75" s="7">
        <f t="shared" si="17"/>
        <v>520</v>
      </c>
      <c r="W75" s="7">
        <f t="shared" si="17"/>
        <v>342</v>
      </c>
      <c r="X75" s="30">
        <f t="shared" si="17"/>
        <v>0.52900000000000003</v>
      </c>
      <c r="Y75" s="30">
        <f t="shared" si="17"/>
        <v>0.47099999999999997</v>
      </c>
      <c r="Z75" s="30" t="str">
        <f t="shared" si="17"/>
        <v>60.6%</v>
      </c>
      <c r="AA75" s="30" t="str">
        <f t="shared" si="17"/>
        <v>20.5%</v>
      </c>
      <c r="AB75" s="30" t="str">
        <f t="shared" si="17"/>
        <v>13.2%</v>
      </c>
      <c r="AC75" s="30" t="str">
        <f t="shared" si="17"/>
        <v>2.9%</v>
      </c>
      <c r="AD75" s="30" t="str">
        <f t="shared" si="17"/>
        <v>1.4%</v>
      </c>
      <c r="AE75" s="30" t="str">
        <f t="shared" si="17"/>
        <v>0.8%</v>
      </c>
      <c r="AF75" s="30" t="str">
        <f t="shared" si="17"/>
        <v>0.5%</v>
      </c>
      <c r="AG75" s="30" t="str">
        <f t="shared" si="17"/>
        <v>0.2%</v>
      </c>
      <c r="AH75" s="9"/>
      <c r="AI75" s="9">
        <f t="shared" si="18"/>
        <v>4</v>
      </c>
      <c r="AJ75" s="10" t="s">
        <v>282</v>
      </c>
    </row>
    <row r="76" spans="1:36" ht="13.8" x14ac:dyDescent="0.25">
      <c r="A76" s="5">
        <f t="shared" si="15"/>
        <v>43890</v>
      </c>
      <c r="B76" s="5">
        <f t="shared" si="15"/>
        <v>44137</v>
      </c>
      <c r="C76" s="6">
        <f t="shared" si="15"/>
        <v>0.33333333333333331</v>
      </c>
      <c r="D76" s="7">
        <f t="shared" si="15"/>
        <v>249</v>
      </c>
      <c r="E76" s="28" t="str">
        <f t="shared" si="5"/>
        <v>https://www.gestionderiesgos.gob.ec/wp-content/uploads/2020/11/INFOGRAFIA-NACIONALCOVID19-COE-NACIONAL-08h00-02112020.pdf</v>
      </c>
      <c r="F76" s="7">
        <f t="shared" si="16"/>
        <v>169562</v>
      </c>
      <c r="G76" s="7">
        <f t="shared" si="16"/>
        <v>8380</v>
      </c>
      <c r="H76" s="7">
        <f t="shared" si="16"/>
        <v>4312</v>
      </c>
      <c r="I76" s="16" t="str">
        <f t="shared" si="16"/>
        <v>No hay datos</v>
      </c>
      <c r="J76" s="19">
        <f t="shared" si="16"/>
        <v>149048</v>
      </c>
      <c r="K76" s="24">
        <f t="shared" si="16"/>
        <v>21476</v>
      </c>
      <c r="L76" s="7">
        <f t="shared" si="16"/>
        <v>328849</v>
      </c>
      <c r="M76" s="7">
        <f t="shared" si="16"/>
        <v>549226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7"/>
        <v>11300</v>
      </c>
      <c r="S76" s="7">
        <f t="shared" si="17"/>
        <v>1028</v>
      </c>
      <c r="T76" s="7">
        <f t="shared" si="17"/>
        <v>1032</v>
      </c>
      <c r="U76" s="7">
        <f t="shared" si="17"/>
        <v>79068</v>
      </c>
      <c r="V76" s="7">
        <f t="shared" si="17"/>
        <v>520</v>
      </c>
      <c r="W76" s="7">
        <f t="shared" si="17"/>
        <v>342</v>
      </c>
      <c r="X76" s="30">
        <f t="shared" si="17"/>
        <v>0.52900000000000003</v>
      </c>
      <c r="Y76" s="30">
        <f t="shared" si="17"/>
        <v>0.47099999999999997</v>
      </c>
      <c r="Z76" s="30" t="str">
        <f t="shared" si="17"/>
        <v>60.6%</v>
      </c>
      <c r="AA76" s="30" t="str">
        <f t="shared" si="17"/>
        <v>20.5%</v>
      </c>
      <c r="AB76" s="30" t="str">
        <f t="shared" si="17"/>
        <v>13.2%</v>
      </c>
      <c r="AC76" s="30" t="str">
        <f t="shared" si="17"/>
        <v>2.9%</v>
      </c>
      <c r="AD76" s="30" t="str">
        <f t="shared" si="17"/>
        <v>1.4%</v>
      </c>
      <c r="AE76" s="30" t="str">
        <f t="shared" si="17"/>
        <v>0.8%</v>
      </c>
      <c r="AF76" s="30" t="str">
        <f t="shared" si="17"/>
        <v>0.5%</v>
      </c>
      <c r="AG76" s="30" t="str">
        <f t="shared" si="17"/>
        <v>0.2%</v>
      </c>
      <c r="AH76" s="9"/>
      <c r="AI76" s="9">
        <f t="shared" si="18"/>
        <v>4</v>
      </c>
      <c r="AJ76" s="10" t="s">
        <v>282</v>
      </c>
    </row>
    <row r="77" spans="1:36" ht="13.8" x14ac:dyDescent="0.25">
      <c r="A77" s="5">
        <f t="shared" si="15"/>
        <v>43890</v>
      </c>
      <c r="B77" s="5">
        <f t="shared" si="15"/>
        <v>44137</v>
      </c>
      <c r="C77" s="6">
        <f t="shared" si="15"/>
        <v>0.33333333333333331</v>
      </c>
      <c r="D77" s="7">
        <f t="shared" si="15"/>
        <v>249</v>
      </c>
      <c r="E77" s="28" t="str">
        <f t="shared" si="5"/>
        <v>https://www.gestionderiesgos.gob.ec/wp-content/uploads/2020/11/INFOGRAFIA-NACIONALCOVID19-COE-NACIONAL-08h00-02112020.pdf</v>
      </c>
      <c r="F77" s="7">
        <f t="shared" si="16"/>
        <v>169562</v>
      </c>
      <c r="G77" s="7">
        <f t="shared" si="16"/>
        <v>8380</v>
      </c>
      <c r="H77" s="7">
        <f t="shared" si="16"/>
        <v>4312</v>
      </c>
      <c r="I77" s="16" t="str">
        <f t="shared" si="16"/>
        <v>No hay datos</v>
      </c>
      <c r="J77" s="19">
        <f t="shared" si="16"/>
        <v>149048</v>
      </c>
      <c r="K77" s="24">
        <f t="shared" si="16"/>
        <v>21476</v>
      </c>
      <c r="L77" s="7">
        <f t="shared" si="16"/>
        <v>328849</v>
      </c>
      <c r="M77" s="7">
        <f t="shared" si="16"/>
        <v>549226</v>
      </c>
      <c r="N77" s="7" t="s">
        <v>29</v>
      </c>
      <c r="O77" s="7" t="s">
        <v>75</v>
      </c>
      <c r="P77" s="7" t="s">
        <v>222</v>
      </c>
      <c r="Q77" s="8">
        <v>96</v>
      </c>
      <c r="R77" s="7">
        <f t="shared" si="17"/>
        <v>11300</v>
      </c>
      <c r="S77" s="7">
        <f t="shared" si="17"/>
        <v>1028</v>
      </c>
      <c r="T77" s="7">
        <f t="shared" si="17"/>
        <v>1032</v>
      </c>
      <c r="U77" s="7">
        <f t="shared" si="17"/>
        <v>79068</v>
      </c>
      <c r="V77" s="7">
        <f t="shared" si="17"/>
        <v>520</v>
      </c>
      <c r="W77" s="7">
        <f t="shared" si="17"/>
        <v>342</v>
      </c>
      <c r="X77" s="30">
        <f t="shared" si="17"/>
        <v>0.52900000000000003</v>
      </c>
      <c r="Y77" s="30">
        <f t="shared" si="17"/>
        <v>0.47099999999999997</v>
      </c>
      <c r="Z77" s="30" t="str">
        <f t="shared" si="17"/>
        <v>60.6%</v>
      </c>
      <c r="AA77" s="30" t="str">
        <f t="shared" si="17"/>
        <v>20.5%</v>
      </c>
      <c r="AB77" s="30" t="str">
        <f t="shared" si="17"/>
        <v>13.2%</v>
      </c>
      <c r="AC77" s="30" t="str">
        <f t="shared" si="17"/>
        <v>2.9%</v>
      </c>
      <c r="AD77" s="30" t="str">
        <f t="shared" si="17"/>
        <v>1.4%</v>
      </c>
      <c r="AE77" s="30" t="str">
        <f t="shared" si="17"/>
        <v>0.8%</v>
      </c>
      <c r="AF77" s="30" t="str">
        <f t="shared" si="17"/>
        <v>0.5%</v>
      </c>
      <c r="AG77" s="30" t="str">
        <f t="shared" si="17"/>
        <v>0.2%</v>
      </c>
      <c r="AH77" s="9"/>
      <c r="AI77" s="9">
        <f t="shared" si="18"/>
        <v>4</v>
      </c>
      <c r="AJ77" s="10" t="s">
        <v>282</v>
      </c>
    </row>
    <row r="78" spans="1:36" ht="13.8" x14ac:dyDescent="0.25">
      <c r="A78" s="5">
        <f t="shared" si="15"/>
        <v>43890</v>
      </c>
      <c r="B78" s="5">
        <f t="shared" si="15"/>
        <v>44137</v>
      </c>
      <c r="C78" s="6">
        <f t="shared" si="15"/>
        <v>0.33333333333333331</v>
      </c>
      <c r="D78" s="7">
        <f t="shared" si="15"/>
        <v>249</v>
      </c>
      <c r="E78" s="28" t="str">
        <f t="shared" si="5"/>
        <v>https://www.gestionderiesgos.gob.ec/wp-content/uploads/2020/11/INFOGRAFIA-NACIONALCOVID19-COE-NACIONAL-08h00-02112020.pdf</v>
      </c>
      <c r="F78" s="7">
        <f t="shared" si="16"/>
        <v>169562</v>
      </c>
      <c r="G78" s="7">
        <f t="shared" si="16"/>
        <v>8380</v>
      </c>
      <c r="H78" s="7">
        <f t="shared" si="16"/>
        <v>4312</v>
      </c>
      <c r="I78" s="16" t="str">
        <f t="shared" si="16"/>
        <v>No hay datos</v>
      </c>
      <c r="J78" s="19">
        <f t="shared" si="16"/>
        <v>149048</v>
      </c>
      <c r="K78" s="24">
        <f t="shared" si="16"/>
        <v>21476</v>
      </c>
      <c r="L78" s="7">
        <f t="shared" si="16"/>
        <v>328849</v>
      </c>
      <c r="M78" s="7">
        <f t="shared" si="16"/>
        <v>549226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7"/>
        <v>11300</v>
      </c>
      <c r="S78" s="7">
        <f t="shared" si="17"/>
        <v>1028</v>
      </c>
      <c r="T78" s="7">
        <f t="shared" si="17"/>
        <v>1032</v>
      </c>
      <c r="U78" s="7">
        <f t="shared" si="17"/>
        <v>79068</v>
      </c>
      <c r="V78" s="7">
        <f t="shared" si="17"/>
        <v>520</v>
      </c>
      <c r="W78" s="7">
        <f t="shared" si="17"/>
        <v>342</v>
      </c>
      <c r="X78" s="30">
        <f t="shared" si="17"/>
        <v>0.52900000000000003</v>
      </c>
      <c r="Y78" s="30">
        <f t="shared" si="17"/>
        <v>0.47099999999999997</v>
      </c>
      <c r="Z78" s="30" t="str">
        <f t="shared" si="17"/>
        <v>60.6%</v>
      </c>
      <c r="AA78" s="30" t="str">
        <f t="shared" si="17"/>
        <v>20.5%</v>
      </c>
      <c r="AB78" s="30" t="str">
        <f t="shared" si="17"/>
        <v>13.2%</v>
      </c>
      <c r="AC78" s="30" t="str">
        <f t="shared" si="17"/>
        <v>2.9%</v>
      </c>
      <c r="AD78" s="30" t="str">
        <f t="shared" si="17"/>
        <v>1.4%</v>
      </c>
      <c r="AE78" s="30" t="str">
        <f t="shared" si="17"/>
        <v>0.8%</v>
      </c>
      <c r="AF78" s="30" t="str">
        <f t="shared" si="17"/>
        <v>0.5%</v>
      </c>
      <c r="AG78" s="30" t="str">
        <f t="shared" si="17"/>
        <v>0.2%</v>
      </c>
      <c r="AH78" s="9"/>
      <c r="AI78" s="9">
        <f t="shared" si="18"/>
        <v>4</v>
      </c>
      <c r="AJ78" s="10" t="s">
        <v>282</v>
      </c>
    </row>
    <row r="79" spans="1:36" ht="13.8" x14ac:dyDescent="0.25">
      <c r="A79" s="5">
        <f t="shared" si="15"/>
        <v>43890</v>
      </c>
      <c r="B79" s="5">
        <f t="shared" si="15"/>
        <v>44137</v>
      </c>
      <c r="C79" s="6">
        <f t="shared" si="15"/>
        <v>0.33333333333333331</v>
      </c>
      <c r="D79" s="7">
        <f t="shared" si="15"/>
        <v>249</v>
      </c>
      <c r="E79" s="28" t="str">
        <f t="shared" si="5"/>
        <v>https://www.gestionderiesgos.gob.ec/wp-content/uploads/2020/11/INFOGRAFIA-NACIONALCOVID19-COE-NACIONAL-08h00-02112020.pdf</v>
      </c>
      <c r="F79" s="7">
        <f t="shared" si="16"/>
        <v>169562</v>
      </c>
      <c r="G79" s="7">
        <f t="shared" si="16"/>
        <v>8380</v>
      </c>
      <c r="H79" s="7">
        <f t="shared" si="16"/>
        <v>4312</v>
      </c>
      <c r="I79" s="16" t="str">
        <f t="shared" si="16"/>
        <v>No hay datos</v>
      </c>
      <c r="J79" s="19">
        <f t="shared" si="16"/>
        <v>149048</v>
      </c>
      <c r="K79" s="24">
        <f t="shared" si="16"/>
        <v>21476</v>
      </c>
      <c r="L79" s="7">
        <f t="shared" si="16"/>
        <v>328849</v>
      </c>
      <c r="M79" s="7">
        <f t="shared" si="16"/>
        <v>549226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7"/>
        <v>11300</v>
      </c>
      <c r="S79" s="7">
        <f t="shared" si="17"/>
        <v>1028</v>
      </c>
      <c r="T79" s="7">
        <f t="shared" si="17"/>
        <v>1032</v>
      </c>
      <c r="U79" s="7">
        <f t="shared" si="17"/>
        <v>79068</v>
      </c>
      <c r="V79" s="7">
        <f t="shared" si="17"/>
        <v>520</v>
      </c>
      <c r="W79" s="7">
        <f t="shared" si="17"/>
        <v>342</v>
      </c>
      <c r="X79" s="30">
        <f t="shared" si="17"/>
        <v>0.52900000000000003</v>
      </c>
      <c r="Y79" s="30">
        <f t="shared" si="17"/>
        <v>0.47099999999999997</v>
      </c>
      <c r="Z79" s="30" t="str">
        <f t="shared" si="17"/>
        <v>60.6%</v>
      </c>
      <c r="AA79" s="30" t="str">
        <f t="shared" si="17"/>
        <v>20.5%</v>
      </c>
      <c r="AB79" s="30" t="str">
        <f t="shared" si="17"/>
        <v>13.2%</v>
      </c>
      <c r="AC79" s="30" t="str">
        <f t="shared" si="17"/>
        <v>2.9%</v>
      </c>
      <c r="AD79" s="30" t="str">
        <f t="shared" si="17"/>
        <v>1.4%</v>
      </c>
      <c r="AE79" s="30" t="str">
        <f t="shared" si="17"/>
        <v>0.8%</v>
      </c>
      <c r="AF79" s="30" t="str">
        <f t="shared" si="17"/>
        <v>0.5%</v>
      </c>
      <c r="AG79" s="30" t="str">
        <f t="shared" si="17"/>
        <v>0.2%</v>
      </c>
      <c r="AH79" s="9"/>
      <c r="AI79" s="9">
        <f t="shared" si="18"/>
        <v>4</v>
      </c>
      <c r="AJ79" s="10" t="s">
        <v>282</v>
      </c>
    </row>
    <row r="80" spans="1:36" ht="13.8" x14ac:dyDescent="0.25">
      <c r="A80" s="5">
        <f t="shared" si="15"/>
        <v>43890</v>
      </c>
      <c r="B80" s="5">
        <f t="shared" si="15"/>
        <v>44137</v>
      </c>
      <c r="C80" s="6">
        <f t="shared" si="15"/>
        <v>0.33333333333333331</v>
      </c>
      <c r="D80" s="7">
        <f t="shared" si="15"/>
        <v>249</v>
      </c>
      <c r="E80" s="28" t="str">
        <f t="shared" si="15"/>
        <v>https://www.gestionderiesgos.gob.ec/wp-content/uploads/2020/11/INFOGRAFIA-NACIONALCOVID19-COE-NACIONAL-08h00-02112020.pdf</v>
      </c>
      <c r="F80" s="7">
        <f t="shared" si="16"/>
        <v>169562</v>
      </c>
      <c r="G80" s="7">
        <f t="shared" si="16"/>
        <v>8380</v>
      </c>
      <c r="H80" s="7">
        <f t="shared" si="16"/>
        <v>4312</v>
      </c>
      <c r="I80" s="16" t="str">
        <f t="shared" si="16"/>
        <v>No hay datos</v>
      </c>
      <c r="J80" s="19">
        <f t="shared" si="16"/>
        <v>149048</v>
      </c>
      <c r="K80" s="24">
        <f t="shared" si="16"/>
        <v>21476</v>
      </c>
      <c r="L80" s="7">
        <f t="shared" si="16"/>
        <v>328849</v>
      </c>
      <c r="M80" s="7">
        <f t="shared" si="16"/>
        <v>549226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7"/>
        <v>11300</v>
      </c>
      <c r="S80" s="7">
        <f t="shared" si="17"/>
        <v>1028</v>
      </c>
      <c r="T80" s="7">
        <f t="shared" si="17"/>
        <v>1032</v>
      </c>
      <c r="U80" s="7">
        <f t="shared" si="17"/>
        <v>79068</v>
      </c>
      <c r="V80" s="7">
        <f t="shared" si="17"/>
        <v>520</v>
      </c>
      <c r="W80" s="7">
        <f t="shared" si="17"/>
        <v>342</v>
      </c>
      <c r="X80" s="30">
        <f t="shared" si="17"/>
        <v>0.52900000000000003</v>
      </c>
      <c r="Y80" s="30">
        <f t="shared" si="17"/>
        <v>0.47099999999999997</v>
      </c>
      <c r="Z80" s="30" t="str">
        <f t="shared" si="17"/>
        <v>60.6%</v>
      </c>
      <c r="AA80" s="30" t="str">
        <f t="shared" si="17"/>
        <v>20.5%</v>
      </c>
      <c r="AB80" s="30" t="str">
        <f t="shared" si="17"/>
        <v>13.2%</v>
      </c>
      <c r="AC80" s="30" t="str">
        <f t="shared" si="17"/>
        <v>2.9%</v>
      </c>
      <c r="AD80" s="30" t="str">
        <f t="shared" si="17"/>
        <v>1.4%</v>
      </c>
      <c r="AE80" s="30" t="str">
        <f t="shared" si="17"/>
        <v>0.8%</v>
      </c>
      <c r="AF80" s="30" t="str">
        <f t="shared" si="17"/>
        <v>0.5%</v>
      </c>
      <c r="AG80" s="30" t="str">
        <f t="shared" si="17"/>
        <v>0.2%</v>
      </c>
      <c r="AH80" s="9"/>
      <c r="AI80" s="9">
        <f t="shared" si="18"/>
        <v>4</v>
      </c>
      <c r="AJ80" s="10" t="s">
        <v>282</v>
      </c>
    </row>
    <row r="81" spans="1:36" ht="13.8" x14ac:dyDescent="0.25">
      <c r="A81" s="5">
        <f t="shared" si="15"/>
        <v>43890</v>
      </c>
      <c r="B81" s="5">
        <f t="shared" si="15"/>
        <v>44137</v>
      </c>
      <c r="C81" s="6">
        <f t="shared" si="15"/>
        <v>0.33333333333333331</v>
      </c>
      <c r="D81" s="7">
        <f t="shared" si="15"/>
        <v>249</v>
      </c>
      <c r="E81" s="28" t="str">
        <f t="shared" si="15"/>
        <v>https://www.gestionderiesgos.gob.ec/wp-content/uploads/2020/11/INFOGRAFIA-NACIONALCOVID19-COE-NACIONAL-08h00-02112020.pdf</v>
      </c>
      <c r="F81" s="7">
        <f t="shared" si="16"/>
        <v>169562</v>
      </c>
      <c r="G81" s="7">
        <f t="shared" si="16"/>
        <v>8380</v>
      </c>
      <c r="H81" s="7">
        <f t="shared" si="16"/>
        <v>4312</v>
      </c>
      <c r="I81" s="16" t="str">
        <f t="shared" si="16"/>
        <v>No hay datos</v>
      </c>
      <c r="J81" s="19">
        <f t="shared" si="16"/>
        <v>149048</v>
      </c>
      <c r="K81" s="24">
        <f t="shared" si="16"/>
        <v>21476</v>
      </c>
      <c r="L81" s="7">
        <f t="shared" si="16"/>
        <v>328849</v>
      </c>
      <c r="M81" s="7">
        <f t="shared" si="16"/>
        <v>549226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7"/>
        <v>11300</v>
      </c>
      <c r="S81" s="7">
        <f t="shared" si="17"/>
        <v>1028</v>
      </c>
      <c r="T81" s="7">
        <f t="shared" si="17"/>
        <v>1032</v>
      </c>
      <c r="U81" s="7">
        <f t="shared" si="17"/>
        <v>79068</v>
      </c>
      <c r="V81" s="7">
        <f t="shared" si="17"/>
        <v>520</v>
      </c>
      <c r="W81" s="7">
        <f t="shared" si="17"/>
        <v>342</v>
      </c>
      <c r="X81" s="30">
        <f t="shared" si="17"/>
        <v>0.52900000000000003</v>
      </c>
      <c r="Y81" s="30">
        <f t="shared" si="17"/>
        <v>0.47099999999999997</v>
      </c>
      <c r="Z81" s="30" t="str">
        <f t="shared" si="17"/>
        <v>60.6%</v>
      </c>
      <c r="AA81" s="30" t="str">
        <f t="shared" si="17"/>
        <v>20.5%</v>
      </c>
      <c r="AB81" s="30" t="str">
        <f t="shared" si="17"/>
        <v>13.2%</v>
      </c>
      <c r="AC81" s="30" t="str">
        <f t="shared" si="17"/>
        <v>2.9%</v>
      </c>
      <c r="AD81" s="30" t="str">
        <f t="shared" si="17"/>
        <v>1.4%</v>
      </c>
      <c r="AE81" s="30" t="str">
        <f t="shared" si="17"/>
        <v>0.8%</v>
      </c>
      <c r="AF81" s="30" t="str">
        <f t="shared" si="17"/>
        <v>0.5%</v>
      </c>
      <c r="AG81" s="30" t="str">
        <f t="shared" si="17"/>
        <v>0.2%</v>
      </c>
      <c r="AH81" s="9"/>
      <c r="AI81" s="9">
        <f t="shared" si="18"/>
        <v>4</v>
      </c>
      <c r="AJ81" s="10" t="s">
        <v>282</v>
      </c>
    </row>
    <row r="82" spans="1:36" ht="13.8" x14ac:dyDescent="0.25">
      <c r="A82" s="5">
        <f t="shared" si="15"/>
        <v>43890</v>
      </c>
      <c r="B82" s="5">
        <f t="shared" si="15"/>
        <v>44137</v>
      </c>
      <c r="C82" s="6">
        <f t="shared" si="15"/>
        <v>0.33333333333333331</v>
      </c>
      <c r="D82" s="7">
        <f t="shared" si="15"/>
        <v>249</v>
      </c>
      <c r="E82" s="28" t="str">
        <f t="shared" si="15"/>
        <v>https://www.gestionderiesgos.gob.ec/wp-content/uploads/2020/11/INFOGRAFIA-NACIONALCOVID19-COE-NACIONAL-08h00-02112020.pdf</v>
      </c>
      <c r="F82" s="7">
        <f t="shared" si="16"/>
        <v>169562</v>
      </c>
      <c r="G82" s="7">
        <f t="shared" si="16"/>
        <v>8380</v>
      </c>
      <c r="H82" s="7">
        <f t="shared" si="16"/>
        <v>4312</v>
      </c>
      <c r="I82" s="16" t="str">
        <f t="shared" si="16"/>
        <v>No hay datos</v>
      </c>
      <c r="J82" s="19">
        <f t="shared" si="16"/>
        <v>149048</v>
      </c>
      <c r="K82" s="24">
        <f t="shared" si="16"/>
        <v>21476</v>
      </c>
      <c r="L82" s="7">
        <f t="shared" si="16"/>
        <v>328849</v>
      </c>
      <c r="M82" s="7">
        <f t="shared" si="16"/>
        <v>549226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7"/>
        <v>11300</v>
      </c>
      <c r="S82" s="7">
        <f t="shared" si="17"/>
        <v>1028</v>
      </c>
      <c r="T82" s="7">
        <f t="shared" si="17"/>
        <v>1032</v>
      </c>
      <c r="U82" s="7">
        <f t="shared" si="17"/>
        <v>79068</v>
      </c>
      <c r="V82" s="7">
        <f t="shared" si="17"/>
        <v>520</v>
      </c>
      <c r="W82" s="7">
        <f t="shared" si="17"/>
        <v>342</v>
      </c>
      <c r="X82" s="30">
        <f t="shared" si="17"/>
        <v>0.52900000000000003</v>
      </c>
      <c r="Y82" s="30">
        <f t="shared" si="17"/>
        <v>0.47099999999999997</v>
      </c>
      <c r="Z82" s="30" t="str">
        <f t="shared" si="17"/>
        <v>60.6%</v>
      </c>
      <c r="AA82" s="30" t="str">
        <f t="shared" si="17"/>
        <v>20.5%</v>
      </c>
      <c r="AB82" s="30" t="str">
        <f t="shared" si="17"/>
        <v>13.2%</v>
      </c>
      <c r="AC82" s="30" t="str">
        <f t="shared" si="17"/>
        <v>2.9%</v>
      </c>
      <c r="AD82" s="30" t="str">
        <f t="shared" si="17"/>
        <v>1.4%</v>
      </c>
      <c r="AE82" s="30" t="str">
        <f t="shared" si="17"/>
        <v>0.8%</v>
      </c>
      <c r="AF82" s="30" t="str">
        <f t="shared" si="17"/>
        <v>0.5%</v>
      </c>
      <c r="AG82" s="30" t="str">
        <f t="shared" si="17"/>
        <v>0.2%</v>
      </c>
      <c r="AH82" s="9"/>
      <c r="AI82" s="9">
        <f t="shared" si="18"/>
        <v>4</v>
      </c>
      <c r="AJ82" s="10" t="s">
        <v>282</v>
      </c>
    </row>
    <row r="83" spans="1:36" ht="13.8" x14ac:dyDescent="0.25">
      <c r="A83" s="5">
        <f t="shared" ref="A83:E98" si="19">A82</f>
        <v>43890</v>
      </c>
      <c r="B83" s="5">
        <f t="shared" si="19"/>
        <v>44137</v>
      </c>
      <c r="C83" s="6">
        <f t="shared" si="19"/>
        <v>0.33333333333333331</v>
      </c>
      <c r="D83" s="7">
        <f t="shared" si="19"/>
        <v>249</v>
      </c>
      <c r="E83" s="28" t="str">
        <f t="shared" si="19"/>
        <v>https://www.gestionderiesgos.gob.ec/wp-content/uploads/2020/11/INFOGRAFIA-NACIONALCOVID19-COE-NACIONAL-08h00-02112020.pdf</v>
      </c>
      <c r="F83" s="7">
        <f t="shared" ref="F83:M98" si="20">F82</f>
        <v>169562</v>
      </c>
      <c r="G83" s="7">
        <f t="shared" si="20"/>
        <v>8380</v>
      </c>
      <c r="H83" s="7">
        <f t="shared" si="20"/>
        <v>4312</v>
      </c>
      <c r="I83" s="16" t="str">
        <f t="shared" si="20"/>
        <v>No hay datos</v>
      </c>
      <c r="J83" s="19">
        <f t="shared" si="20"/>
        <v>149048</v>
      </c>
      <c r="K83" s="24">
        <f t="shared" si="20"/>
        <v>21476</v>
      </c>
      <c r="L83" s="7">
        <f t="shared" si="20"/>
        <v>328849</v>
      </c>
      <c r="M83" s="7">
        <f t="shared" si="20"/>
        <v>549226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7"/>
        <v>11300</v>
      </c>
      <c r="S83" s="7">
        <f t="shared" si="17"/>
        <v>1028</v>
      </c>
      <c r="T83" s="7">
        <f t="shared" si="17"/>
        <v>1032</v>
      </c>
      <c r="U83" s="7">
        <f t="shared" si="17"/>
        <v>79068</v>
      </c>
      <c r="V83" s="7">
        <f t="shared" si="17"/>
        <v>520</v>
      </c>
      <c r="W83" s="7">
        <f t="shared" si="17"/>
        <v>342</v>
      </c>
      <c r="X83" s="30">
        <f t="shared" si="17"/>
        <v>0.52900000000000003</v>
      </c>
      <c r="Y83" s="30">
        <f t="shared" si="17"/>
        <v>0.47099999999999997</v>
      </c>
      <c r="Z83" s="30" t="str">
        <f t="shared" si="17"/>
        <v>60.6%</v>
      </c>
      <c r="AA83" s="30" t="str">
        <f t="shared" si="17"/>
        <v>20.5%</v>
      </c>
      <c r="AB83" s="30" t="str">
        <f t="shared" si="17"/>
        <v>13.2%</v>
      </c>
      <c r="AC83" s="30" t="str">
        <f t="shared" si="17"/>
        <v>2.9%</v>
      </c>
      <c r="AD83" s="30" t="str">
        <f t="shared" si="17"/>
        <v>1.4%</v>
      </c>
      <c r="AE83" s="30" t="str">
        <f t="shared" si="17"/>
        <v>0.8%</v>
      </c>
      <c r="AF83" s="30" t="str">
        <f t="shared" si="17"/>
        <v>0.5%</v>
      </c>
      <c r="AG83" s="30" t="str">
        <f t="shared" ref="AG83:AG146" si="21">AG82</f>
        <v>0.2%</v>
      </c>
      <c r="AH83" s="9"/>
      <c r="AI83" s="9">
        <f t="shared" si="18"/>
        <v>4</v>
      </c>
      <c r="AJ83" s="10" t="s">
        <v>282</v>
      </c>
    </row>
    <row r="84" spans="1:36" ht="13.8" x14ac:dyDescent="0.25">
      <c r="A84" s="5">
        <f t="shared" si="19"/>
        <v>43890</v>
      </c>
      <c r="B84" s="5">
        <f t="shared" si="19"/>
        <v>44137</v>
      </c>
      <c r="C84" s="6">
        <f t="shared" si="19"/>
        <v>0.33333333333333331</v>
      </c>
      <c r="D84" s="7">
        <f t="shared" si="19"/>
        <v>249</v>
      </c>
      <c r="E84" s="28" t="str">
        <f t="shared" si="19"/>
        <v>https://www.gestionderiesgos.gob.ec/wp-content/uploads/2020/11/INFOGRAFIA-NACIONALCOVID19-COE-NACIONAL-08h00-02112020.pdf</v>
      </c>
      <c r="F84" s="7">
        <f t="shared" si="20"/>
        <v>169562</v>
      </c>
      <c r="G84" s="7">
        <f t="shared" si="20"/>
        <v>8380</v>
      </c>
      <c r="H84" s="7">
        <f t="shared" si="20"/>
        <v>4312</v>
      </c>
      <c r="I84" s="16" t="str">
        <f t="shared" si="20"/>
        <v>No hay datos</v>
      </c>
      <c r="J84" s="19">
        <f t="shared" si="20"/>
        <v>149048</v>
      </c>
      <c r="K84" s="24">
        <f t="shared" si="20"/>
        <v>21476</v>
      </c>
      <c r="L84" s="7">
        <f t="shared" si="20"/>
        <v>328849</v>
      </c>
      <c r="M84" s="7">
        <f t="shared" si="20"/>
        <v>549226</v>
      </c>
      <c r="N84" s="7" t="s">
        <v>29</v>
      </c>
      <c r="O84" s="7" t="s">
        <v>75</v>
      </c>
      <c r="P84" s="7" t="s">
        <v>223</v>
      </c>
      <c r="Q84" s="8">
        <v>342</v>
      </c>
      <c r="R84" s="7">
        <f t="shared" ref="R84:AF99" si="22">R83</f>
        <v>11300</v>
      </c>
      <c r="S84" s="7">
        <f t="shared" si="22"/>
        <v>1028</v>
      </c>
      <c r="T84" s="7">
        <f t="shared" si="22"/>
        <v>1032</v>
      </c>
      <c r="U84" s="7">
        <f t="shared" si="22"/>
        <v>79068</v>
      </c>
      <c r="V84" s="7">
        <f t="shared" si="22"/>
        <v>520</v>
      </c>
      <c r="W84" s="7">
        <f t="shared" si="22"/>
        <v>342</v>
      </c>
      <c r="X84" s="30">
        <f t="shared" si="22"/>
        <v>0.52900000000000003</v>
      </c>
      <c r="Y84" s="30">
        <f t="shared" si="22"/>
        <v>0.47099999999999997</v>
      </c>
      <c r="Z84" s="30" t="str">
        <f t="shared" si="22"/>
        <v>60.6%</v>
      </c>
      <c r="AA84" s="30" t="str">
        <f t="shared" si="22"/>
        <v>20.5%</v>
      </c>
      <c r="AB84" s="30" t="str">
        <f t="shared" si="22"/>
        <v>13.2%</v>
      </c>
      <c r="AC84" s="30" t="str">
        <f t="shared" si="22"/>
        <v>2.9%</v>
      </c>
      <c r="AD84" s="30" t="str">
        <f t="shared" si="22"/>
        <v>1.4%</v>
      </c>
      <c r="AE84" s="30" t="str">
        <f t="shared" si="22"/>
        <v>0.8%</v>
      </c>
      <c r="AF84" s="30" t="str">
        <f t="shared" si="22"/>
        <v>0.5%</v>
      </c>
      <c r="AG84" s="30" t="str">
        <f t="shared" si="21"/>
        <v>0.2%</v>
      </c>
      <c r="AH84" s="9"/>
      <c r="AI84" s="9">
        <f t="shared" si="18"/>
        <v>4</v>
      </c>
      <c r="AJ84" s="10" t="s">
        <v>282</v>
      </c>
    </row>
    <row r="85" spans="1:36" ht="13.8" x14ac:dyDescent="0.25">
      <c r="A85" s="5">
        <f t="shared" si="19"/>
        <v>43890</v>
      </c>
      <c r="B85" s="5">
        <f t="shared" si="19"/>
        <v>44137</v>
      </c>
      <c r="C85" s="6">
        <f t="shared" si="19"/>
        <v>0.33333333333333331</v>
      </c>
      <c r="D85" s="7">
        <f t="shared" si="19"/>
        <v>249</v>
      </c>
      <c r="E85" s="28" t="str">
        <f t="shared" si="19"/>
        <v>https://www.gestionderiesgos.gob.ec/wp-content/uploads/2020/11/INFOGRAFIA-NACIONALCOVID19-COE-NACIONAL-08h00-02112020.pdf</v>
      </c>
      <c r="F85" s="7">
        <f t="shared" si="20"/>
        <v>169562</v>
      </c>
      <c r="G85" s="7">
        <f t="shared" si="20"/>
        <v>8380</v>
      </c>
      <c r="H85" s="7">
        <f t="shared" si="20"/>
        <v>4312</v>
      </c>
      <c r="I85" s="16" t="str">
        <f t="shared" si="20"/>
        <v>No hay datos</v>
      </c>
      <c r="J85" s="19">
        <f t="shared" si="20"/>
        <v>149048</v>
      </c>
      <c r="K85" s="24">
        <f t="shared" si="20"/>
        <v>21476</v>
      </c>
      <c r="L85" s="7">
        <f t="shared" si="20"/>
        <v>328849</v>
      </c>
      <c r="M85" s="7">
        <f t="shared" si="20"/>
        <v>549226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2"/>
        <v>11300</v>
      </c>
      <c r="S85" s="7">
        <f t="shared" si="22"/>
        <v>1028</v>
      </c>
      <c r="T85" s="7">
        <f t="shared" si="22"/>
        <v>1032</v>
      </c>
      <c r="U85" s="7">
        <f t="shared" si="22"/>
        <v>79068</v>
      </c>
      <c r="V85" s="7">
        <f t="shared" si="22"/>
        <v>520</v>
      </c>
      <c r="W85" s="7">
        <f t="shared" si="22"/>
        <v>342</v>
      </c>
      <c r="X85" s="30">
        <f t="shared" si="22"/>
        <v>0.52900000000000003</v>
      </c>
      <c r="Y85" s="30">
        <f t="shared" si="22"/>
        <v>0.47099999999999997</v>
      </c>
      <c r="Z85" s="30" t="str">
        <f t="shared" si="22"/>
        <v>60.6%</v>
      </c>
      <c r="AA85" s="30" t="str">
        <f t="shared" si="22"/>
        <v>20.5%</v>
      </c>
      <c r="AB85" s="30" t="str">
        <f t="shared" si="22"/>
        <v>13.2%</v>
      </c>
      <c r="AC85" s="30" t="str">
        <f t="shared" si="22"/>
        <v>2.9%</v>
      </c>
      <c r="AD85" s="30" t="str">
        <f t="shared" si="22"/>
        <v>1.4%</v>
      </c>
      <c r="AE85" s="30" t="str">
        <f t="shared" si="22"/>
        <v>0.8%</v>
      </c>
      <c r="AF85" s="30" t="str">
        <f t="shared" si="22"/>
        <v>0.5%</v>
      </c>
      <c r="AG85" s="30" t="str">
        <f t="shared" si="21"/>
        <v>0.2%</v>
      </c>
      <c r="AH85" s="9"/>
      <c r="AI85" s="9">
        <f t="shared" si="18"/>
        <v>4</v>
      </c>
      <c r="AJ85" s="10" t="s">
        <v>282</v>
      </c>
    </row>
    <row r="86" spans="1:36" ht="13.8" x14ac:dyDescent="0.25">
      <c r="A86" s="5">
        <f t="shared" si="19"/>
        <v>43890</v>
      </c>
      <c r="B86" s="5">
        <f t="shared" si="19"/>
        <v>44137</v>
      </c>
      <c r="C86" s="6">
        <f t="shared" si="19"/>
        <v>0.33333333333333331</v>
      </c>
      <c r="D86" s="7">
        <f t="shared" si="19"/>
        <v>249</v>
      </c>
      <c r="E86" s="28" t="str">
        <f t="shared" si="19"/>
        <v>https://www.gestionderiesgos.gob.ec/wp-content/uploads/2020/11/INFOGRAFIA-NACIONALCOVID19-COE-NACIONAL-08h00-02112020.pdf</v>
      </c>
      <c r="F86" s="7">
        <f t="shared" si="20"/>
        <v>169562</v>
      </c>
      <c r="G86" s="7">
        <f t="shared" si="20"/>
        <v>8380</v>
      </c>
      <c r="H86" s="7">
        <f t="shared" si="20"/>
        <v>4312</v>
      </c>
      <c r="I86" s="16" t="str">
        <f t="shared" si="20"/>
        <v>No hay datos</v>
      </c>
      <c r="J86" s="19">
        <f t="shared" si="20"/>
        <v>149048</v>
      </c>
      <c r="K86" s="24">
        <f t="shared" si="20"/>
        <v>21476</v>
      </c>
      <c r="L86" s="7">
        <f t="shared" si="20"/>
        <v>328849</v>
      </c>
      <c r="M86" s="7">
        <f t="shared" si="20"/>
        <v>549226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2"/>
        <v>11300</v>
      </c>
      <c r="S86" s="7">
        <f t="shared" si="22"/>
        <v>1028</v>
      </c>
      <c r="T86" s="7">
        <f t="shared" si="22"/>
        <v>1032</v>
      </c>
      <c r="U86" s="7">
        <f t="shared" si="22"/>
        <v>79068</v>
      </c>
      <c r="V86" s="7">
        <f t="shared" si="22"/>
        <v>520</v>
      </c>
      <c r="W86" s="7">
        <f t="shared" si="22"/>
        <v>342</v>
      </c>
      <c r="X86" s="30">
        <f t="shared" si="22"/>
        <v>0.52900000000000003</v>
      </c>
      <c r="Y86" s="30">
        <f t="shared" si="22"/>
        <v>0.47099999999999997</v>
      </c>
      <c r="Z86" s="30" t="str">
        <f t="shared" si="22"/>
        <v>60.6%</v>
      </c>
      <c r="AA86" s="30" t="str">
        <f t="shared" si="22"/>
        <v>20.5%</v>
      </c>
      <c r="AB86" s="30" t="str">
        <f t="shared" si="22"/>
        <v>13.2%</v>
      </c>
      <c r="AC86" s="30" t="str">
        <f t="shared" si="22"/>
        <v>2.9%</v>
      </c>
      <c r="AD86" s="30" t="str">
        <f t="shared" si="22"/>
        <v>1.4%</v>
      </c>
      <c r="AE86" s="30" t="str">
        <f t="shared" si="22"/>
        <v>0.8%</v>
      </c>
      <c r="AF86" s="30" t="str">
        <f t="shared" si="22"/>
        <v>0.5%</v>
      </c>
      <c r="AG86" s="30" t="str">
        <f t="shared" si="21"/>
        <v>0.2%</v>
      </c>
      <c r="AH86" s="9"/>
      <c r="AI86" s="9">
        <f t="shared" si="18"/>
        <v>4</v>
      </c>
      <c r="AJ86" s="10" t="s">
        <v>282</v>
      </c>
    </row>
    <row r="87" spans="1:36" ht="13.8" x14ac:dyDescent="0.25">
      <c r="A87" s="5">
        <f t="shared" si="19"/>
        <v>43890</v>
      </c>
      <c r="B87" s="5">
        <f t="shared" si="19"/>
        <v>44137</v>
      </c>
      <c r="C87" s="6">
        <f t="shared" si="19"/>
        <v>0.33333333333333331</v>
      </c>
      <c r="D87" s="7">
        <f t="shared" si="19"/>
        <v>249</v>
      </c>
      <c r="E87" s="28" t="str">
        <f t="shared" si="19"/>
        <v>https://www.gestionderiesgos.gob.ec/wp-content/uploads/2020/11/INFOGRAFIA-NACIONALCOVID19-COE-NACIONAL-08h00-02112020.pdf</v>
      </c>
      <c r="F87" s="7">
        <f t="shared" si="20"/>
        <v>169562</v>
      </c>
      <c r="G87" s="7">
        <f t="shared" si="20"/>
        <v>8380</v>
      </c>
      <c r="H87" s="7">
        <f t="shared" si="20"/>
        <v>4312</v>
      </c>
      <c r="I87" s="16" t="str">
        <f t="shared" si="20"/>
        <v>No hay datos</v>
      </c>
      <c r="J87" s="19">
        <f t="shared" si="20"/>
        <v>149048</v>
      </c>
      <c r="K87" s="24">
        <f t="shared" si="20"/>
        <v>21476</v>
      </c>
      <c r="L87" s="7">
        <f t="shared" si="20"/>
        <v>328849</v>
      </c>
      <c r="M87" s="7">
        <f t="shared" si="20"/>
        <v>549226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2"/>
        <v>11300</v>
      </c>
      <c r="S87" s="7">
        <f t="shared" si="22"/>
        <v>1028</v>
      </c>
      <c r="T87" s="7">
        <f t="shared" si="22"/>
        <v>1032</v>
      </c>
      <c r="U87" s="7">
        <f t="shared" si="22"/>
        <v>79068</v>
      </c>
      <c r="V87" s="7">
        <f t="shared" si="22"/>
        <v>520</v>
      </c>
      <c r="W87" s="7">
        <f t="shared" si="22"/>
        <v>342</v>
      </c>
      <c r="X87" s="30">
        <f t="shared" si="22"/>
        <v>0.52900000000000003</v>
      </c>
      <c r="Y87" s="30">
        <f t="shared" si="22"/>
        <v>0.47099999999999997</v>
      </c>
      <c r="Z87" s="30" t="str">
        <f t="shared" si="22"/>
        <v>60.6%</v>
      </c>
      <c r="AA87" s="30" t="str">
        <f t="shared" si="22"/>
        <v>20.5%</v>
      </c>
      <c r="AB87" s="30" t="str">
        <f t="shared" si="22"/>
        <v>13.2%</v>
      </c>
      <c r="AC87" s="30" t="str">
        <f t="shared" si="22"/>
        <v>2.9%</v>
      </c>
      <c r="AD87" s="30" t="str">
        <f t="shared" si="22"/>
        <v>1.4%</v>
      </c>
      <c r="AE87" s="30" t="str">
        <f t="shared" si="22"/>
        <v>0.8%</v>
      </c>
      <c r="AF87" s="30" t="str">
        <f t="shared" si="22"/>
        <v>0.5%</v>
      </c>
      <c r="AG87" s="30" t="str">
        <f t="shared" si="21"/>
        <v>0.2%</v>
      </c>
      <c r="AH87" s="9"/>
      <c r="AI87" s="9">
        <f t="shared" si="18"/>
        <v>4</v>
      </c>
      <c r="AJ87" s="10" t="s">
        <v>282</v>
      </c>
    </row>
    <row r="88" spans="1:36" ht="13.8" x14ac:dyDescent="0.25">
      <c r="A88" s="5">
        <f t="shared" si="19"/>
        <v>43890</v>
      </c>
      <c r="B88" s="5">
        <f t="shared" si="19"/>
        <v>44137</v>
      </c>
      <c r="C88" s="6">
        <f t="shared" si="19"/>
        <v>0.33333333333333331</v>
      </c>
      <c r="D88" s="7">
        <f t="shared" si="19"/>
        <v>249</v>
      </c>
      <c r="E88" s="28" t="str">
        <f t="shared" si="19"/>
        <v>https://www.gestionderiesgos.gob.ec/wp-content/uploads/2020/11/INFOGRAFIA-NACIONALCOVID19-COE-NACIONAL-08h00-02112020.pdf</v>
      </c>
      <c r="F88" s="7">
        <f t="shared" si="20"/>
        <v>169562</v>
      </c>
      <c r="G88" s="7">
        <f t="shared" si="20"/>
        <v>8380</v>
      </c>
      <c r="H88" s="7">
        <f t="shared" si="20"/>
        <v>4312</v>
      </c>
      <c r="I88" s="16" t="str">
        <f t="shared" si="20"/>
        <v>No hay datos</v>
      </c>
      <c r="J88" s="19">
        <f t="shared" si="20"/>
        <v>149048</v>
      </c>
      <c r="K88" s="24">
        <f t="shared" si="20"/>
        <v>21476</v>
      </c>
      <c r="L88" s="7">
        <f t="shared" si="20"/>
        <v>328849</v>
      </c>
      <c r="M88" s="7">
        <f t="shared" si="20"/>
        <v>549226</v>
      </c>
      <c r="N88" s="7" t="s">
        <v>29</v>
      </c>
      <c r="O88" s="7" t="s">
        <v>205</v>
      </c>
      <c r="P88" s="7" t="s">
        <v>205</v>
      </c>
      <c r="Q88" s="8">
        <v>1751</v>
      </c>
      <c r="R88" s="8">
        <v>1751</v>
      </c>
      <c r="S88" s="8">
        <v>368</v>
      </c>
      <c r="T88" s="8">
        <v>274</v>
      </c>
      <c r="U88" s="7">
        <f t="shared" si="22"/>
        <v>79068</v>
      </c>
      <c r="V88" s="7">
        <f t="shared" si="22"/>
        <v>520</v>
      </c>
      <c r="W88" s="7">
        <f t="shared" si="22"/>
        <v>342</v>
      </c>
      <c r="X88" s="30">
        <f t="shared" si="22"/>
        <v>0.52900000000000003</v>
      </c>
      <c r="Y88" s="30">
        <f t="shared" si="22"/>
        <v>0.47099999999999997</v>
      </c>
      <c r="Z88" s="30" t="str">
        <f t="shared" si="22"/>
        <v>60.6%</v>
      </c>
      <c r="AA88" s="30" t="str">
        <f t="shared" si="22"/>
        <v>20.5%</v>
      </c>
      <c r="AB88" s="30" t="str">
        <f t="shared" si="22"/>
        <v>13.2%</v>
      </c>
      <c r="AC88" s="30" t="str">
        <f t="shared" si="22"/>
        <v>2.9%</v>
      </c>
      <c r="AD88" s="30" t="str">
        <f t="shared" si="22"/>
        <v>1.4%</v>
      </c>
      <c r="AE88" s="30" t="str">
        <f t="shared" si="22"/>
        <v>0.8%</v>
      </c>
      <c r="AF88" s="30" t="str">
        <f t="shared" si="22"/>
        <v>0.5%</v>
      </c>
      <c r="AG88" s="30" t="str">
        <f t="shared" si="21"/>
        <v>0.2%</v>
      </c>
      <c r="AH88" s="9"/>
      <c r="AI88" s="9">
        <f t="shared" si="18"/>
        <v>4</v>
      </c>
      <c r="AJ88" s="10" t="s">
        <v>282</v>
      </c>
    </row>
    <row r="89" spans="1:36" ht="13.8" x14ac:dyDescent="0.25">
      <c r="A89" s="5">
        <f t="shared" si="19"/>
        <v>43890</v>
      </c>
      <c r="B89" s="5">
        <f t="shared" si="19"/>
        <v>44137</v>
      </c>
      <c r="C89" s="6">
        <f t="shared" si="19"/>
        <v>0.33333333333333331</v>
      </c>
      <c r="D89" s="7">
        <f t="shared" si="19"/>
        <v>249</v>
      </c>
      <c r="E89" s="28" t="str">
        <f t="shared" si="19"/>
        <v>https://www.gestionderiesgos.gob.ec/wp-content/uploads/2020/11/INFOGRAFIA-NACIONALCOVID19-COE-NACIONAL-08h00-02112020.pdf</v>
      </c>
      <c r="F89" s="7">
        <f t="shared" si="20"/>
        <v>169562</v>
      </c>
      <c r="G89" s="7">
        <f t="shared" si="20"/>
        <v>8380</v>
      </c>
      <c r="H89" s="7">
        <f t="shared" si="20"/>
        <v>4312</v>
      </c>
      <c r="I89" s="16" t="str">
        <f t="shared" si="20"/>
        <v>No hay datos</v>
      </c>
      <c r="J89" s="19">
        <f t="shared" si="20"/>
        <v>149048</v>
      </c>
      <c r="K89" s="24">
        <f t="shared" si="20"/>
        <v>21476</v>
      </c>
      <c r="L89" s="7">
        <f t="shared" si="20"/>
        <v>328849</v>
      </c>
      <c r="M89" s="7">
        <f t="shared" si="20"/>
        <v>549226</v>
      </c>
      <c r="N89" s="7" t="s">
        <v>29</v>
      </c>
      <c r="O89" s="7" t="s">
        <v>205</v>
      </c>
      <c r="P89" s="7" t="s">
        <v>205</v>
      </c>
      <c r="Q89" s="8">
        <v>783</v>
      </c>
      <c r="R89" s="7">
        <f t="shared" si="22"/>
        <v>1751</v>
      </c>
      <c r="S89" s="7">
        <f t="shared" si="22"/>
        <v>368</v>
      </c>
      <c r="T89" s="7">
        <f t="shared" si="22"/>
        <v>274</v>
      </c>
      <c r="U89" s="7">
        <f t="shared" si="22"/>
        <v>79068</v>
      </c>
      <c r="V89" s="7">
        <f t="shared" si="22"/>
        <v>520</v>
      </c>
      <c r="W89" s="7">
        <f t="shared" si="22"/>
        <v>342</v>
      </c>
      <c r="X89" s="30">
        <f t="shared" si="22"/>
        <v>0.52900000000000003</v>
      </c>
      <c r="Y89" s="30">
        <f t="shared" si="22"/>
        <v>0.47099999999999997</v>
      </c>
      <c r="Z89" s="30" t="str">
        <f t="shared" si="22"/>
        <v>60.6%</v>
      </c>
      <c r="AA89" s="30" t="str">
        <f t="shared" si="22"/>
        <v>20.5%</v>
      </c>
      <c r="AB89" s="30" t="str">
        <f t="shared" si="22"/>
        <v>13.2%</v>
      </c>
      <c r="AC89" s="30" t="str">
        <f t="shared" si="22"/>
        <v>2.9%</v>
      </c>
      <c r="AD89" s="30" t="str">
        <f t="shared" si="22"/>
        <v>1.4%</v>
      </c>
      <c r="AE89" s="30" t="str">
        <f t="shared" si="22"/>
        <v>0.8%</v>
      </c>
      <c r="AF89" s="30" t="str">
        <f t="shared" si="22"/>
        <v>0.5%</v>
      </c>
      <c r="AG89" s="30" t="str">
        <f t="shared" si="21"/>
        <v>0.2%</v>
      </c>
      <c r="AH89" s="9"/>
      <c r="AI89" s="9">
        <f t="shared" si="18"/>
        <v>4</v>
      </c>
      <c r="AJ89" s="10" t="s">
        <v>282</v>
      </c>
    </row>
    <row r="90" spans="1:36" ht="13.8" x14ac:dyDescent="0.25">
      <c r="A90" s="5">
        <f t="shared" si="19"/>
        <v>43890</v>
      </c>
      <c r="B90" s="5">
        <f t="shared" si="19"/>
        <v>44137</v>
      </c>
      <c r="C90" s="6">
        <f t="shared" si="19"/>
        <v>0.33333333333333331</v>
      </c>
      <c r="D90" s="7">
        <f t="shared" si="19"/>
        <v>249</v>
      </c>
      <c r="E90" s="28" t="str">
        <f t="shared" si="19"/>
        <v>https://www.gestionderiesgos.gob.ec/wp-content/uploads/2020/11/INFOGRAFIA-NACIONALCOVID19-COE-NACIONAL-08h00-02112020.pdf</v>
      </c>
      <c r="F90" s="7">
        <f t="shared" si="20"/>
        <v>169562</v>
      </c>
      <c r="G90" s="7">
        <f t="shared" si="20"/>
        <v>8380</v>
      </c>
      <c r="H90" s="7">
        <f t="shared" si="20"/>
        <v>4312</v>
      </c>
      <c r="I90" s="16" t="str">
        <f t="shared" si="20"/>
        <v>No hay datos</v>
      </c>
      <c r="J90" s="19">
        <f t="shared" si="20"/>
        <v>149048</v>
      </c>
      <c r="K90" s="24">
        <f t="shared" si="20"/>
        <v>21476</v>
      </c>
      <c r="L90" s="7">
        <f t="shared" si="20"/>
        <v>328849</v>
      </c>
      <c r="M90" s="7">
        <f t="shared" si="20"/>
        <v>549226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2"/>
        <v>1751</v>
      </c>
      <c r="S90" s="7">
        <f t="shared" si="22"/>
        <v>368</v>
      </c>
      <c r="T90" s="7">
        <f t="shared" si="22"/>
        <v>274</v>
      </c>
      <c r="U90" s="7">
        <f t="shared" si="22"/>
        <v>79068</v>
      </c>
      <c r="V90" s="7">
        <f t="shared" si="22"/>
        <v>520</v>
      </c>
      <c r="W90" s="7">
        <f t="shared" si="22"/>
        <v>342</v>
      </c>
      <c r="X90" s="30">
        <f t="shared" si="22"/>
        <v>0.52900000000000003</v>
      </c>
      <c r="Y90" s="30">
        <f t="shared" si="22"/>
        <v>0.47099999999999997</v>
      </c>
      <c r="Z90" s="30" t="str">
        <f t="shared" si="22"/>
        <v>60.6%</v>
      </c>
      <c r="AA90" s="30" t="str">
        <f t="shared" si="22"/>
        <v>20.5%</v>
      </c>
      <c r="AB90" s="30" t="str">
        <f t="shared" si="22"/>
        <v>13.2%</v>
      </c>
      <c r="AC90" s="30" t="str">
        <f t="shared" si="22"/>
        <v>2.9%</v>
      </c>
      <c r="AD90" s="30" t="str">
        <f t="shared" si="22"/>
        <v>1.4%</v>
      </c>
      <c r="AE90" s="30" t="str">
        <f t="shared" si="22"/>
        <v>0.8%</v>
      </c>
      <c r="AF90" s="30" t="str">
        <f t="shared" si="22"/>
        <v>0.5%</v>
      </c>
      <c r="AG90" s="30" t="str">
        <f t="shared" si="21"/>
        <v>0.2%</v>
      </c>
      <c r="AH90" s="9"/>
      <c r="AI90" s="9">
        <f t="shared" si="18"/>
        <v>4</v>
      </c>
      <c r="AJ90" s="10" t="s">
        <v>282</v>
      </c>
    </row>
    <row r="91" spans="1:36" ht="13.8" x14ac:dyDescent="0.25">
      <c r="A91" s="5">
        <f t="shared" si="19"/>
        <v>43890</v>
      </c>
      <c r="B91" s="5">
        <f t="shared" si="19"/>
        <v>44137</v>
      </c>
      <c r="C91" s="6">
        <f t="shared" si="19"/>
        <v>0.33333333333333331</v>
      </c>
      <c r="D91" s="7">
        <f t="shared" si="19"/>
        <v>249</v>
      </c>
      <c r="E91" s="28" t="str">
        <f t="shared" si="19"/>
        <v>https://www.gestionderiesgos.gob.ec/wp-content/uploads/2020/11/INFOGRAFIA-NACIONALCOVID19-COE-NACIONAL-08h00-02112020.pdf</v>
      </c>
      <c r="F91" s="7">
        <f t="shared" si="20"/>
        <v>169562</v>
      </c>
      <c r="G91" s="7">
        <f t="shared" si="20"/>
        <v>8380</v>
      </c>
      <c r="H91" s="7">
        <f t="shared" si="20"/>
        <v>4312</v>
      </c>
      <c r="I91" s="16" t="str">
        <f t="shared" si="20"/>
        <v>No hay datos</v>
      </c>
      <c r="J91" s="19">
        <f t="shared" si="20"/>
        <v>149048</v>
      </c>
      <c r="K91" s="24">
        <f t="shared" si="20"/>
        <v>21476</v>
      </c>
      <c r="L91" s="7">
        <f t="shared" si="20"/>
        <v>328849</v>
      </c>
      <c r="M91" s="7">
        <f t="shared" si="20"/>
        <v>549226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2"/>
        <v>1751</v>
      </c>
      <c r="S91" s="7">
        <f t="shared" si="22"/>
        <v>368</v>
      </c>
      <c r="T91" s="7">
        <f t="shared" si="22"/>
        <v>274</v>
      </c>
      <c r="U91" s="7">
        <f t="shared" si="22"/>
        <v>79068</v>
      </c>
      <c r="V91" s="7">
        <f t="shared" si="22"/>
        <v>520</v>
      </c>
      <c r="W91" s="7">
        <f t="shared" si="22"/>
        <v>342</v>
      </c>
      <c r="X91" s="30">
        <f t="shared" si="22"/>
        <v>0.52900000000000003</v>
      </c>
      <c r="Y91" s="30">
        <f t="shared" si="22"/>
        <v>0.47099999999999997</v>
      </c>
      <c r="Z91" s="30" t="str">
        <f t="shared" si="22"/>
        <v>60.6%</v>
      </c>
      <c r="AA91" s="30" t="str">
        <f t="shared" si="22"/>
        <v>20.5%</v>
      </c>
      <c r="AB91" s="30" t="str">
        <f t="shared" si="22"/>
        <v>13.2%</v>
      </c>
      <c r="AC91" s="30" t="str">
        <f t="shared" si="22"/>
        <v>2.9%</v>
      </c>
      <c r="AD91" s="30" t="str">
        <f t="shared" si="22"/>
        <v>1.4%</v>
      </c>
      <c r="AE91" s="30" t="str">
        <f t="shared" si="22"/>
        <v>0.8%</v>
      </c>
      <c r="AF91" s="30" t="str">
        <f t="shared" si="22"/>
        <v>0.5%</v>
      </c>
      <c r="AG91" s="30" t="str">
        <f t="shared" si="21"/>
        <v>0.2%</v>
      </c>
      <c r="AH91" s="9"/>
      <c r="AI91" s="9">
        <f t="shared" si="18"/>
        <v>4</v>
      </c>
      <c r="AJ91" s="10" t="s">
        <v>282</v>
      </c>
    </row>
    <row r="92" spans="1:36" ht="13.8" x14ac:dyDescent="0.25">
      <c r="A92" s="5">
        <f t="shared" si="19"/>
        <v>43890</v>
      </c>
      <c r="B92" s="5">
        <f t="shared" si="19"/>
        <v>44137</v>
      </c>
      <c r="C92" s="6">
        <f t="shared" si="19"/>
        <v>0.33333333333333331</v>
      </c>
      <c r="D92" s="7">
        <f t="shared" si="19"/>
        <v>249</v>
      </c>
      <c r="E92" s="28" t="str">
        <f t="shared" si="19"/>
        <v>https://www.gestionderiesgos.gob.ec/wp-content/uploads/2020/11/INFOGRAFIA-NACIONALCOVID19-COE-NACIONAL-08h00-02112020.pdf</v>
      </c>
      <c r="F92" s="7">
        <f t="shared" si="20"/>
        <v>169562</v>
      </c>
      <c r="G92" s="7">
        <f t="shared" si="20"/>
        <v>8380</v>
      </c>
      <c r="H92" s="7">
        <f t="shared" si="20"/>
        <v>4312</v>
      </c>
      <c r="I92" s="16" t="str">
        <f t="shared" si="20"/>
        <v>No hay datos</v>
      </c>
      <c r="J92" s="19">
        <f t="shared" si="20"/>
        <v>149048</v>
      </c>
      <c r="K92" s="24">
        <f t="shared" si="20"/>
        <v>21476</v>
      </c>
      <c r="L92" s="7">
        <f t="shared" si="20"/>
        <v>328849</v>
      </c>
      <c r="M92" s="7">
        <f t="shared" si="20"/>
        <v>549226</v>
      </c>
      <c r="N92" s="7" t="s">
        <v>29</v>
      </c>
      <c r="O92" s="7" t="s">
        <v>88</v>
      </c>
      <c r="P92" s="7" t="s">
        <v>88</v>
      </c>
      <c r="Q92" s="8">
        <v>5294</v>
      </c>
      <c r="R92" s="8">
        <v>5294</v>
      </c>
      <c r="S92" s="8">
        <v>362</v>
      </c>
      <c r="T92" s="8">
        <v>116</v>
      </c>
      <c r="U92" s="7">
        <f t="shared" si="22"/>
        <v>79068</v>
      </c>
      <c r="V92" s="7">
        <f t="shared" si="22"/>
        <v>520</v>
      </c>
      <c r="W92" s="7">
        <f t="shared" si="22"/>
        <v>342</v>
      </c>
      <c r="X92" s="30">
        <f t="shared" si="22"/>
        <v>0.52900000000000003</v>
      </c>
      <c r="Y92" s="30">
        <f t="shared" si="22"/>
        <v>0.47099999999999997</v>
      </c>
      <c r="Z92" s="30" t="str">
        <f t="shared" si="22"/>
        <v>60.6%</v>
      </c>
      <c r="AA92" s="30" t="str">
        <f t="shared" si="22"/>
        <v>20.5%</v>
      </c>
      <c r="AB92" s="30" t="str">
        <f t="shared" si="22"/>
        <v>13.2%</v>
      </c>
      <c r="AC92" s="30" t="str">
        <f t="shared" si="22"/>
        <v>2.9%</v>
      </c>
      <c r="AD92" s="30" t="str">
        <f t="shared" si="22"/>
        <v>1.4%</v>
      </c>
      <c r="AE92" s="30" t="str">
        <f t="shared" si="22"/>
        <v>0.8%</v>
      </c>
      <c r="AF92" s="30" t="str">
        <f t="shared" si="22"/>
        <v>0.5%</v>
      </c>
      <c r="AG92" s="30" t="str">
        <f t="shared" si="21"/>
        <v>0.2%</v>
      </c>
      <c r="AH92" s="9"/>
      <c r="AI92" s="9">
        <f t="shared" si="18"/>
        <v>4</v>
      </c>
      <c r="AJ92" s="10" t="s">
        <v>282</v>
      </c>
    </row>
    <row r="93" spans="1:36" ht="13.8" x14ac:dyDescent="0.25">
      <c r="A93" s="5">
        <f t="shared" si="19"/>
        <v>43890</v>
      </c>
      <c r="B93" s="5">
        <f t="shared" si="19"/>
        <v>44137</v>
      </c>
      <c r="C93" s="6">
        <f t="shared" si="19"/>
        <v>0.33333333333333331</v>
      </c>
      <c r="D93" s="7">
        <f t="shared" si="19"/>
        <v>249</v>
      </c>
      <c r="E93" s="28" t="str">
        <f t="shared" si="19"/>
        <v>https://www.gestionderiesgos.gob.ec/wp-content/uploads/2020/11/INFOGRAFIA-NACIONALCOVID19-COE-NACIONAL-08h00-02112020.pdf</v>
      </c>
      <c r="F93" s="7">
        <f t="shared" si="20"/>
        <v>169562</v>
      </c>
      <c r="G93" s="7">
        <f t="shared" si="20"/>
        <v>8380</v>
      </c>
      <c r="H93" s="7">
        <f t="shared" si="20"/>
        <v>4312</v>
      </c>
      <c r="I93" s="16" t="str">
        <f t="shared" si="20"/>
        <v>No hay datos</v>
      </c>
      <c r="J93" s="19">
        <f t="shared" si="20"/>
        <v>149048</v>
      </c>
      <c r="K93" s="24">
        <f t="shared" si="20"/>
        <v>21476</v>
      </c>
      <c r="L93" s="7">
        <f t="shared" si="20"/>
        <v>328849</v>
      </c>
      <c r="M93" s="7">
        <f t="shared" si="20"/>
        <v>549226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2"/>
        <v>5294</v>
      </c>
      <c r="S93" s="7">
        <f t="shared" si="22"/>
        <v>362</v>
      </c>
      <c r="T93" s="7">
        <f t="shared" si="22"/>
        <v>116</v>
      </c>
      <c r="U93" s="7">
        <f t="shared" si="22"/>
        <v>79068</v>
      </c>
      <c r="V93" s="7">
        <f t="shared" si="22"/>
        <v>520</v>
      </c>
      <c r="W93" s="7">
        <f t="shared" si="22"/>
        <v>342</v>
      </c>
      <c r="X93" s="30">
        <f t="shared" si="22"/>
        <v>0.52900000000000003</v>
      </c>
      <c r="Y93" s="30">
        <f t="shared" si="22"/>
        <v>0.47099999999999997</v>
      </c>
      <c r="Z93" s="30" t="str">
        <f t="shared" si="22"/>
        <v>60.6%</v>
      </c>
      <c r="AA93" s="30" t="str">
        <f t="shared" si="22"/>
        <v>20.5%</v>
      </c>
      <c r="AB93" s="30" t="str">
        <f t="shared" si="22"/>
        <v>13.2%</v>
      </c>
      <c r="AC93" s="30" t="str">
        <f t="shared" si="22"/>
        <v>2.9%</v>
      </c>
      <c r="AD93" s="30" t="str">
        <f t="shared" si="22"/>
        <v>1.4%</v>
      </c>
      <c r="AE93" s="30" t="str">
        <f t="shared" si="22"/>
        <v>0.8%</v>
      </c>
      <c r="AF93" s="30" t="str">
        <f t="shared" si="22"/>
        <v>0.5%</v>
      </c>
      <c r="AG93" s="30" t="str">
        <f t="shared" si="21"/>
        <v>0.2%</v>
      </c>
      <c r="AH93" s="9"/>
      <c r="AI93" s="9">
        <f t="shared" si="18"/>
        <v>4</v>
      </c>
      <c r="AJ93" s="10" t="s">
        <v>282</v>
      </c>
    </row>
    <row r="94" spans="1:36" ht="13.8" x14ac:dyDescent="0.25">
      <c r="A94" s="5">
        <f t="shared" si="19"/>
        <v>43890</v>
      </c>
      <c r="B94" s="5">
        <f t="shared" si="19"/>
        <v>44137</v>
      </c>
      <c r="C94" s="6">
        <f t="shared" si="19"/>
        <v>0.33333333333333331</v>
      </c>
      <c r="D94" s="7">
        <f t="shared" si="19"/>
        <v>249</v>
      </c>
      <c r="E94" s="28" t="str">
        <f t="shared" si="19"/>
        <v>https://www.gestionderiesgos.gob.ec/wp-content/uploads/2020/11/INFOGRAFIA-NACIONALCOVID19-COE-NACIONAL-08h00-02112020.pdf</v>
      </c>
      <c r="F94" s="7">
        <f t="shared" si="20"/>
        <v>169562</v>
      </c>
      <c r="G94" s="7">
        <f t="shared" si="20"/>
        <v>8380</v>
      </c>
      <c r="H94" s="7">
        <f t="shared" si="20"/>
        <v>4312</v>
      </c>
      <c r="I94" s="16" t="str">
        <f t="shared" si="20"/>
        <v>No hay datos</v>
      </c>
      <c r="J94" s="19">
        <f t="shared" si="20"/>
        <v>149048</v>
      </c>
      <c r="K94" s="24">
        <f t="shared" si="20"/>
        <v>21476</v>
      </c>
      <c r="L94" s="7">
        <f t="shared" si="20"/>
        <v>328849</v>
      </c>
      <c r="M94" s="7">
        <f t="shared" si="20"/>
        <v>549226</v>
      </c>
      <c r="N94" s="7" t="s">
        <v>29</v>
      </c>
      <c r="O94" s="7" t="s">
        <v>88</v>
      </c>
      <c r="P94" s="7" t="s">
        <v>90</v>
      </c>
      <c r="Q94" s="8">
        <v>4495</v>
      </c>
      <c r="R94" s="7">
        <f t="shared" si="22"/>
        <v>5294</v>
      </c>
      <c r="S94" s="7">
        <f t="shared" si="22"/>
        <v>362</v>
      </c>
      <c r="T94" s="7">
        <f t="shared" si="22"/>
        <v>116</v>
      </c>
      <c r="U94" s="7">
        <f t="shared" si="22"/>
        <v>79068</v>
      </c>
      <c r="V94" s="7">
        <f t="shared" si="22"/>
        <v>520</v>
      </c>
      <c r="W94" s="7">
        <f t="shared" si="22"/>
        <v>342</v>
      </c>
      <c r="X94" s="30">
        <f t="shared" si="22"/>
        <v>0.52900000000000003</v>
      </c>
      <c r="Y94" s="30">
        <f t="shared" si="22"/>
        <v>0.47099999999999997</v>
      </c>
      <c r="Z94" s="30" t="str">
        <f t="shared" si="22"/>
        <v>60.6%</v>
      </c>
      <c r="AA94" s="30" t="str">
        <f t="shared" si="22"/>
        <v>20.5%</v>
      </c>
      <c r="AB94" s="30" t="str">
        <f t="shared" si="22"/>
        <v>13.2%</v>
      </c>
      <c r="AC94" s="30" t="str">
        <f t="shared" si="22"/>
        <v>2.9%</v>
      </c>
      <c r="AD94" s="30" t="str">
        <f t="shared" si="22"/>
        <v>1.4%</v>
      </c>
      <c r="AE94" s="30" t="str">
        <f t="shared" si="22"/>
        <v>0.8%</v>
      </c>
      <c r="AF94" s="30" t="str">
        <f t="shared" si="22"/>
        <v>0.5%</v>
      </c>
      <c r="AG94" s="30" t="str">
        <f t="shared" si="21"/>
        <v>0.2%</v>
      </c>
      <c r="AH94" s="9"/>
      <c r="AI94" s="9">
        <f t="shared" si="18"/>
        <v>4</v>
      </c>
      <c r="AJ94" s="10" t="s">
        <v>282</v>
      </c>
    </row>
    <row r="95" spans="1:36" ht="13.8" x14ac:dyDescent="0.25">
      <c r="A95" s="5">
        <f t="shared" si="19"/>
        <v>43890</v>
      </c>
      <c r="B95" s="5">
        <f t="shared" si="19"/>
        <v>44137</v>
      </c>
      <c r="C95" s="6">
        <f t="shared" si="19"/>
        <v>0.33333333333333331</v>
      </c>
      <c r="D95" s="7">
        <f t="shared" si="19"/>
        <v>249</v>
      </c>
      <c r="E95" s="28" t="str">
        <f t="shared" si="19"/>
        <v>https://www.gestionderiesgos.gob.ec/wp-content/uploads/2020/11/INFOGRAFIA-NACIONALCOVID19-COE-NACIONAL-08h00-02112020.pdf</v>
      </c>
      <c r="F95" s="7">
        <f t="shared" si="20"/>
        <v>169562</v>
      </c>
      <c r="G95" s="7">
        <f t="shared" si="20"/>
        <v>8380</v>
      </c>
      <c r="H95" s="7">
        <f t="shared" si="20"/>
        <v>4312</v>
      </c>
      <c r="I95" s="16" t="str">
        <f t="shared" si="20"/>
        <v>No hay datos</v>
      </c>
      <c r="J95" s="19">
        <f t="shared" si="20"/>
        <v>149048</v>
      </c>
      <c r="K95" s="24">
        <f t="shared" si="20"/>
        <v>21476</v>
      </c>
      <c r="L95" s="7">
        <f t="shared" si="20"/>
        <v>328849</v>
      </c>
      <c r="M95" s="7">
        <f t="shared" si="20"/>
        <v>549226</v>
      </c>
      <c r="N95" s="7" t="s">
        <v>91</v>
      </c>
      <c r="O95" s="7" t="s">
        <v>92</v>
      </c>
      <c r="P95" s="7" t="s">
        <v>92</v>
      </c>
      <c r="Q95" s="8">
        <v>10682</v>
      </c>
      <c r="R95" s="8">
        <v>10682</v>
      </c>
      <c r="S95" s="8">
        <v>195</v>
      </c>
      <c r="T95" s="8">
        <v>12</v>
      </c>
      <c r="U95" s="7">
        <f t="shared" si="22"/>
        <v>79068</v>
      </c>
      <c r="V95" s="7">
        <f t="shared" si="22"/>
        <v>520</v>
      </c>
      <c r="W95" s="7">
        <f t="shared" si="22"/>
        <v>342</v>
      </c>
      <c r="X95" s="30">
        <f t="shared" si="22"/>
        <v>0.52900000000000003</v>
      </c>
      <c r="Y95" s="30">
        <f t="shared" si="22"/>
        <v>0.47099999999999997</v>
      </c>
      <c r="Z95" s="30" t="str">
        <f t="shared" si="22"/>
        <v>60.6%</v>
      </c>
      <c r="AA95" s="30" t="str">
        <f t="shared" si="22"/>
        <v>20.5%</v>
      </c>
      <c r="AB95" s="30" t="str">
        <f t="shared" si="22"/>
        <v>13.2%</v>
      </c>
      <c r="AC95" s="30" t="str">
        <f t="shared" si="22"/>
        <v>2.9%</v>
      </c>
      <c r="AD95" s="30" t="str">
        <f t="shared" si="22"/>
        <v>1.4%</v>
      </c>
      <c r="AE95" s="30" t="str">
        <f t="shared" si="22"/>
        <v>0.8%</v>
      </c>
      <c r="AF95" s="30" t="str">
        <f t="shared" si="22"/>
        <v>0.5%</v>
      </c>
      <c r="AG95" s="30" t="str">
        <f t="shared" si="21"/>
        <v>0.2%</v>
      </c>
      <c r="AH95" s="9"/>
      <c r="AI95" s="9">
        <f t="shared" si="18"/>
        <v>4</v>
      </c>
      <c r="AJ95" s="10" t="s">
        <v>282</v>
      </c>
    </row>
    <row r="96" spans="1:36" ht="13.8" x14ac:dyDescent="0.25">
      <c r="A96" s="5">
        <f t="shared" si="19"/>
        <v>43890</v>
      </c>
      <c r="B96" s="5">
        <f t="shared" si="19"/>
        <v>44137</v>
      </c>
      <c r="C96" s="6">
        <f t="shared" si="19"/>
        <v>0.33333333333333331</v>
      </c>
      <c r="D96" s="7">
        <f t="shared" si="19"/>
        <v>249</v>
      </c>
      <c r="E96" s="28" t="str">
        <f t="shared" si="19"/>
        <v>https://www.gestionderiesgos.gob.ec/wp-content/uploads/2020/11/INFOGRAFIA-NACIONALCOVID19-COE-NACIONAL-08h00-02112020.pdf</v>
      </c>
      <c r="F96" s="7">
        <f t="shared" si="20"/>
        <v>169562</v>
      </c>
      <c r="G96" s="7">
        <f t="shared" si="20"/>
        <v>8380</v>
      </c>
      <c r="H96" s="7">
        <f t="shared" si="20"/>
        <v>4312</v>
      </c>
      <c r="I96" s="16" t="str">
        <f t="shared" si="20"/>
        <v>No hay datos</v>
      </c>
      <c r="J96" s="19">
        <f t="shared" si="20"/>
        <v>149048</v>
      </c>
      <c r="K96" s="24">
        <f t="shared" si="20"/>
        <v>21476</v>
      </c>
      <c r="L96" s="7">
        <f t="shared" si="20"/>
        <v>328849</v>
      </c>
      <c r="M96" s="7">
        <f t="shared" si="20"/>
        <v>549226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2"/>
        <v>10682</v>
      </c>
      <c r="S96" s="7">
        <f t="shared" si="22"/>
        <v>195</v>
      </c>
      <c r="T96" s="7">
        <f t="shared" si="22"/>
        <v>12</v>
      </c>
      <c r="U96" s="7">
        <f t="shared" si="22"/>
        <v>79068</v>
      </c>
      <c r="V96" s="7">
        <f t="shared" si="22"/>
        <v>520</v>
      </c>
      <c r="W96" s="7">
        <f t="shared" si="22"/>
        <v>342</v>
      </c>
      <c r="X96" s="30">
        <f t="shared" si="22"/>
        <v>0.52900000000000003</v>
      </c>
      <c r="Y96" s="30">
        <f t="shared" si="22"/>
        <v>0.47099999999999997</v>
      </c>
      <c r="Z96" s="30" t="str">
        <f t="shared" si="22"/>
        <v>60.6%</v>
      </c>
      <c r="AA96" s="30" t="str">
        <f t="shared" si="22"/>
        <v>20.5%</v>
      </c>
      <c r="AB96" s="30" t="str">
        <f t="shared" si="22"/>
        <v>13.2%</v>
      </c>
      <c r="AC96" s="30" t="str">
        <f t="shared" si="22"/>
        <v>2.9%</v>
      </c>
      <c r="AD96" s="30" t="str">
        <f t="shared" si="22"/>
        <v>1.4%</v>
      </c>
      <c r="AE96" s="30" t="str">
        <f t="shared" si="22"/>
        <v>0.8%</v>
      </c>
      <c r="AF96" s="30" t="str">
        <f t="shared" si="22"/>
        <v>0.5%</v>
      </c>
      <c r="AG96" s="30" t="str">
        <f t="shared" si="21"/>
        <v>0.2%</v>
      </c>
      <c r="AH96" s="9"/>
      <c r="AI96" s="9">
        <f t="shared" si="18"/>
        <v>4</v>
      </c>
      <c r="AJ96" s="10" t="s">
        <v>282</v>
      </c>
    </row>
    <row r="97" spans="1:36" ht="13.8" x14ac:dyDescent="0.25">
      <c r="A97" s="5">
        <f t="shared" si="19"/>
        <v>43890</v>
      </c>
      <c r="B97" s="5">
        <f t="shared" si="19"/>
        <v>44137</v>
      </c>
      <c r="C97" s="6">
        <f t="shared" si="19"/>
        <v>0.33333333333333331</v>
      </c>
      <c r="D97" s="7">
        <f t="shared" si="19"/>
        <v>249</v>
      </c>
      <c r="E97" s="28" t="str">
        <f t="shared" si="19"/>
        <v>https://www.gestionderiesgos.gob.ec/wp-content/uploads/2020/11/INFOGRAFIA-NACIONALCOVID19-COE-NACIONAL-08h00-02112020.pdf</v>
      </c>
      <c r="F97" s="7">
        <f t="shared" si="20"/>
        <v>169562</v>
      </c>
      <c r="G97" s="7">
        <f t="shared" si="20"/>
        <v>8380</v>
      </c>
      <c r="H97" s="7">
        <f t="shared" si="20"/>
        <v>4312</v>
      </c>
      <c r="I97" s="16" t="str">
        <f t="shared" si="20"/>
        <v>No hay datos</v>
      </c>
      <c r="J97" s="19">
        <f t="shared" si="20"/>
        <v>149048</v>
      </c>
      <c r="K97" s="24">
        <f t="shared" si="20"/>
        <v>21476</v>
      </c>
      <c r="L97" s="7">
        <f t="shared" si="20"/>
        <v>328849</v>
      </c>
      <c r="M97" s="7">
        <f t="shared" si="20"/>
        <v>549226</v>
      </c>
      <c r="N97" s="7" t="s">
        <v>91</v>
      </c>
      <c r="O97" s="7" t="s">
        <v>92</v>
      </c>
      <c r="P97" s="7" t="s">
        <v>93</v>
      </c>
      <c r="Q97" s="8">
        <v>8457</v>
      </c>
      <c r="R97" s="7">
        <f t="shared" si="22"/>
        <v>10682</v>
      </c>
      <c r="S97" s="7">
        <f t="shared" si="22"/>
        <v>195</v>
      </c>
      <c r="T97" s="7">
        <f t="shared" si="22"/>
        <v>12</v>
      </c>
      <c r="U97" s="7">
        <f t="shared" si="22"/>
        <v>79068</v>
      </c>
      <c r="V97" s="7">
        <f t="shared" si="22"/>
        <v>520</v>
      </c>
      <c r="W97" s="7">
        <f t="shared" si="22"/>
        <v>342</v>
      </c>
      <c r="X97" s="30">
        <f t="shared" si="22"/>
        <v>0.52900000000000003</v>
      </c>
      <c r="Y97" s="30">
        <f t="shared" si="22"/>
        <v>0.47099999999999997</v>
      </c>
      <c r="Z97" s="30" t="str">
        <f t="shared" si="22"/>
        <v>60.6%</v>
      </c>
      <c r="AA97" s="30" t="str">
        <f t="shared" si="22"/>
        <v>20.5%</v>
      </c>
      <c r="AB97" s="30" t="str">
        <f t="shared" si="22"/>
        <v>13.2%</v>
      </c>
      <c r="AC97" s="30" t="str">
        <f t="shared" si="22"/>
        <v>2.9%</v>
      </c>
      <c r="AD97" s="30" t="str">
        <f t="shared" si="22"/>
        <v>1.4%</v>
      </c>
      <c r="AE97" s="30" t="str">
        <f t="shared" si="22"/>
        <v>0.8%</v>
      </c>
      <c r="AF97" s="30" t="str">
        <f t="shared" si="22"/>
        <v>0.5%</v>
      </c>
      <c r="AG97" s="30" t="str">
        <f t="shared" si="21"/>
        <v>0.2%</v>
      </c>
      <c r="AH97" s="9"/>
      <c r="AI97" s="9">
        <f t="shared" si="18"/>
        <v>4</v>
      </c>
      <c r="AJ97" s="10" t="s">
        <v>282</v>
      </c>
    </row>
    <row r="98" spans="1:36" ht="13.8" x14ac:dyDescent="0.25">
      <c r="A98" s="5">
        <f t="shared" si="19"/>
        <v>43890</v>
      </c>
      <c r="B98" s="5">
        <f t="shared" si="19"/>
        <v>44137</v>
      </c>
      <c r="C98" s="6">
        <f t="shared" si="19"/>
        <v>0.33333333333333331</v>
      </c>
      <c r="D98" s="7">
        <f t="shared" si="19"/>
        <v>249</v>
      </c>
      <c r="E98" s="28" t="str">
        <f t="shared" si="19"/>
        <v>https://www.gestionderiesgos.gob.ec/wp-content/uploads/2020/11/INFOGRAFIA-NACIONALCOVID19-COE-NACIONAL-08h00-02112020.pdf</v>
      </c>
      <c r="F98" s="7">
        <f t="shared" si="20"/>
        <v>169562</v>
      </c>
      <c r="G98" s="7">
        <f t="shared" si="20"/>
        <v>8380</v>
      </c>
      <c r="H98" s="7">
        <f t="shared" si="20"/>
        <v>4312</v>
      </c>
      <c r="I98" s="16" t="str">
        <f t="shared" si="20"/>
        <v>No hay datos</v>
      </c>
      <c r="J98" s="19">
        <f t="shared" si="20"/>
        <v>149048</v>
      </c>
      <c r="K98" s="24">
        <f t="shared" si="20"/>
        <v>21476</v>
      </c>
      <c r="L98" s="7">
        <f t="shared" si="20"/>
        <v>328849</v>
      </c>
      <c r="M98" s="7">
        <f t="shared" si="20"/>
        <v>549226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2"/>
        <v>10682</v>
      </c>
      <c r="S98" s="7">
        <f t="shared" si="22"/>
        <v>195</v>
      </c>
      <c r="T98" s="7">
        <f t="shared" si="22"/>
        <v>12</v>
      </c>
      <c r="U98" s="7">
        <f t="shared" si="22"/>
        <v>79068</v>
      </c>
      <c r="V98" s="7">
        <f t="shared" si="22"/>
        <v>520</v>
      </c>
      <c r="W98" s="7">
        <f t="shared" si="22"/>
        <v>342</v>
      </c>
      <c r="X98" s="30">
        <f t="shared" si="22"/>
        <v>0.52900000000000003</v>
      </c>
      <c r="Y98" s="30">
        <f t="shared" si="22"/>
        <v>0.47099999999999997</v>
      </c>
      <c r="Z98" s="30" t="str">
        <f t="shared" si="22"/>
        <v>60.6%</v>
      </c>
      <c r="AA98" s="30" t="str">
        <f t="shared" si="22"/>
        <v>20.5%</v>
      </c>
      <c r="AB98" s="30" t="str">
        <f t="shared" si="22"/>
        <v>13.2%</v>
      </c>
      <c r="AC98" s="30" t="str">
        <f t="shared" si="22"/>
        <v>2.9%</v>
      </c>
      <c r="AD98" s="30" t="str">
        <f t="shared" si="22"/>
        <v>1.4%</v>
      </c>
      <c r="AE98" s="30" t="str">
        <f t="shared" si="22"/>
        <v>0.8%</v>
      </c>
      <c r="AF98" s="30" t="str">
        <f t="shared" si="22"/>
        <v>0.5%</v>
      </c>
      <c r="AG98" s="30" t="str">
        <f t="shared" si="21"/>
        <v>0.2%</v>
      </c>
      <c r="AH98" s="9"/>
      <c r="AI98" s="9">
        <f t="shared" si="18"/>
        <v>4</v>
      </c>
      <c r="AJ98" s="10" t="s">
        <v>282</v>
      </c>
    </row>
    <row r="99" spans="1:36" ht="13.8" x14ac:dyDescent="0.25">
      <c r="A99" s="5">
        <f t="shared" ref="A99:E114" si="23">A98</f>
        <v>43890</v>
      </c>
      <c r="B99" s="5">
        <f t="shared" si="23"/>
        <v>44137</v>
      </c>
      <c r="C99" s="6">
        <f t="shared" si="23"/>
        <v>0.33333333333333331</v>
      </c>
      <c r="D99" s="7">
        <f t="shared" si="23"/>
        <v>249</v>
      </c>
      <c r="E99" s="28" t="str">
        <f t="shared" si="23"/>
        <v>https://www.gestionderiesgos.gob.ec/wp-content/uploads/2020/11/INFOGRAFIA-NACIONALCOVID19-COE-NACIONAL-08h00-02112020.pdf</v>
      </c>
      <c r="F99" s="7">
        <f t="shared" ref="F99:M114" si="24">F98</f>
        <v>169562</v>
      </c>
      <c r="G99" s="7">
        <f t="shared" si="24"/>
        <v>8380</v>
      </c>
      <c r="H99" s="7">
        <f t="shared" si="24"/>
        <v>4312</v>
      </c>
      <c r="I99" s="16" t="str">
        <f t="shared" si="24"/>
        <v>No hay datos</v>
      </c>
      <c r="J99" s="19">
        <f t="shared" si="24"/>
        <v>149048</v>
      </c>
      <c r="K99" s="24">
        <f t="shared" si="24"/>
        <v>21476</v>
      </c>
      <c r="L99" s="7">
        <f t="shared" si="24"/>
        <v>328849</v>
      </c>
      <c r="M99" s="7">
        <f t="shared" si="24"/>
        <v>549226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2"/>
        <v>10682</v>
      </c>
      <c r="S99" s="7">
        <f t="shared" si="22"/>
        <v>195</v>
      </c>
      <c r="T99" s="7">
        <f t="shared" si="22"/>
        <v>12</v>
      </c>
      <c r="U99" s="7">
        <f t="shared" si="22"/>
        <v>79068</v>
      </c>
      <c r="V99" s="7">
        <f t="shared" si="22"/>
        <v>520</v>
      </c>
      <c r="W99" s="7">
        <f t="shared" si="22"/>
        <v>342</v>
      </c>
      <c r="X99" s="30">
        <f t="shared" si="22"/>
        <v>0.52900000000000003</v>
      </c>
      <c r="Y99" s="30">
        <f t="shared" si="22"/>
        <v>0.47099999999999997</v>
      </c>
      <c r="Z99" s="30" t="str">
        <f t="shared" si="22"/>
        <v>60.6%</v>
      </c>
      <c r="AA99" s="30" t="str">
        <f t="shared" si="22"/>
        <v>20.5%</v>
      </c>
      <c r="AB99" s="30" t="str">
        <f t="shared" si="22"/>
        <v>13.2%</v>
      </c>
      <c r="AC99" s="30" t="str">
        <f t="shared" si="22"/>
        <v>2.9%</v>
      </c>
      <c r="AD99" s="30" t="str">
        <f t="shared" si="22"/>
        <v>1.4%</v>
      </c>
      <c r="AE99" s="30" t="str">
        <f t="shared" si="22"/>
        <v>0.8%</v>
      </c>
      <c r="AF99" s="30" t="str">
        <f t="shared" si="22"/>
        <v>0.5%</v>
      </c>
      <c r="AG99" s="30" t="str">
        <f t="shared" si="21"/>
        <v>0.2%</v>
      </c>
      <c r="AH99" s="9"/>
      <c r="AI99" s="9">
        <f t="shared" si="18"/>
        <v>4</v>
      </c>
      <c r="AJ99" s="10" t="s">
        <v>282</v>
      </c>
    </row>
    <row r="100" spans="1:36" ht="13.8" x14ac:dyDescent="0.25">
      <c r="A100" s="5">
        <f t="shared" si="23"/>
        <v>43890</v>
      </c>
      <c r="B100" s="5">
        <f t="shared" si="23"/>
        <v>44137</v>
      </c>
      <c r="C100" s="6">
        <f t="shared" si="23"/>
        <v>0.33333333333333331</v>
      </c>
      <c r="D100" s="7">
        <f t="shared" si="23"/>
        <v>249</v>
      </c>
      <c r="E100" s="28" t="str">
        <f t="shared" si="23"/>
        <v>https://www.gestionderiesgos.gob.ec/wp-content/uploads/2020/11/INFOGRAFIA-NACIONALCOVID19-COE-NACIONAL-08h00-02112020.pdf</v>
      </c>
      <c r="F100" s="7">
        <f t="shared" si="24"/>
        <v>169562</v>
      </c>
      <c r="G100" s="7">
        <f t="shared" si="24"/>
        <v>8380</v>
      </c>
      <c r="H100" s="7">
        <f t="shared" si="24"/>
        <v>4312</v>
      </c>
      <c r="I100" s="16" t="str">
        <f t="shared" si="24"/>
        <v>No hay datos</v>
      </c>
      <c r="J100" s="19">
        <f t="shared" si="24"/>
        <v>149048</v>
      </c>
      <c r="K100" s="24">
        <f t="shared" si="24"/>
        <v>21476</v>
      </c>
      <c r="L100" s="7">
        <f t="shared" si="24"/>
        <v>328849</v>
      </c>
      <c r="M100" s="7">
        <f t="shared" si="24"/>
        <v>549226</v>
      </c>
      <c r="N100" s="7" t="s">
        <v>91</v>
      </c>
      <c r="O100" s="7" t="s">
        <v>92</v>
      </c>
      <c r="P100" s="7" t="s">
        <v>236</v>
      </c>
      <c r="Q100" s="8">
        <v>87</v>
      </c>
      <c r="R100" s="7">
        <f t="shared" ref="R100:AF115" si="25">R99</f>
        <v>10682</v>
      </c>
      <c r="S100" s="7">
        <f t="shared" si="25"/>
        <v>195</v>
      </c>
      <c r="T100" s="7">
        <f t="shared" si="25"/>
        <v>12</v>
      </c>
      <c r="U100" s="7">
        <f t="shared" si="25"/>
        <v>79068</v>
      </c>
      <c r="V100" s="7">
        <f t="shared" si="25"/>
        <v>520</v>
      </c>
      <c r="W100" s="7">
        <f t="shared" si="25"/>
        <v>342</v>
      </c>
      <c r="X100" s="30">
        <f t="shared" si="25"/>
        <v>0.52900000000000003</v>
      </c>
      <c r="Y100" s="30">
        <f t="shared" si="25"/>
        <v>0.47099999999999997</v>
      </c>
      <c r="Z100" s="30" t="str">
        <f t="shared" si="25"/>
        <v>60.6%</v>
      </c>
      <c r="AA100" s="30" t="str">
        <f t="shared" si="25"/>
        <v>20.5%</v>
      </c>
      <c r="AB100" s="30" t="str">
        <f t="shared" si="25"/>
        <v>13.2%</v>
      </c>
      <c r="AC100" s="30" t="str">
        <f t="shared" si="25"/>
        <v>2.9%</v>
      </c>
      <c r="AD100" s="30" t="str">
        <f t="shared" si="25"/>
        <v>1.4%</v>
      </c>
      <c r="AE100" s="30" t="str">
        <f t="shared" si="25"/>
        <v>0.8%</v>
      </c>
      <c r="AF100" s="30" t="str">
        <f t="shared" si="25"/>
        <v>0.5%</v>
      </c>
      <c r="AG100" s="30" t="str">
        <f t="shared" si="21"/>
        <v>0.2%</v>
      </c>
      <c r="AH100" s="9"/>
      <c r="AI100" s="9">
        <f t="shared" si="18"/>
        <v>4</v>
      </c>
      <c r="AJ100" s="10" t="s">
        <v>282</v>
      </c>
    </row>
    <row r="101" spans="1:36" ht="13.8" x14ac:dyDescent="0.25">
      <c r="A101" s="5">
        <f t="shared" si="23"/>
        <v>43890</v>
      </c>
      <c r="B101" s="5">
        <f t="shared" si="23"/>
        <v>44137</v>
      </c>
      <c r="C101" s="6">
        <f t="shared" si="23"/>
        <v>0.33333333333333331</v>
      </c>
      <c r="D101" s="7">
        <f t="shared" si="23"/>
        <v>249</v>
      </c>
      <c r="E101" s="28" t="str">
        <f t="shared" si="23"/>
        <v>https://www.gestionderiesgos.gob.ec/wp-content/uploads/2020/11/INFOGRAFIA-NACIONALCOVID19-COE-NACIONAL-08h00-02112020.pdf</v>
      </c>
      <c r="F101" s="7">
        <f t="shared" si="24"/>
        <v>169562</v>
      </c>
      <c r="G101" s="7">
        <f t="shared" si="24"/>
        <v>8380</v>
      </c>
      <c r="H101" s="7">
        <f t="shared" si="24"/>
        <v>4312</v>
      </c>
      <c r="I101" s="16" t="str">
        <f t="shared" si="24"/>
        <v>No hay datos</v>
      </c>
      <c r="J101" s="19">
        <f t="shared" si="24"/>
        <v>149048</v>
      </c>
      <c r="K101" s="24">
        <f t="shared" si="24"/>
        <v>21476</v>
      </c>
      <c r="L101" s="7">
        <f t="shared" si="24"/>
        <v>328849</v>
      </c>
      <c r="M101" s="7">
        <f t="shared" si="24"/>
        <v>549226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5"/>
        <v>10682</v>
      </c>
      <c r="S101" s="7">
        <f t="shared" si="25"/>
        <v>195</v>
      </c>
      <c r="T101" s="7">
        <f t="shared" si="25"/>
        <v>12</v>
      </c>
      <c r="U101" s="7">
        <f t="shared" si="25"/>
        <v>79068</v>
      </c>
      <c r="V101" s="7">
        <f t="shared" si="25"/>
        <v>520</v>
      </c>
      <c r="W101" s="7">
        <f t="shared" si="25"/>
        <v>342</v>
      </c>
      <c r="X101" s="30">
        <f t="shared" si="25"/>
        <v>0.52900000000000003</v>
      </c>
      <c r="Y101" s="30">
        <f t="shared" si="25"/>
        <v>0.47099999999999997</v>
      </c>
      <c r="Z101" s="30" t="str">
        <f t="shared" si="25"/>
        <v>60.6%</v>
      </c>
      <c r="AA101" s="30" t="str">
        <f t="shared" si="25"/>
        <v>20.5%</v>
      </c>
      <c r="AB101" s="30" t="str">
        <f t="shared" si="25"/>
        <v>13.2%</v>
      </c>
      <c r="AC101" s="30" t="str">
        <f t="shared" si="25"/>
        <v>2.9%</v>
      </c>
      <c r="AD101" s="30" t="str">
        <f t="shared" si="25"/>
        <v>1.4%</v>
      </c>
      <c r="AE101" s="30" t="str">
        <f t="shared" si="25"/>
        <v>0.8%</v>
      </c>
      <c r="AF101" s="30" t="str">
        <f t="shared" si="25"/>
        <v>0.5%</v>
      </c>
      <c r="AG101" s="30" t="str">
        <f t="shared" si="21"/>
        <v>0.2%</v>
      </c>
      <c r="AH101" s="9"/>
      <c r="AI101" s="9">
        <f t="shared" si="18"/>
        <v>4</v>
      </c>
      <c r="AJ101" s="10" t="s">
        <v>282</v>
      </c>
    </row>
    <row r="102" spans="1:36" ht="13.8" x14ac:dyDescent="0.25">
      <c r="A102" s="5">
        <f t="shared" si="23"/>
        <v>43890</v>
      </c>
      <c r="B102" s="5">
        <f t="shared" si="23"/>
        <v>44137</v>
      </c>
      <c r="C102" s="6">
        <f t="shared" si="23"/>
        <v>0.33333333333333331</v>
      </c>
      <c r="D102" s="7">
        <f t="shared" si="23"/>
        <v>249</v>
      </c>
      <c r="E102" s="28" t="str">
        <f t="shared" si="23"/>
        <v>https://www.gestionderiesgos.gob.ec/wp-content/uploads/2020/11/INFOGRAFIA-NACIONALCOVID19-COE-NACIONAL-08h00-02112020.pdf</v>
      </c>
      <c r="F102" s="7">
        <f t="shared" si="24"/>
        <v>169562</v>
      </c>
      <c r="G102" s="7">
        <f t="shared" si="24"/>
        <v>8380</v>
      </c>
      <c r="H102" s="7">
        <f t="shared" si="24"/>
        <v>4312</v>
      </c>
      <c r="I102" s="16" t="str">
        <f t="shared" si="24"/>
        <v>No hay datos</v>
      </c>
      <c r="J102" s="19">
        <f t="shared" si="24"/>
        <v>149048</v>
      </c>
      <c r="K102" s="24">
        <f t="shared" si="24"/>
        <v>21476</v>
      </c>
      <c r="L102" s="7">
        <f t="shared" si="24"/>
        <v>328849</v>
      </c>
      <c r="M102" s="7">
        <f t="shared" si="24"/>
        <v>549226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5"/>
        <v>10682</v>
      </c>
      <c r="S102" s="7">
        <f t="shared" si="25"/>
        <v>195</v>
      </c>
      <c r="T102" s="7">
        <f t="shared" si="25"/>
        <v>12</v>
      </c>
      <c r="U102" s="7">
        <f t="shared" si="25"/>
        <v>79068</v>
      </c>
      <c r="V102" s="7">
        <f t="shared" si="25"/>
        <v>520</v>
      </c>
      <c r="W102" s="7">
        <f t="shared" si="25"/>
        <v>342</v>
      </c>
      <c r="X102" s="30">
        <f t="shared" si="25"/>
        <v>0.52900000000000003</v>
      </c>
      <c r="Y102" s="30">
        <f t="shared" si="25"/>
        <v>0.47099999999999997</v>
      </c>
      <c r="Z102" s="30" t="str">
        <f t="shared" si="25"/>
        <v>60.6%</v>
      </c>
      <c r="AA102" s="30" t="str">
        <f t="shared" si="25"/>
        <v>20.5%</v>
      </c>
      <c r="AB102" s="30" t="str">
        <f t="shared" si="25"/>
        <v>13.2%</v>
      </c>
      <c r="AC102" s="30" t="str">
        <f t="shared" si="25"/>
        <v>2.9%</v>
      </c>
      <c r="AD102" s="30" t="str">
        <f t="shared" si="25"/>
        <v>1.4%</v>
      </c>
      <c r="AE102" s="30" t="str">
        <f t="shared" si="25"/>
        <v>0.8%</v>
      </c>
      <c r="AF102" s="30" t="str">
        <f t="shared" si="25"/>
        <v>0.5%</v>
      </c>
      <c r="AG102" s="30" t="str">
        <f t="shared" si="21"/>
        <v>0.2%</v>
      </c>
      <c r="AH102" s="9"/>
      <c r="AI102" s="9">
        <f t="shared" si="18"/>
        <v>4</v>
      </c>
      <c r="AJ102" s="10" t="s">
        <v>282</v>
      </c>
    </row>
    <row r="103" spans="1:36" ht="13.8" x14ac:dyDescent="0.25">
      <c r="A103" s="5">
        <f t="shared" si="23"/>
        <v>43890</v>
      </c>
      <c r="B103" s="5">
        <f t="shared" si="23"/>
        <v>44137</v>
      </c>
      <c r="C103" s="6">
        <f t="shared" si="23"/>
        <v>0.33333333333333331</v>
      </c>
      <c r="D103" s="7">
        <f t="shared" si="23"/>
        <v>249</v>
      </c>
      <c r="E103" s="28" t="str">
        <f t="shared" si="23"/>
        <v>https://www.gestionderiesgos.gob.ec/wp-content/uploads/2020/11/INFOGRAFIA-NACIONALCOVID19-COE-NACIONAL-08h00-02112020.pdf</v>
      </c>
      <c r="F103" s="7">
        <f t="shared" si="24"/>
        <v>169562</v>
      </c>
      <c r="G103" s="7">
        <f t="shared" si="24"/>
        <v>8380</v>
      </c>
      <c r="H103" s="7">
        <f t="shared" si="24"/>
        <v>4312</v>
      </c>
      <c r="I103" s="16" t="str">
        <f t="shared" si="24"/>
        <v>No hay datos</v>
      </c>
      <c r="J103" s="19">
        <f t="shared" si="24"/>
        <v>149048</v>
      </c>
      <c r="K103" s="24">
        <f t="shared" si="24"/>
        <v>21476</v>
      </c>
      <c r="L103" s="7">
        <f t="shared" si="24"/>
        <v>328849</v>
      </c>
      <c r="M103" s="7">
        <f t="shared" si="24"/>
        <v>549226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5"/>
        <v>10682</v>
      </c>
      <c r="S103" s="7">
        <f t="shared" si="25"/>
        <v>195</v>
      </c>
      <c r="T103" s="7">
        <f t="shared" si="25"/>
        <v>12</v>
      </c>
      <c r="U103" s="7">
        <f t="shared" si="25"/>
        <v>79068</v>
      </c>
      <c r="V103" s="7">
        <f t="shared" si="25"/>
        <v>520</v>
      </c>
      <c r="W103" s="7">
        <f t="shared" si="25"/>
        <v>342</v>
      </c>
      <c r="X103" s="30">
        <f t="shared" si="25"/>
        <v>0.52900000000000003</v>
      </c>
      <c r="Y103" s="30">
        <f t="shared" si="25"/>
        <v>0.47099999999999997</v>
      </c>
      <c r="Z103" s="30" t="str">
        <f t="shared" si="25"/>
        <v>60.6%</v>
      </c>
      <c r="AA103" s="30" t="str">
        <f t="shared" si="25"/>
        <v>20.5%</v>
      </c>
      <c r="AB103" s="30" t="str">
        <f t="shared" si="25"/>
        <v>13.2%</v>
      </c>
      <c r="AC103" s="30" t="str">
        <f t="shared" si="25"/>
        <v>2.9%</v>
      </c>
      <c r="AD103" s="30" t="str">
        <f t="shared" si="25"/>
        <v>1.4%</v>
      </c>
      <c r="AE103" s="30" t="str">
        <f t="shared" si="25"/>
        <v>0.8%</v>
      </c>
      <c r="AF103" s="30" t="str">
        <f t="shared" si="25"/>
        <v>0.5%</v>
      </c>
      <c r="AG103" s="30" t="str">
        <f t="shared" si="21"/>
        <v>0.2%</v>
      </c>
      <c r="AH103" s="9"/>
      <c r="AI103" s="9">
        <f t="shared" si="18"/>
        <v>4</v>
      </c>
      <c r="AJ103" s="10" t="s">
        <v>282</v>
      </c>
    </row>
    <row r="104" spans="1:36" ht="13.8" x14ac:dyDescent="0.25">
      <c r="A104" s="5">
        <f t="shared" si="23"/>
        <v>43890</v>
      </c>
      <c r="B104" s="5">
        <f t="shared" si="23"/>
        <v>44137</v>
      </c>
      <c r="C104" s="6">
        <f t="shared" si="23"/>
        <v>0.33333333333333331</v>
      </c>
      <c r="D104" s="7">
        <f t="shared" si="23"/>
        <v>249</v>
      </c>
      <c r="E104" s="28" t="str">
        <f t="shared" si="23"/>
        <v>https://www.gestionderiesgos.gob.ec/wp-content/uploads/2020/11/INFOGRAFIA-NACIONALCOVID19-COE-NACIONAL-08h00-02112020.pdf</v>
      </c>
      <c r="F104" s="7">
        <f t="shared" si="24"/>
        <v>169562</v>
      </c>
      <c r="G104" s="7">
        <f t="shared" si="24"/>
        <v>8380</v>
      </c>
      <c r="H104" s="7">
        <f t="shared" si="24"/>
        <v>4312</v>
      </c>
      <c r="I104" s="16" t="str">
        <f t="shared" si="24"/>
        <v>No hay datos</v>
      </c>
      <c r="J104" s="19">
        <f t="shared" si="24"/>
        <v>149048</v>
      </c>
      <c r="K104" s="24">
        <f t="shared" si="24"/>
        <v>21476</v>
      </c>
      <c r="L104" s="7">
        <f t="shared" si="24"/>
        <v>328849</v>
      </c>
      <c r="M104" s="7">
        <f t="shared" si="24"/>
        <v>549226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5"/>
        <v>10682</v>
      </c>
      <c r="S104" s="7">
        <f t="shared" si="25"/>
        <v>195</v>
      </c>
      <c r="T104" s="7">
        <f t="shared" si="25"/>
        <v>12</v>
      </c>
      <c r="U104" s="7">
        <f t="shared" si="25"/>
        <v>79068</v>
      </c>
      <c r="V104" s="7">
        <f t="shared" si="25"/>
        <v>520</v>
      </c>
      <c r="W104" s="7">
        <f t="shared" si="25"/>
        <v>342</v>
      </c>
      <c r="X104" s="30">
        <f t="shared" si="25"/>
        <v>0.52900000000000003</v>
      </c>
      <c r="Y104" s="30">
        <f t="shared" si="25"/>
        <v>0.47099999999999997</v>
      </c>
      <c r="Z104" s="30" t="str">
        <f t="shared" si="25"/>
        <v>60.6%</v>
      </c>
      <c r="AA104" s="30" t="str">
        <f t="shared" si="25"/>
        <v>20.5%</v>
      </c>
      <c r="AB104" s="30" t="str">
        <f t="shared" si="25"/>
        <v>13.2%</v>
      </c>
      <c r="AC104" s="30" t="str">
        <f t="shared" si="25"/>
        <v>2.9%</v>
      </c>
      <c r="AD104" s="30" t="str">
        <f t="shared" si="25"/>
        <v>1.4%</v>
      </c>
      <c r="AE104" s="30" t="str">
        <f t="shared" si="25"/>
        <v>0.8%</v>
      </c>
      <c r="AF104" s="30" t="str">
        <f t="shared" si="25"/>
        <v>0.5%</v>
      </c>
      <c r="AG104" s="30" t="str">
        <f t="shared" si="21"/>
        <v>0.2%</v>
      </c>
      <c r="AH104" s="9"/>
      <c r="AI104" s="9">
        <f t="shared" si="18"/>
        <v>4</v>
      </c>
      <c r="AJ104" s="10" t="s">
        <v>282</v>
      </c>
    </row>
    <row r="105" spans="1:36" ht="13.8" x14ac:dyDescent="0.25">
      <c r="A105" s="5">
        <f t="shared" si="23"/>
        <v>43890</v>
      </c>
      <c r="B105" s="5">
        <f t="shared" si="23"/>
        <v>44137</v>
      </c>
      <c r="C105" s="6">
        <f t="shared" si="23"/>
        <v>0.33333333333333331</v>
      </c>
      <c r="D105" s="7">
        <f t="shared" si="23"/>
        <v>249</v>
      </c>
      <c r="E105" s="28" t="str">
        <f t="shared" si="23"/>
        <v>https://www.gestionderiesgos.gob.ec/wp-content/uploads/2020/11/INFOGRAFIA-NACIONALCOVID19-COE-NACIONAL-08h00-02112020.pdf</v>
      </c>
      <c r="F105" s="7">
        <f t="shared" si="24"/>
        <v>169562</v>
      </c>
      <c r="G105" s="7">
        <f t="shared" si="24"/>
        <v>8380</v>
      </c>
      <c r="H105" s="7">
        <f t="shared" si="24"/>
        <v>4312</v>
      </c>
      <c r="I105" s="16" t="str">
        <f t="shared" si="24"/>
        <v>No hay datos</v>
      </c>
      <c r="J105" s="19">
        <f t="shared" si="24"/>
        <v>149048</v>
      </c>
      <c r="K105" s="24">
        <f t="shared" si="24"/>
        <v>21476</v>
      </c>
      <c r="L105" s="7">
        <f t="shared" si="24"/>
        <v>328849</v>
      </c>
      <c r="M105" s="7">
        <f t="shared" si="24"/>
        <v>549226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5"/>
        <v>10682</v>
      </c>
      <c r="S105" s="7">
        <f t="shared" si="25"/>
        <v>195</v>
      </c>
      <c r="T105" s="7">
        <f t="shared" si="25"/>
        <v>12</v>
      </c>
      <c r="U105" s="7">
        <f t="shared" si="25"/>
        <v>79068</v>
      </c>
      <c r="V105" s="7">
        <f t="shared" si="25"/>
        <v>520</v>
      </c>
      <c r="W105" s="7">
        <f t="shared" si="25"/>
        <v>342</v>
      </c>
      <c r="X105" s="30">
        <f t="shared" si="25"/>
        <v>0.52900000000000003</v>
      </c>
      <c r="Y105" s="30">
        <f t="shared" si="25"/>
        <v>0.47099999999999997</v>
      </c>
      <c r="Z105" s="30" t="str">
        <f t="shared" si="25"/>
        <v>60.6%</v>
      </c>
      <c r="AA105" s="30" t="str">
        <f t="shared" si="25"/>
        <v>20.5%</v>
      </c>
      <c r="AB105" s="30" t="str">
        <f t="shared" si="25"/>
        <v>13.2%</v>
      </c>
      <c r="AC105" s="30" t="str">
        <f t="shared" si="25"/>
        <v>2.9%</v>
      </c>
      <c r="AD105" s="30" t="str">
        <f t="shared" si="25"/>
        <v>1.4%</v>
      </c>
      <c r="AE105" s="30" t="str">
        <f t="shared" si="25"/>
        <v>0.8%</v>
      </c>
      <c r="AF105" s="30" t="str">
        <f t="shared" si="25"/>
        <v>0.5%</v>
      </c>
      <c r="AG105" s="30" t="str">
        <f t="shared" si="21"/>
        <v>0.2%</v>
      </c>
      <c r="AH105" s="9"/>
      <c r="AI105" s="9">
        <f t="shared" si="18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44137</v>
      </c>
      <c r="C106" s="6">
        <f>C104</f>
        <v>0.33333333333333331</v>
      </c>
      <c r="D106" s="7">
        <f>D104</f>
        <v>249</v>
      </c>
      <c r="E106" s="28" t="str">
        <f t="shared" ref="E106:E169" si="26">E105</f>
        <v>https://www.gestionderiesgos.gob.ec/wp-content/uploads/2020/11/INFOGRAFIA-NACIONALCOVID19-COE-NACIONAL-08h00-02112020.pdf</v>
      </c>
      <c r="F106" s="7">
        <f t="shared" ref="F106:M106" si="27">F104</f>
        <v>169562</v>
      </c>
      <c r="G106" s="7">
        <f t="shared" si="27"/>
        <v>8380</v>
      </c>
      <c r="H106" s="7">
        <f t="shared" si="27"/>
        <v>4312</v>
      </c>
      <c r="I106" s="16" t="str">
        <f t="shared" si="27"/>
        <v>No hay datos</v>
      </c>
      <c r="J106" s="19">
        <f t="shared" si="27"/>
        <v>149048</v>
      </c>
      <c r="K106" s="24">
        <f t="shared" si="27"/>
        <v>21476</v>
      </c>
      <c r="L106" s="7">
        <f t="shared" si="27"/>
        <v>328849</v>
      </c>
      <c r="M106" s="7">
        <f t="shared" si="27"/>
        <v>549226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8">R104</f>
        <v>10682</v>
      </c>
      <c r="S106" s="7">
        <f t="shared" si="28"/>
        <v>195</v>
      </c>
      <c r="T106" s="7">
        <f t="shared" si="28"/>
        <v>12</v>
      </c>
      <c r="U106" s="7">
        <f t="shared" si="28"/>
        <v>79068</v>
      </c>
      <c r="V106" s="7">
        <f t="shared" si="28"/>
        <v>520</v>
      </c>
      <c r="W106" s="7">
        <f t="shared" si="28"/>
        <v>342</v>
      </c>
      <c r="X106" s="30">
        <f t="shared" si="28"/>
        <v>0.52900000000000003</v>
      </c>
      <c r="Y106" s="30">
        <f t="shared" si="28"/>
        <v>0.47099999999999997</v>
      </c>
      <c r="Z106" s="30" t="str">
        <f t="shared" si="28"/>
        <v>60.6%</v>
      </c>
      <c r="AA106" s="30" t="str">
        <f t="shared" si="28"/>
        <v>20.5%</v>
      </c>
      <c r="AB106" s="30" t="str">
        <f t="shared" si="28"/>
        <v>13.2%</v>
      </c>
      <c r="AC106" s="30" t="str">
        <f t="shared" si="28"/>
        <v>2.9%</v>
      </c>
      <c r="AD106" s="30" t="str">
        <f t="shared" si="28"/>
        <v>1.4%</v>
      </c>
      <c r="AE106" s="30" t="str">
        <f t="shared" si="28"/>
        <v>0.8%</v>
      </c>
      <c r="AF106" s="30" t="str">
        <f t="shared" si="28"/>
        <v>0.5%</v>
      </c>
      <c r="AG106" s="30" t="str">
        <f t="shared" si="28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3"/>
        <v>43890</v>
      </c>
      <c r="B107" s="5">
        <f t="shared" si="23"/>
        <v>44137</v>
      </c>
      <c r="C107" s="6">
        <f t="shared" si="23"/>
        <v>0.33333333333333331</v>
      </c>
      <c r="D107" s="7">
        <f t="shared" si="23"/>
        <v>249</v>
      </c>
      <c r="E107" s="28" t="str">
        <f t="shared" si="26"/>
        <v>https://www.gestionderiesgos.gob.ec/wp-content/uploads/2020/11/INFOGRAFIA-NACIONALCOVID19-COE-NACIONAL-08h00-02112020.pdf</v>
      </c>
      <c r="F107" s="7">
        <f t="shared" si="24"/>
        <v>169562</v>
      </c>
      <c r="G107" s="7">
        <f t="shared" si="24"/>
        <v>8380</v>
      </c>
      <c r="H107" s="7">
        <f t="shared" si="24"/>
        <v>4312</v>
      </c>
      <c r="I107" s="16" t="str">
        <f t="shared" si="24"/>
        <v>No hay datos</v>
      </c>
      <c r="J107" s="19">
        <f t="shared" si="24"/>
        <v>149048</v>
      </c>
      <c r="K107" s="24">
        <f t="shared" si="24"/>
        <v>21476</v>
      </c>
      <c r="L107" s="7">
        <f t="shared" si="24"/>
        <v>328849</v>
      </c>
      <c r="M107" s="7">
        <f t="shared" si="24"/>
        <v>549226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5"/>
        <v>10682</v>
      </c>
      <c r="S107" s="7">
        <f t="shared" si="25"/>
        <v>195</v>
      </c>
      <c r="T107" s="7">
        <f t="shared" si="25"/>
        <v>12</v>
      </c>
      <c r="U107" s="7">
        <f t="shared" si="25"/>
        <v>79068</v>
      </c>
      <c r="V107" s="7">
        <f t="shared" si="25"/>
        <v>520</v>
      </c>
      <c r="W107" s="7">
        <f t="shared" si="25"/>
        <v>342</v>
      </c>
      <c r="X107" s="30">
        <f t="shared" si="25"/>
        <v>0.52900000000000003</v>
      </c>
      <c r="Y107" s="30">
        <f t="shared" si="25"/>
        <v>0.47099999999999997</v>
      </c>
      <c r="Z107" s="30" t="str">
        <f t="shared" si="25"/>
        <v>60.6%</v>
      </c>
      <c r="AA107" s="30" t="str">
        <f t="shared" si="25"/>
        <v>20.5%</v>
      </c>
      <c r="AB107" s="30" t="str">
        <f t="shared" si="25"/>
        <v>13.2%</v>
      </c>
      <c r="AC107" s="30" t="str">
        <f t="shared" si="25"/>
        <v>2.9%</v>
      </c>
      <c r="AD107" s="30" t="str">
        <f t="shared" si="25"/>
        <v>1.4%</v>
      </c>
      <c r="AE107" s="30" t="str">
        <f t="shared" si="25"/>
        <v>0.8%</v>
      </c>
      <c r="AF107" s="30" t="str">
        <f t="shared" si="25"/>
        <v>0.5%</v>
      </c>
      <c r="AG107" s="30" t="str">
        <f t="shared" si="21"/>
        <v>0.2%</v>
      </c>
      <c r="AH107" s="9"/>
      <c r="AI107" s="9">
        <f t="shared" si="18"/>
        <v>4</v>
      </c>
      <c r="AJ107" s="10" t="s">
        <v>282</v>
      </c>
    </row>
    <row r="108" spans="1:36" ht="13.8" x14ac:dyDescent="0.25">
      <c r="A108" s="5">
        <f t="shared" si="23"/>
        <v>43890</v>
      </c>
      <c r="B108" s="5">
        <f t="shared" si="23"/>
        <v>44137</v>
      </c>
      <c r="C108" s="6">
        <f t="shared" si="23"/>
        <v>0.33333333333333331</v>
      </c>
      <c r="D108" s="7">
        <f t="shared" si="23"/>
        <v>249</v>
      </c>
      <c r="E108" s="28" t="str">
        <f t="shared" si="26"/>
        <v>https://www.gestionderiesgos.gob.ec/wp-content/uploads/2020/11/INFOGRAFIA-NACIONALCOVID19-COE-NACIONAL-08h00-02112020.pdf</v>
      </c>
      <c r="F108" s="7">
        <f t="shared" si="24"/>
        <v>169562</v>
      </c>
      <c r="G108" s="7">
        <f t="shared" si="24"/>
        <v>8380</v>
      </c>
      <c r="H108" s="7">
        <f t="shared" si="24"/>
        <v>4312</v>
      </c>
      <c r="I108" s="16" t="str">
        <f t="shared" si="24"/>
        <v>No hay datos</v>
      </c>
      <c r="J108" s="19">
        <f t="shared" si="24"/>
        <v>149048</v>
      </c>
      <c r="K108" s="24">
        <f t="shared" si="24"/>
        <v>21476</v>
      </c>
      <c r="L108" s="7">
        <f t="shared" si="24"/>
        <v>328849</v>
      </c>
      <c r="M108" s="7">
        <f t="shared" si="24"/>
        <v>549226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5"/>
        <v>10682</v>
      </c>
      <c r="S108" s="7">
        <f t="shared" si="25"/>
        <v>195</v>
      </c>
      <c r="T108" s="7">
        <f t="shared" si="25"/>
        <v>12</v>
      </c>
      <c r="U108" s="7">
        <f t="shared" si="25"/>
        <v>79068</v>
      </c>
      <c r="V108" s="7">
        <f t="shared" si="25"/>
        <v>520</v>
      </c>
      <c r="W108" s="7">
        <f t="shared" si="25"/>
        <v>342</v>
      </c>
      <c r="X108" s="30">
        <f t="shared" si="25"/>
        <v>0.52900000000000003</v>
      </c>
      <c r="Y108" s="30">
        <f t="shared" si="25"/>
        <v>0.47099999999999997</v>
      </c>
      <c r="Z108" s="30" t="str">
        <f t="shared" si="25"/>
        <v>60.6%</v>
      </c>
      <c r="AA108" s="30" t="str">
        <f t="shared" si="25"/>
        <v>20.5%</v>
      </c>
      <c r="AB108" s="30" t="str">
        <f t="shared" si="25"/>
        <v>13.2%</v>
      </c>
      <c r="AC108" s="30" t="str">
        <f t="shared" si="25"/>
        <v>2.9%</v>
      </c>
      <c r="AD108" s="30" t="str">
        <f t="shared" si="25"/>
        <v>1.4%</v>
      </c>
      <c r="AE108" s="30" t="str">
        <f t="shared" si="25"/>
        <v>0.8%</v>
      </c>
      <c r="AF108" s="30" t="str">
        <f t="shared" si="25"/>
        <v>0.5%</v>
      </c>
      <c r="AG108" s="30" t="str">
        <f t="shared" si="21"/>
        <v>0.2%</v>
      </c>
      <c r="AH108" s="9"/>
      <c r="AI108" s="9">
        <f t="shared" si="18"/>
        <v>4</v>
      </c>
      <c r="AJ108" s="10" t="s">
        <v>282</v>
      </c>
    </row>
    <row r="109" spans="1:36" ht="13.8" x14ac:dyDescent="0.25">
      <c r="A109" s="5">
        <f t="shared" si="23"/>
        <v>43890</v>
      </c>
      <c r="B109" s="5">
        <f t="shared" si="23"/>
        <v>44137</v>
      </c>
      <c r="C109" s="6">
        <f t="shared" si="23"/>
        <v>0.33333333333333331</v>
      </c>
      <c r="D109" s="7">
        <f t="shared" si="23"/>
        <v>249</v>
      </c>
      <c r="E109" s="28" t="str">
        <f t="shared" si="26"/>
        <v>https://www.gestionderiesgos.gob.ec/wp-content/uploads/2020/11/INFOGRAFIA-NACIONALCOVID19-COE-NACIONAL-08h00-02112020.pdf</v>
      </c>
      <c r="F109" s="7">
        <f t="shared" si="24"/>
        <v>169562</v>
      </c>
      <c r="G109" s="7">
        <f t="shared" si="24"/>
        <v>8380</v>
      </c>
      <c r="H109" s="7">
        <f t="shared" si="24"/>
        <v>4312</v>
      </c>
      <c r="I109" s="16" t="str">
        <f t="shared" si="24"/>
        <v>No hay datos</v>
      </c>
      <c r="J109" s="19">
        <f t="shared" si="24"/>
        <v>149048</v>
      </c>
      <c r="K109" s="24">
        <f t="shared" si="24"/>
        <v>21476</v>
      </c>
      <c r="L109" s="7">
        <f t="shared" si="24"/>
        <v>328849</v>
      </c>
      <c r="M109" s="7">
        <f t="shared" si="24"/>
        <v>549226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5"/>
        <v>10682</v>
      </c>
      <c r="S109" s="7">
        <f t="shared" si="25"/>
        <v>195</v>
      </c>
      <c r="T109" s="7">
        <f t="shared" si="25"/>
        <v>12</v>
      </c>
      <c r="U109" s="7">
        <f t="shared" si="25"/>
        <v>79068</v>
      </c>
      <c r="V109" s="7">
        <f t="shared" si="25"/>
        <v>520</v>
      </c>
      <c r="W109" s="7">
        <f t="shared" si="25"/>
        <v>342</v>
      </c>
      <c r="X109" s="30">
        <f t="shared" si="25"/>
        <v>0.52900000000000003</v>
      </c>
      <c r="Y109" s="30">
        <f t="shared" si="25"/>
        <v>0.47099999999999997</v>
      </c>
      <c r="Z109" s="30" t="str">
        <f t="shared" si="25"/>
        <v>60.6%</v>
      </c>
      <c r="AA109" s="30" t="str">
        <f t="shared" si="25"/>
        <v>20.5%</v>
      </c>
      <c r="AB109" s="30" t="str">
        <f t="shared" si="25"/>
        <v>13.2%</v>
      </c>
      <c r="AC109" s="30" t="str">
        <f t="shared" si="25"/>
        <v>2.9%</v>
      </c>
      <c r="AD109" s="30" t="str">
        <f t="shared" si="25"/>
        <v>1.4%</v>
      </c>
      <c r="AE109" s="30" t="str">
        <f t="shared" si="25"/>
        <v>0.8%</v>
      </c>
      <c r="AF109" s="30" t="str">
        <f t="shared" si="25"/>
        <v>0.5%</v>
      </c>
      <c r="AG109" s="30" t="str">
        <f t="shared" si="21"/>
        <v>0.2%</v>
      </c>
      <c r="AH109" s="9"/>
      <c r="AI109" s="9">
        <f t="shared" si="18"/>
        <v>4</v>
      </c>
      <c r="AJ109" s="10" t="s">
        <v>282</v>
      </c>
    </row>
    <row r="110" spans="1:36" ht="13.8" x14ac:dyDescent="0.25">
      <c r="A110" s="5">
        <f t="shared" si="23"/>
        <v>43890</v>
      </c>
      <c r="B110" s="5">
        <f t="shared" si="23"/>
        <v>44137</v>
      </c>
      <c r="C110" s="6">
        <f t="shared" si="23"/>
        <v>0.33333333333333331</v>
      </c>
      <c r="D110" s="7">
        <f t="shared" si="23"/>
        <v>249</v>
      </c>
      <c r="E110" s="28" t="str">
        <f t="shared" si="26"/>
        <v>https://www.gestionderiesgos.gob.ec/wp-content/uploads/2020/11/INFOGRAFIA-NACIONALCOVID19-COE-NACIONAL-08h00-02112020.pdf</v>
      </c>
      <c r="F110" s="7">
        <f t="shared" si="24"/>
        <v>169562</v>
      </c>
      <c r="G110" s="7">
        <f t="shared" si="24"/>
        <v>8380</v>
      </c>
      <c r="H110" s="7">
        <f t="shared" si="24"/>
        <v>4312</v>
      </c>
      <c r="I110" s="16" t="str">
        <f t="shared" si="24"/>
        <v>No hay datos</v>
      </c>
      <c r="J110" s="19">
        <f t="shared" si="24"/>
        <v>149048</v>
      </c>
      <c r="K110" s="24">
        <f t="shared" si="24"/>
        <v>21476</v>
      </c>
      <c r="L110" s="7">
        <f t="shared" si="24"/>
        <v>328849</v>
      </c>
      <c r="M110" s="7">
        <f t="shared" si="24"/>
        <v>549226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5"/>
        <v>10682</v>
      </c>
      <c r="S110" s="7">
        <f t="shared" si="25"/>
        <v>195</v>
      </c>
      <c r="T110" s="7">
        <f t="shared" si="25"/>
        <v>12</v>
      </c>
      <c r="U110" s="7">
        <f t="shared" si="25"/>
        <v>79068</v>
      </c>
      <c r="V110" s="7">
        <f t="shared" si="25"/>
        <v>520</v>
      </c>
      <c r="W110" s="7">
        <f t="shared" si="25"/>
        <v>342</v>
      </c>
      <c r="X110" s="30">
        <f t="shared" si="25"/>
        <v>0.52900000000000003</v>
      </c>
      <c r="Y110" s="30">
        <f t="shared" si="25"/>
        <v>0.47099999999999997</v>
      </c>
      <c r="Z110" s="30" t="str">
        <f t="shared" si="25"/>
        <v>60.6%</v>
      </c>
      <c r="AA110" s="30" t="str">
        <f t="shared" si="25"/>
        <v>20.5%</v>
      </c>
      <c r="AB110" s="30" t="str">
        <f t="shared" si="25"/>
        <v>13.2%</v>
      </c>
      <c r="AC110" s="30" t="str">
        <f t="shared" si="25"/>
        <v>2.9%</v>
      </c>
      <c r="AD110" s="30" t="str">
        <f t="shared" si="25"/>
        <v>1.4%</v>
      </c>
      <c r="AE110" s="30" t="str">
        <f t="shared" si="25"/>
        <v>0.8%</v>
      </c>
      <c r="AF110" s="30" t="str">
        <f t="shared" si="25"/>
        <v>0.5%</v>
      </c>
      <c r="AG110" s="30" t="str">
        <f t="shared" si="21"/>
        <v>0.2%</v>
      </c>
      <c r="AH110" s="9"/>
      <c r="AI110" s="9">
        <f t="shared" si="18"/>
        <v>4</v>
      </c>
      <c r="AJ110" s="10" t="s">
        <v>282</v>
      </c>
    </row>
    <row r="111" spans="1:36" ht="13.8" x14ac:dyDescent="0.25">
      <c r="A111" s="5">
        <f t="shared" si="23"/>
        <v>43890</v>
      </c>
      <c r="B111" s="5">
        <f t="shared" si="23"/>
        <v>44137</v>
      </c>
      <c r="C111" s="6">
        <f t="shared" si="23"/>
        <v>0.33333333333333331</v>
      </c>
      <c r="D111" s="7">
        <f t="shared" si="23"/>
        <v>249</v>
      </c>
      <c r="E111" s="28" t="str">
        <f t="shared" si="26"/>
        <v>https://www.gestionderiesgos.gob.ec/wp-content/uploads/2020/11/INFOGRAFIA-NACIONALCOVID19-COE-NACIONAL-08h00-02112020.pdf</v>
      </c>
      <c r="F111" s="7">
        <f t="shared" si="24"/>
        <v>169562</v>
      </c>
      <c r="G111" s="7">
        <f t="shared" si="24"/>
        <v>8380</v>
      </c>
      <c r="H111" s="7">
        <f t="shared" si="24"/>
        <v>4312</v>
      </c>
      <c r="I111" s="16" t="str">
        <f t="shared" si="24"/>
        <v>No hay datos</v>
      </c>
      <c r="J111" s="19">
        <f t="shared" si="24"/>
        <v>149048</v>
      </c>
      <c r="K111" s="24">
        <f t="shared" si="24"/>
        <v>21476</v>
      </c>
      <c r="L111" s="7">
        <f t="shared" si="24"/>
        <v>328849</v>
      </c>
      <c r="M111" s="7">
        <f t="shared" si="24"/>
        <v>549226</v>
      </c>
      <c r="N111" s="7" t="s">
        <v>91</v>
      </c>
      <c r="O111" s="7" t="s">
        <v>76</v>
      </c>
      <c r="P111" s="7" t="s">
        <v>76</v>
      </c>
      <c r="Q111" s="8">
        <v>2112</v>
      </c>
      <c r="R111" s="8">
        <v>2112</v>
      </c>
      <c r="S111" s="8">
        <v>66</v>
      </c>
      <c r="T111" s="8">
        <v>12</v>
      </c>
      <c r="U111" s="7">
        <f t="shared" si="25"/>
        <v>79068</v>
      </c>
      <c r="V111" s="7">
        <f t="shared" si="25"/>
        <v>520</v>
      </c>
      <c r="W111" s="7">
        <f t="shared" si="25"/>
        <v>342</v>
      </c>
      <c r="X111" s="30">
        <f t="shared" si="25"/>
        <v>0.52900000000000003</v>
      </c>
      <c r="Y111" s="30">
        <f t="shared" si="25"/>
        <v>0.47099999999999997</v>
      </c>
      <c r="Z111" s="30" t="str">
        <f t="shared" si="25"/>
        <v>60.6%</v>
      </c>
      <c r="AA111" s="30" t="str">
        <f t="shared" si="25"/>
        <v>20.5%</v>
      </c>
      <c r="AB111" s="30" t="str">
        <f t="shared" si="25"/>
        <v>13.2%</v>
      </c>
      <c r="AC111" s="30" t="str">
        <f t="shared" si="25"/>
        <v>2.9%</v>
      </c>
      <c r="AD111" s="30" t="str">
        <f t="shared" si="25"/>
        <v>1.4%</v>
      </c>
      <c r="AE111" s="30" t="str">
        <f t="shared" si="25"/>
        <v>0.8%</v>
      </c>
      <c r="AF111" s="30" t="str">
        <f t="shared" si="25"/>
        <v>0.5%</v>
      </c>
      <c r="AG111" s="30" t="str">
        <f t="shared" si="21"/>
        <v>0.2%</v>
      </c>
      <c r="AH111" s="9"/>
      <c r="AI111" s="9">
        <f t="shared" si="18"/>
        <v>4</v>
      </c>
      <c r="AJ111" s="10" t="s">
        <v>282</v>
      </c>
    </row>
    <row r="112" spans="1:36" ht="13.8" x14ac:dyDescent="0.25">
      <c r="A112" s="5">
        <f t="shared" si="23"/>
        <v>43890</v>
      </c>
      <c r="B112" s="5">
        <f t="shared" si="23"/>
        <v>44137</v>
      </c>
      <c r="C112" s="6">
        <f t="shared" si="23"/>
        <v>0.33333333333333331</v>
      </c>
      <c r="D112" s="7">
        <f t="shared" si="23"/>
        <v>249</v>
      </c>
      <c r="E112" s="28" t="str">
        <f t="shared" si="26"/>
        <v>https://www.gestionderiesgos.gob.ec/wp-content/uploads/2020/11/INFOGRAFIA-NACIONALCOVID19-COE-NACIONAL-08h00-02112020.pdf</v>
      </c>
      <c r="F112" s="7">
        <f t="shared" si="24"/>
        <v>169562</v>
      </c>
      <c r="G112" s="7">
        <f t="shared" si="24"/>
        <v>8380</v>
      </c>
      <c r="H112" s="7">
        <f t="shared" si="24"/>
        <v>4312</v>
      </c>
      <c r="I112" s="16" t="str">
        <f t="shared" si="24"/>
        <v>No hay datos</v>
      </c>
      <c r="J112" s="19">
        <f t="shared" si="24"/>
        <v>149048</v>
      </c>
      <c r="K112" s="24">
        <f t="shared" si="24"/>
        <v>21476</v>
      </c>
      <c r="L112" s="7">
        <f t="shared" si="24"/>
        <v>328849</v>
      </c>
      <c r="M112" s="7">
        <f t="shared" si="24"/>
        <v>549226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5"/>
        <v>2112</v>
      </c>
      <c r="S112" s="7">
        <f t="shared" si="25"/>
        <v>66</v>
      </c>
      <c r="T112" s="7">
        <f t="shared" si="25"/>
        <v>12</v>
      </c>
      <c r="U112" s="7">
        <f t="shared" si="25"/>
        <v>79068</v>
      </c>
      <c r="V112" s="7">
        <f t="shared" si="25"/>
        <v>520</v>
      </c>
      <c r="W112" s="7">
        <f t="shared" si="25"/>
        <v>342</v>
      </c>
      <c r="X112" s="30">
        <f t="shared" si="25"/>
        <v>0.52900000000000003</v>
      </c>
      <c r="Y112" s="30">
        <f t="shared" si="25"/>
        <v>0.47099999999999997</v>
      </c>
      <c r="Z112" s="30" t="str">
        <f t="shared" si="25"/>
        <v>60.6%</v>
      </c>
      <c r="AA112" s="30" t="str">
        <f t="shared" si="25"/>
        <v>20.5%</v>
      </c>
      <c r="AB112" s="30" t="str">
        <f t="shared" si="25"/>
        <v>13.2%</v>
      </c>
      <c r="AC112" s="30" t="str">
        <f t="shared" si="25"/>
        <v>2.9%</v>
      </c>
      <c r="AD112" s="30" t="str">
        <f t="shared" si="25"/>
        <v>1.4%</v>
      </c>
      <c r="AE112" s="30" t="str">
        <f t="shared" si="25"/>
        <v>0.8%</v>
      </c>
      <c r="AF112" s="30" t="str">
        <f t="shared" si="25"/>
        <v>0.5%</v>
      </c>
      <c r="AG112" s="30" t="str">
        <f t="shared" si="21"/>
        <v>0.2%</v>
      </c>
      <c r="AH112" s="9"/>
      <c r="AI112" s="9">
        <f t="shared" si="18"/>
        <v>4</v>
      </c>
      <c r="AJ112" s="10" t="s">
        <v>282</v>
      </c>
    </row>
    <row r="113" spans="1:36" ht="13.8" x14ac:dyDescent="0.25">
      <c r="A113" s="5">
        <f t="shared" si="23"/>
        <v>43890</v>
      </c>
      <c r="B113" s="5">
        <f t="shared" si="23"/>
        <v>44137</v>
      </c>
      <c r="C113" s="6">
        <f t="shared" si="23"/>
        <v>0.33333333333333331</v>
      </c>
      <c r="D113" s="7">
        <f t="shared" si="23"/>
        <v>249</v>
      </c>
      <c r="E113" s="28" t="str">
        <f t="shared" si="26"/>
        <v>https://www.gestionderiesgos.gob.ec/wp-content/uploads/2020/11/INFOGRAFIA-NACIONALCOVID19-COE-NACIONAL-08h00-02112020.pdf</v>
      </c>
      <c r="F113" s="7">
        <f t="shared" si="24"/>
        <v>169562</v>
      </c>
      <c r="G113" s="7">
        <f t="shared" si="24"/>
        <v>8380</v>
      </c>
      <c r="H113" s="7">
        <f t="shared" si="24"/>
        <v>4312</v>
      </c>
      <c r="I113" s="16" t="str">
        <f t="shared" si="24"/>
        <v>No hay datos</v>
      </c>
      <c r="J113" s="19">
        <f t="shared" si="24"/>
        <v>149048</v>
      </c>
      <c r="K113" s="24">
        <f t="shared" si="24"/>
        <v>21476</v>
      </c>
      <c r="L113" s="7">
        <f t="shared" si="24"/>
        <v>328849</v>
      </c>
      <c r="M113" s="7">
        <f t="shared" si="24"/>
        <v>549226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5"/>
        <v>2112</v>
      </c>
      <c r="S113" s="7">
        <f t="shared" si="25"/>
        <v>66</v>
      </c>
      <c r="T113" s="7">
        <f t="shared" si="25"/>
        <v>12</v>
      </c>
      <c r="U113" s="7">
        <f t="shared" si="25"/>
        <v>79068</v>
      </c>
      <c r="V113" s="7">
        <f t="shared" si="25"/>
        <v>520</v>
      </c>
      <c r="W113" s="7">
        <f t="shared" si="25"/>
        <v>342</v>
      </c>
      <c r="X113" s="30">
        <f t="shared" si="25"/>
        <v>0.52900000000000003</v>
      </c>
      <c r="Y113" s="30">
        <f t="shared" si="25"/>
        <v>0.47099999999999997</v>
      </c>
      <c r="Z113" s="30" t="str">
        <f t="shared" si="25"/>
        <v>60.6%</v>
      </c>
      <c r="AA113" s="30" t="str">
        <f t="shared" si="25"/>
        <v>20.5%</v>
      </c>
      <c r="AB113" s="30" t="str">
        <f t="shared" si="25"/>
        <v>13.2%</v>
      </c>
      <c r="AC113" s="30" t="str">
        <f t="shared" si="25"/>
        <v>2.9%</v>
      </c>
      <c r="AD113" s="30" t="str">
        <f t="shared" si="25"/>
        <v>1.4%</v>
      </c>
      <c r="AE113" s="30" t="str">
        <f t="shared" si="25"/>
        <v>0.8%</v>
      </c>
      <c r="AF113" s="30" t="str">
        <f t="shared" si="25"/>
        <v>0.5%</v>
      </c>
      <c r="AG113" s="30" t="str">
        <f t="shared" si="21"/>
        <v>0.2%</v>
      </c>
      <c r="AH113" s="9"/>
      <c r="AI113" s="9">
        <f t="shared" si="18"/>
        <v>4</v>
      </c>
      <c r="AJ113" s="10" t="s">
        <v>282</v>
      </c>
    </row>
    <row r="114" spans="1:36" ht="13.8" x14ac:dyDescent="0.25">
      <c r="A114" s="5">
        <f t="shared" si="23"/>
        <v>43890</v>
      </c>
      <c r="B114" s="5">
        <f t="shared" si="23"/>
        <v>44137</v>
      </c>
      <c r="C114" s="6">
        <f t="shared" si="23"/>
        <v>0.33333333333333331</v>
      </c>
      <c r="D114" s="7">
        <f t="shared" si="23"/>
        <v>249</v>
      </c>
      <c r="E114" s="28" t="str">
        <f t="shared" si="26"/>
        <v>https://www.gestionderiesgos.gob.ec/wp-content/uploads/2020/11/INFOGRAFIA-NACIONALCOVID19-COE-NACIONAL-08h00-02112020.pdf</v>
      </c>
      <c r="F114" s="7">
        <f t="shared" si="24"/>
        <v>169562</v>
      </c>
      <c r="G114" s="7">
        <f t="shared" si="24"/>
        <v>8380</v>
      </c>
      <c r="H114" s="7">
        <f t="shared" si="24"/>
        <v>4312</v>
      </c>
      <c r="I114" s="16" t="str">
        <f t="shared" si="24"/>
        <v>No hay datos</v>
      </c>
      <c r="J114" s="19">
        <f t="shared" si="24"/>
        <v>149048</v>
      </c>
      <c r="K114" s="24">
        <f t="shared" si="24"/>
        <v>21476</v>
      </c>
      <c r="L114" s="7">
        <f t="shared" si="24"/>
        <v>328849</v>
      </c>
      <c r="M114" s="7">
        <f t="shared" si="24"/>
        <v>549226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5"/>
        <v>2112</v>
      </c>
      <c r="S114" s="7">
        <f t="shared" si="25"/>
        <v>66</v>
      </c>
      <c r="T114" s="7">
        <f t="shared" si="25"/>
        <v>12</v>
      </c>
      <c r="U114" s="7">
        <f t="shared" si="25"/>
        <v>79068</v>
      </c>
      <c r="V114" s="7">
        <f t="shared" si="25"/>
        <v>520</v>
      </c>
      <c r="W114" s="7">
        <f t="shared" si="25"/>
        <v>342</v>
      </c>
      <c r="X114" s="30">
        <f t="shared" si="25"/>
        <v>0.52900000000000003</v>
      </c>
      <c r="Y114" s="30">
        <f t="shared" si="25"/>
        <v>0.47099999999999997</v>
      </c>
      <c r="Z114" s="30" t="str">
        <f t="shared" si="25"/>
        <v>60.6%</v>
      </c>
      <c r="AA114" s="30" t="str">
        <f t="shared" si="25"/>
        <v>20.5%</v>
      </c>
      <c r="AB114" s="30" t="str">
        <f t="shared" si="25"/>
        <v>13.2%</v>
      </c>
      <c r="AC114" s="30" t="str">
        <f t="shared" si="25"/>
        <v>2.9%</v>
      </c>
      <c r="AD114" s="30" t="str">
        <f t="shared" si="25"/>
        <v>1.4%</v>
      </c>
      <c r="AE114" s="30" t="str">
        <f t="shared" si="25"/>
        <v>0.8%</v>
      </c>
      <c r="AF114" s="30" t="str">
        <f t="shared" si="25"/>
        <v>0.5%</v>
      </c>
      <c r="AG114" s="30" t="str">
        <f t="shared" si="21"/>
        <v>0.2%</v>
      </c>
      <c r="AH114" s="9"/>
      <c r="AI114" s="9">
        <f t="shared" si="18"/>
        <v>4</v>
      </c>
      <c r="AJ114" s="10" t="s">
        <v>282</v>
      </c>
    </row>
    <row r="115" spans="1:36" ht="13.8" x14ac:dyDescent="0.25">
      <c r="A115" s="5">
        <f t="shared" ref="A115:D130" si="29">A114</f>
        <v>43890</v>
      </c>
      <c r="B115" s="5">
        <f t="shared" si="29"/>
        <v>44137</v>
      </c>
      <c r="C115" s="6">
        <f t="shared" si="29"/>
        <v>0.33333333333333331</v>
      </c>
      <c r="D115" s="7">
        <f t="shared" si="29"/>
        <v>249</v>
      </c>
      <c r="E115" s="28" t="str">
        <f t="shared" si="26"/>
        <v>https://www.gestionderiesgos.gob.ec/wp-content/uploads/2020/11/INFOGRAFIA-NACIONALCOVID19-COE-NACIONAL-08h00-02112020.pdf</v>
      </c>
      <c r="F115" s="7">
        <f t="shared" ref="F115:M130" si="30">F114</f>
        <v>169562</v>
      </c>
      <c r="G115" s="7">
        <f t="shared" si="30"/>
        <v>8380</v>
      </c>
      <c r="H115" s="7">
        <f t="shared" si="30"/>
        <v>4312</v>
      </c>
      <c r="I115" s="16" t="str">
        <f t="shared" si="30"/>
        <v>No hay datos</v>
      </c>
      <c r="J115" s="19">
        <f t="shared" si="30"/>
        <v>149048</v>
      </c>
      <c r="K115" s="24">
        <f t="shared" si="30"/>
        <v>21476</v>
      </c>
      <c r="L115" s="7">
        <f t="shared" si="30"/>
        <v>328849</v>
      </c>
      <c r="M115" s="7">
        <f t="shared" si="30"/>
        <v>549226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5"/>
        <v>2112</v>
      </c>
      <c r="S115" s="7">
        <f t="shared" si="25"/>
        <v>66</v>
      </c>
      <c r="T115" s="7">
        <f t="shared" si="25"/>
        <v>12</v>
      </c>
      <c r="U115" s="7">
        <f t="shared" si="25"/>
        <v>79068</v>
      </c>
      <c r="V115" s="7">
        <f t="shared" si="25"/>
        <v>520</v>
      </c>
      <c r="W115" s="7">
        <f t="shared" si="25"/>
        <v>342</v>
      </c>
      <c r="X115" s="30">
        <f t="shared" si="25"/>
        <v>0.52900000000000003</v>
      </c>
      <c r="Y115" s="30">
        <f t="shared" si="25"/>
        <v>0.47099999999999997</v>
      </c>
      <c r="Z115" s="30" t="str">
        <f t="shared" si="25"/>
        <v>60.6%</v>
      </c>
      <c r="AA115" s="30" t="str">
        <f t="shared" si="25"/>
        <v>20.5%</v>
      </c>
      <c r="AB115" s="30" t="str">
        <f t="shared" si="25"/>
        <v>13.2%</v>
      </c>
      <c r="AC115" s="30" t="str">
        <f t="shared" si="25"/>
        <v>2.9%</v>
      </c>
      <c r="AD115" s="30" t="str">
        <f t="shared" si="25"/>
        <v>1.4%</v>
      </c>
      <c r="AE115" s="30" t="str">
        <f t="shared" si="25"/>
        <v>0.8%</v>
      </c>
      <c r="AF115" s="30" t="str">
        <f t="shared" si="25"/>
        <v>0.5%</v>
      </c>
      <c r="AG115" s="30" t="str">
        <f t="shared" si="21"/>
        <v>0.2%</v>
      </c>
      <c r="AH115" s="9"/>
      <c r="AI115" s="9">
        <f t="shared" si="18"/>
        <v>4</v>
      </c>
      <c r="AJ115" s="10" t="s">
        <v>282</v>
      </c>
    </row>
    <row r="116" spans="1:36" ht="13.8" x14ac:dyDescent="0.25">
      <c r="A116" s="5">
        <f t="shared" si="29"/>
        <v>43890</v>
      </c>
      <c r="B116" s="5">
        <f t="shared" si="29"/>
        <v>44137</v>
      </c>
      <c r="C116" s="6">
        <f t="shared" si="29"/>
        <v>0.33333333333333331</v>
      </c>
      <c r="D116" s="7">
        <f t="shared" si="29"/>
        <v>249</v>
      </c>
      <c r="E116" s="28" t="str">
        <f t="shared" si="26"/>
        <v>https://www.gestionderiesgos.gob.ec/wp-content/uploads/2020/11/INFOGRAFIA-NACIONALCOVID19-COE-NACIONAL-08h00-02112020.pdf</v>
      </c>
      <c r="F116" s="7">
        <f t="shared" si="30"/>
        <v>169562</v>
      </c>
      <c r="G116" s="7">
        <f t="shared" si="30"/>
        <v>8380</v>
      </c>
      <c r="H116" s="7">
        <f t="shared" si="30"/>
        <v>4312</v>
      </c>
      <c r="I116" s="16" t="str">
        <f t="shared" si="30"/>
        <v>No hay datos</v>
      </c>
      <c r="J116" s="19">
        <f t="shared" si="30"/>
        <v>149048</v>
      </c>
      <c r="K116" s="24">
        <f t="shared" si="30"/>
        <v>21476</v>
      </c>
      <c r="L116" s="7">
        <f t="shared" si="30"/>
        <v>328849</v>
      </c>
      <c r="M116" s="7">
        <f t="shared" si="30"/>
        <v>549226</v>
      </c>
      <c r="N116" s="7" t="s">
        <v>91</v>
      </c>
      <c r="O116" s="7" t="s">
        <v>76</v>
      </c>
      <c r="P116" s="7" t="s">
        <v>103</v>
      </c>
      <c r="Q116" s="8">
        <v>253</v>
      </c>
      <c r="R116" s="7">
        <f t="shared" ref="R116:AF131" si="31">R115</f>
        <v>2112</v>
      </c>
      <c r="S116" s="7">
        <f t="shared" si="31"/>
        <v>66</v>
      </c>
      <c r="T116" s="7">
        <f t="shared" si="31"/>
        <v>12</v>
      </c>
      <c r="U116" s="7">
        <f t="shared" si="31"/>
        <v>79068</v>
      </c>
      <c r="V116" s="7">
        <f t="shared" si="31"/>
        <v>520</v>
      </c>
      <c r="W116" s="7">
        <f t="shared" si="31"/>
        <v>342</v>
      </c>
      <c r="X116" s="30">
        <f t="shared" si="31"/>
        <v>0.52900000000000003</v>
      </c>
      <c r="Y116" s="30">
        <f t="shared" si="31"/>
        <v>0.47099999999999997</v>
      </c>
      <c r="Z116" s="30" t="str">
        <f t="shared" si="31"/>
        <v>60.6%</v>
      </c>
      <c r="AA116" s="30" t="str">
        <f t="shared" si="31"/>
        <v>20.5%</v>
      </c>
      <c r="AB116" s="30" t="str">
        <f t="shared" si="31"/>
        <v>13.2%</v>
      </c>
      <c r="AC116" s="30" t="str">
        <f t="shared" si="31"/>
        <v>2.9%</v>
      </c>
      <c r="AD116" s="30" t="str">
        <f t="shared" si="31"/>
        <v>1.4%</v>
      </c>
      <c r="AE116" s="30" t="str">
        <f t="shared" si="31"/>
        <v>0.8%</v>
      </c>
      <c r="AF116" s="30" t="str">
        <f t="shared" si="31"/>
        <v>0.5%</v>
      </c>
      <c r="AG116" s="30" t="str">
        <f t="shared" si="21"/>
        <v>0.2%</v>
      </c>
      <c r="AH116" s="9"/>
      <c r="AI116" s="9">
        <f t="shared" si="18"/>
        <v>4</v>
      </c>
      <c r="AJ116" s="10" t="s">
        <v>282</v>
      </c>
    </row>
    <row r="117" spans="1:36" ht="13.8" x14ac:dyDescent="0.25">
      <c r="A117" s="5">
        <f t="shared" si="29"/>
        <v>43890</v>
      </c>
      <c r="B117" s="5">
        <f t="shared" si="29"/>
        <v>44137</v>
      </c>
      <c r="C117" s="6">
        <f t="shared" si="29"/>
        <v>0.33333333333333331</v>
      </c>
      <c r="D117" s="7">
        <f t="shared" si="29"/>
        <v>249</v>
      </c>
      <c r="E117" s="28" t="str">
        <f t="shared" si="26"/>
        <v>https://www.gestionderiesgos.gob.ec/wp-content/uploads/2020/11/INFOGRAFIA-NACIONALCOVID19-COE-NACIONAL-08h00-02112020.pdf</v>
      </c>
      <c r="F117" s="7">
        <f t="shared" si="30"/>
        <v>169562</v>
      </c>
      <c r="G117" s="7">
        <f t="shared" si="30"/>
        <v>8380</v>
      </c>
      <c r="H117" s="7">
        <f t="shared" si="30"/>
        <v>4312</v>
      </c>
      <c r="I117" s="16" t="str">
        <f t="shared" si="30"/>
        <v>No hay datos</v>
      </c>
      <c r="J117" s="19">
        <f t="shared" si="30"/>
        <v>149048</v>
      </c>
      <c r="K117" s="24">
        <f t="shared" si="30"/>
        <v>21476</v>
      </c>
      <c r="L117" s="7">
        <f t="shared" si="30"/>
        <v>328849</v>
      </c>
      <c r="M117" s="7">
        <f t="shared" si="30"/>
        <v>549226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31"/>
        <v>2112</v>
      </c>
      <c r="S117" s="7">
        <f t="shared" si="31"/>
        <v>66</v>
      </c>
      <c r="T117" s="7">
        <f t="shared" si="31"/>
        <v>12</v>
      </c>
      <c r="U117" s="7">
        <f t="shared" si="31"/>
        <v>79068</v>
      </c>
      <c r="V117" s="7">
        <f t="shared" si="31"/>
        <v>520</v>
      </c>
      <c r="W117" s="7">
        <f t="shared" si="31"/>
        <v>342</v>
      </c>
      <c r="X117" s="30">
        <f t="shared" si="31"/>
        <v>0.52900000000000003</v>
      </c>
      <c r="Y117" s="30">
        <f t="shared" si="31"/>
        <v>0.47099999999999997</v>
      </c>
      <c r="Z117" s="30" t="str">
        <f t="shared" si="31"/>
        <v>60.6%</v>
      </c>
      <c r="AA117" s="30" t="str">
        <f t="shared" si="31"/>
        <v>20.5%</v>
      </c>
      <c r="AB117" s="30" t="str">
        <f t="shared" si="31"/>
        <v>13.2%</v>
      </c>
      <c r="AC117" s="30" t="str">
        <f t="shared" si="31"/>
        <v>2.9%</v>
      </c>
      <c r="AD117" s="30" t="str">
        <f t="shared" si="31"/>
        <v>1.4%</v>
      </c>
      <c r="AE117" s="30" t="str">
        <f t="shared" si="31"/>
        <v>0.8%</v>
      </c>
      <c r="AF117" s="30" t="str">
        <f t="shared" si="31"/>
        <v>0.5%</v>
      </c>
      <c r="AG117" s="30" t="str">
        <f t="shared" si="21"/>
        <v>0.2%</v>
      </c>
      <c r="AH117" s="9"/>
      <c r="AI117" s="9">
        <f t="shared" si="18"/>
        <v>4</v>
      </c>
      <c r="AJ117" s="10" t="s">
        <v>282</v>
      </c>
    </row>
    <row r="118" spans="1:36" ht="13.8" x14ac:dyDescent="0.25">
      <c r="A118" s="5">
        <f t="shared" si="29"/>
        <v>43890</v>
      </c>
      <c r="B118" s="5">
        <f t="shared" si="29"/>
        <v>44137</v>
      </c>
      <c r="C118" s="6">
        <f t="shared" si="29"/>
        <v>0.33333333333333331</v>
      </c>
      <c r="D118" s="7">
        <f t="shared" si="29"/>
        <v>249</v>
      </c>
      <c r="E118" s="28" t="str">
        <f t="shared" si="26"/>
        <v>https://www.gestionderiesgos.gob.ec/wp-content/uploads/2020/11/INFOGRAFIA-NACIONALCOVID19-COE-NACIONAL-08h00-02112020.pdf</v>
      </c>
      <c r="F118" s="7">
        <f t="shared" si="30"/>
        <v>169562</v>
      </c>
      <c r="G118" s="7">
        <f t="shared" si="30"/>
        <v>8380</v>
      </c>
      <c r="H118" s="7">
        <f t="shared" si="30"/>
        <v>4312</v>
      </c>
      <c r="I118" s="16" t="str">
        <f t="shared" si="30"/>
        <v>No hay datos</v>
      </c>
      <c r="J118" s="19">
        <f t="shared" si="30"/>
        <v>149048</v>
      </c>
      <c r="K118" s="24">
        <f t="shared" si="30"/>
        <v>21476</v>
      </c>
      <c r="L118" s="7">
        <f t="shared" si="30"/>
        <v>328849</v>
      </c>
      <c r="M118" s="7">
        <f t="shared" si="30"/>
        <v>549226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31"/>
        <v>2112</v>
      </c>
      <c r="S118" s="7">
        <f t="shared" si="31"/>
        <v>66</v>
      </c>
      <c r="T118" s="7">
        <f t="shared" si="31"/>
        <v>12</v>
      </c>
      <c r="U118" s="7">
        <f t="shared" si="31"/>
        <v>79068</v>
      </c>
      <c r="V118" s="7">
        <f t="shared" si="31"/>
        <v>520</v>
      </c>
      <c r="W118" s="7">
        <f t="shared" si="31"/>
        <v>342</v>
      </c>
      <c r="X118" s="30">
        <f t="shared" si="31"/>
        <v>0.52900000000000003</v>
      </c>
      <c r="Y118" s="30">
        <f t="shared" si="31"/>
        <v>0.47099999999999997</v>
      </c>
      <c r="Z118" s="30" t="str">
        <f t="shared" si="31"/>
        <v>60.6%</v>
      </c>
      <c r="AA118" s="30" t="str">
        <f t="shared" si="31"/>
        <v>20.5%</v>
      </c>
      <c r="AB118" s="30" t="str">
        <f t="shared" si="31"/>
        <v>13.2%</v>
      </c>
      <c r="AC118" s="30" t="str">
        <f t="shared" si="31"/>
        <v>2.9%</v>
      </c>
      <c r="AD118" s="30" t="str">
        <f t="shared" si="31"/>
        <v>1.4%</v>
      </c>
      <c r="AE118" s="30" t="str">
        <f t="shared" si="31"/>
        <v>0.8%</v>
      </c>
      <c r="AF118" s="30" t="str">
        <f t="shared" si="31"/>
        <v>0.5%</v>
      </c>
      <c r="AG118" s="30" t="str">
        <f t="shared" si="21"/>
        <v>0.2%</v>
      </c>
      <c r="AH118" s="9"/>
      <c r="AI118" s="9">
        <f t="shared" si="18"/>
        <v>4</v>
      </c>
      <c r="AJ118" s="10" t="s">
        <v>282</v>
      </c>
    </row>
    <row r="119" spans="1:36" ht="13.8" x14ac:dyDescent="0.25">
      <c r="A119" s="5">
        <f t="shared" si="29"/>
        <v>43890</v>
      </c>
      <c r="B119" s="5">
        <f t="shared" si="29"/>
        <v>44137</v>
      </c>
      <c r="C119" s="6">
        <f t="shared" si="29"/>
        <v>0.33333333333333331</v>
      </c>
      <c r="D119" s="7">
        <f t="shared" si="29"/>
        <v>249</v>
      </c>
      <c r="E119" s="28" t="str">
        <f t="shared" si="26"/>
        <v>https://www.gestionderiesgos.gob.ec/wp-content/uploads/2020/11/INFOGRAFIA-NACIONALCOVID19-COE-NACIONAL-08h00-02112020.pdf</v>
      </c>
      <c r="F119" s="7">
        <f t="shared" si="30"/>
        <v>169562</v>
      </c>
      <c r="G119" s="7">
        <f t="shared" si="30"/>
        <v>8380</v>
      </c>
      <c r="H119" s="7">
        <f t="shared" si="30"/>
        <v>4312</v>
      </c>
      <c r="I119" s="16" t="str">
        <f t="shared" si="30"/>
        <v>No hay datos</v>
      </c>
      <c r="J119" s="19">
        <f t="shared" si="30"/>
        <v>149048</v>
      </c>
      <c r="K119" s="24">
        <f t="shared" si="30"/>
        <v>21476</v>
      </c>
      <c r="L119" s="7">
        <f t="shared" si="30"/>
        <v>328849</v>
      </c>
      <c r="M119" s="7">
        <f t="shared" si="30"/>
        <v>549226</v>
      </c>
      <c r="N119" s="7" t="s">
        <v>91</v>
      </c>
      <c r="O119" s="7" t="s">
        <v>105</v>
      </c>
      <c r="P119" s="7" t="s">
        <v>105</v>
      </c>
      <c r="Q119" s="8">
        <v>2153</v>
      </c>
      <c r="R119" s="8">
        <v>2153</v>
      </c>
      <c r="S119" s="8">
        <v>83</v>
      </c>
      <c r="T119" s="8">
        <v>7</v>
      </c>
      <c r="U119" s="7">
        <f t="shared" si="31"/>
        <v>79068</v>
      </c>
      <c r="V119" s="7">
        <f t="shared" si="31"/>
        <v>520</v>
      </c>
      <c r="W119" s="7">
        <f t="shared" si="31"/>
        <v>342</v>
      </c>
      <c r="X119" s="30">
        <f t="shared" si="31"/>
        <v>0.52900000000000003</v>
      </c>
      <c r="Y119" s="30">
        <f t="shared" si="31"/>
        <v>0.47099999999999997</v>
      </c>
      <c r="Z119" s="30" t="str">
        <f t="shared" si="31"/>
        <v>60.6%</v>
      </c>
      <c r="AA119" s="30" t="str">
        <f t="shared" si="31"/>
        <v>20.5%</v>
      </c>
      <c r="AB119" s="30" t="str">
        <f t="shared" si="31"/>
        <v>13.2%</v>
      </c>
      <c r="AC119" s="30" t="str">
        <f t="shared" si="31"/>
        <v>2.9%</v>
      </c>
      <c r="AD119" s="30" t="str">
        <f t="shared" si="31"/>
        <v>1.4%</v>
      </c>
      <c r="AE119" s="30" t="str">
        <f t="shared" si="31"/>
        <v>0.8%</v>
      </c>
      <c r="AF119" s="30" t="str">
        <f t="shared" si="31"/>
        <v>0.5%</v>
      </c>
      <c r="AG119" s="30" t="str">
        <f t="shared" si="21"/>
        <v>0.2%</v>
      </c>
      <c r="AH119" s="9"/>
      <c r="AI119" s="9">
        <f t="shared" si="18"/>
        <v>4</v>
      </c>
      <c r="AJ119" s="10" t="s">
        <v>282</v>
      </c>
    </row>
    <row r="120" spans="1:36" ht="13.8" x14ac:dyDescent="0.25">
      <c r="A120" s="5">
        <f t="shared" si="29"/>
        <v>43890</v>
      </c>
      <c r="B120" s="5">
        <f t="shared" si="29"/>
        <v>44137</v>
      </c>
      <c r="C120" s="6">
        <f t="shared" si="29"/>
        <v>0.33333333333333331</v>
      </c>
      <c r="D120" s="7">
        <f t="shared" si="29"/>
        <v>249</v>
      </c>
      <c r="E120" s="28" t="str">
        <f t="shared" si="26"/>
        <v>https://www.gestionderiesgos.gob.ec/wp-content/uploads/2020/11/INFOGRAFIA-NACIONALCOVID19-COE-NACIONAL-08h00-02112020.pdf</v>
      </c>
      <c r="F120" s="7">
        <f t="shared" si="30"/>
        <v>169562</v>
      </c>
      <c r="G120" s="7">
        <f t="shared" si="30"/>
        <v>8380</v>
      </c>
      <c r="H120" s="7">
        <f t="shared" si="30"/>
        <v>4312</v>
      </c>
      <c r="I120" s="16" t="str">
        <f t="shared" si="30"/>
        <v>No hay datos</v>
      </c>
      <c r="J120" s="19">
        <f t="shared" si="30"/>
        <v>149048</v>
      </c>
      <c r="K120" s="24">
        <f t="shared" si="30"/>
        <v>21476</v>
      </c>
      <c r="L120" s="7">
        <f t="shared" si="30"/>
        <v>328849</v>
      </c>
      <c r="M120" s="7">
        <f t="shared" si="30"/>
        <v>549226</v>
      </c>
      <c r="N120" s="7" t="s">
        <v>91</v>
      </c>
      <c r="O120" s="7" t="s">
        <v>105</v>
      </c>
      <c r="P120" s="7" t="s">
        <v>106</v>
      </c>
      <c r="Q120" s="8">
        <v>1055</v>
      </c>
      <c r="R120" s="7">
        <f t="shared" si="31"/>
        <v>2153</v>
      </c>
      <c r="S120" s="7">
        <f t="shared" si="31"/>
        <v>83</v>
      </c>
      <c r="T120" s="7">
        <f t="shared" si="31"/>
        <v>7</v>
      </c>
      <c r="U120" s="7">
        <f t="shared" si="31"/>
        <v>79068</v>
      </c>
      <c r="V120" s="7">
        <f t="shared" si="31"/>
        <v>520</v>
      </c>
      <c r="W120" s="7">
        <f t="shared" si="31"/>
        <v>342</v>
      </c>
      <c r="X120" s="30">
        <f t="shared" si="31"/>
        <v>0.52900000000000003</v>
      </c>
      <c r="Y120" s="30">
        <f t="shared" si="31"/>
        <v>0.47099999999999997</v>
      </c>
      <c r="Z120" s="30" t="str">
        <f t="shared" si="31"/>
        <v>60.6%</v>
      </c>
      <c r="AA120" s="30" t="str">
        <f t="shared" si="31"/>
        <v>20.5%</v>
      </c>
      <c r="AB120" s="30" t="str">
        <f t="shared" si="31"/>
        <v>13.2%</v>
      </c>
      <c r="AC120" s="30" t="str">
        <f t="shared" si="31"/>
        <v>2.9%</v>
      </c>
      <c r="AD120" s="30" t="str">
        <f t="shared" si="31"/>
        <v>1.4%</v>
      </c>
      <c r="AE120" s="30" t="str">
        <f t="shared" si="31"/>
        <v>0.8%</v>
      </c>
      <c r="AF120" s="30" t="str">
        <f t="shared" si="31"/>
        <v>0.5%</v>
      </c>
      <c r="AG120" s="30" t="str">
        <f t="shared" si="21"/>
        <v>0.2%</v>
      </c>
      <c r="AH120" s="9"/>
      <c r="AI120" s="9">
        <f t="shared" si="18"/>
        <v>4</v>
      </c>
      <c r="AJ120" s="10" t="s">
        <v>282</v>
      </c>
    </row>
    <row r="121" spans="1:36" ht="13.8" x14ac:dyDescent="0.25">
      <c r="A121" s="5">
        <f t="shared" si="29"/>
        <v>43890</v>
      </c>
      <c r="B121" s="5">
        <f t="shared" si="29"/>
        <v>44137</v>
      </c>
      <c r="C121" s="6">
        <f t="shared" si="29"/>
        <v>0.33333333333333331</v>
      </c>
      <c r="D121" s="7">
        <f t="shared" si="29"/>
        <v>249</v>
      </c>
      <c r="E121" s="28" t="str">
        <f t="shared" si="26"/>
        <v>https://www.gestionderiesgos.gob.ec/wp-content/uploads/2020/11/INFOGRAFIA-NACIONALCOVID19-COE-NACIONAL-08h00-02112020.pdf</v>
      </c>
      <c r="F121" s="7">
        <f t="shared" si="30"/>
        <v>169562</v>
      </c>
      <c r="G121" s="7">
        <f t="shared" si="30"/>
        <v>8380</v>
      </c>
      <c r="H121" s="7">
        <f t="shared" si="30"/>
        <v>4312</v>
      </c>
      <c r="I121" s="16" t="str">
        <f t="shared" si="30"/>
        <v>No hay datos</v>
      </c>
      <c r="J121" s="19">
        <f t="shared" si="30"/>
        <v>149048</v>
      </c>
      <c r="K121" s="24">
        <f t="shared" si="30"/>
        <v>21476</v>
      </c>
      <c r="L121" s="7">
        <f t="shared" si="30"/>
        <v>328849</v>
      </c>
      <c r="M121" s="7">
        <f t="shared" si="30"/>
        <v>549226</v>
      </c>
      <c r="N121" s="7" t="s">
        <v>91</v>
      </c>
      <c r="O121" s="7" t="s">
        <v>105</v>
      </c>
      <c r="P121" s="7" t="s">
        <v>107</v>
      </c>
      <c r="Q121" s="8">
        <v>22</v>
      </c>
      <c r="R121" s="7">
        <f t="shared" si="31"/>
        <v>2153</v>
      </c>
      <c r="S121" s="7">
        <f t="shared" si="31"/>
        <v>83</v>
      </c>
      <c r="T121" s="7">
        <f t="shared" si="31"/>
        <v>7</v>
      </c>
      <c r="U121" s="7">
        <f t="shared" si="31"/>
        <v>79068</v>
      </c>
      <c r="V121" s="7">
        <f t="shared" si="31"/>
        <v>520</v>
      </c>
      <c r="W121" s="7">
        <f t="shared" si="31"/>
        <v>342</v>
      </c>
      <c r="X121" s="30">
        <f t="shared" si="31"/>
        <v>0.52900000000000003</v>
      </c>
      <c r="Y121" s="30">
        <f t="shared" si="31"/>
        <v>0.47099999999999997</v>
      </c>
      <c r="Z121" s="30" t="str">
        <f t="shared" si="31"/>
        <v>60.6%</v>
      </c>
      <c r="AA121" s="30" t="str">
        <f t="shared" si="31"/>
        <v>20.5%</v>
      </c>
      <c r="AB121" s="30" t="str">
        <f t="shared" si="31"/>
        <v>13.2%</v>
      </c>
      <c r="AC121" s="30" t="str">
        <f t="shared" si="31"/>
        <v>2.9%</v>
      </c>
      <c r="AD121" s="30" t="str">
        <f t="shared" si="31"/>
        <v>1.4%</v>
      </c>
      <c r="AE121" s="30" t="str">
        <f t="shared" si="31"/>
        <v>0.8%</v>
      </c>
      <c r="AF121" s="30" t="str">
        <f t="shared" si="31"/>
        <v>0.5%</v>
      </c>
      <c r="AG121" s="30" t="str">
        <f t="shared" si="21"/>
        <v>0.2%</v>
      </c>
      <c r="AH121" s="9"/>
      <c r="AI121" s="9">
        <f t="shared" si="18"/>
        <v>4</v>
      </c>
      <c r="AJ121" s="10" t="s">
        <v>282</v>
      </c>
    </row>
    <row r="122" spans="1:36" ht="13.8" x14ac:dyDescent="0.25">
      <c r="A122" s="5">
        <f t="shared" si="29"/>
        <v>43890</v>
      </c>
      <c r="B122" s="5">
        <f t="shared" si="29"/>
        <v>44137</v>
      </c>
      <c r="C122" s="6">
        <f t="shared" si="29"/>
        <v>0.33333333333333331</v>
      </c>
      <c r="D122" s="7">
        <f t="shared" si="29"/>
        <v>249</v>
      </c>
      <c r="E122" s="28" t="str">
        <f t="shared" si="26"/>
        <v>https://www.gestionderiesgos.gob.ec/wp-content/uploads/2020/11/INFOGRAFIA-NACIONALCOVID19-COE-NACIONAL-08h00-02112020.pdf</v>
      </c>
      <c r="F122" s="7">
        <f t="shared" si="30"/>
        <v>169562</v>
      </c>
      <c r="G122" s="7">
        <f t="shared" si="30"/>
        <v>8380</v>
      </c>
      <c r="H122" s="7">
        <f t="shared" si="30"/>
        <v>4312</v>
      </c>
      <c r="I122" s="16" t="str">
        <f t="shared" si="30"/>
        <v>No hay datos</v>
      </c>
      <c r="J122" s="19">
        <f t="shared" si="30"/>
        <v>149048</v>
      </c>
      <c r="K122" s="24">
        <f t="shared" si="30"/>
        <v>21476</v>
      </c>
      <c r="L122" s="7">
        <f t="shared" si="30"/>
        <v>328849</v>
      </c>
      <c r="M122" s="7">
        <f t="shared" si="30"/>
        <v>549226</v>
      </c>
      <c r="N122" s="7" t="s">
        <v>91</v>
      </c>
      <c r="O122" s="7" t="s">
        <v>105</v>
      </c>
      <c r="P122" s="7" t="s">
        <v>209</v>
      </c>
      <c r="Q122" s="8">
        <v>420</v>
      </c>
      <c r="R122" s="7">
        <f t="shared" si="31"/>
        <v>2153</v>
      </c>
      <c r="S122" s="7">
        <f t="shared" si="31"/>
        <v>83</v>
      </c>
      <c r="T122" s="7">
        <f t="shared" si="31"/>
        <v>7</v>
      </c>
      <c r="U122" s="7">
        <f t="shared" si="31"/>
        <v>79068</v>
      </c>
      <c r="V122" s="7">
        <f t="shared" si="31"/>
        <v>520</v>
      </c>
      <c r="W122" s="7">
        <f t="shared" si="31"/>
        <v>342</v>
      </c>
      <c r="X122" s="30">
        <f t="shared" si="31"/>
        <v>0.52900000000000003</v>
      </c>
      <c r="Y122" s="30">
        <f t="shared" si="31"/>
        <v>0.47099999999999997</v>
      </c>
      <c r="Z122" s="30" t="str">
        <f t="shared" si="31"/>
        <v>60.6%</v>
      </c>
      <c r="AA122" s="30" t="str">
        <f t="shared" si="31"/>
        <v>20.5%</v>
      </c>
      <c r="AB122" s="30" t="str">
        <f t="shared" si="31"/>
        <v>13.2%</v>
      </c>
      <c r="AC122" s="30" t="str">
        <f t="shared" si="31"/>
        <v>2.9%</v>
      </c>
      <c r="AD122" s="30" t="str">
        <f t="shared" si="31"/>
        <v>1.4%</v>
      </c>
      <c r="AE122" s="30" t="str">
        <f t="shared" si="31"/>
        <v>0.8%</v>
      </c>
      <c r="AF122" s="30" t="str">
        <f t="shared" si="31"/>
        <v>0.5%</v>
      </c>
      <c r="AG122" s="30" t="str">
        <f t="shared" si="21"/>
        <v>0.2%</v>
      </c>
      <c r="AH122" s="9"/>
      <c r="AI122" s="9">
        <f t="shared" si="18"/>
        <v>4</v>
      </c>
      <c r="AJ122" s="10" t="s">
        <v>282</v>
      </c>
    </row>
    <row r="123" spans="1:36" ht="13.8" x14ac:dyDescent="0.25">
      <c r="A123" s="5">
        <f t="shared" si="29"/>
        <v>43890</v>
      </c>
      <c r="B123" s="5">
        <f t="shared" si="29"/>
        <v>44137</v>
      </c>
      <c r="C123" s="6">
        <f t="shared" si="29"/>
        <v>0.33333333333333331</v>
      </c>
      <c r="D123" s="7">
        <f t="shared" si="29"/>
        <v>249</v>
      </c>
      <c r="E123" s="28" t="str">
        <f t="shared" si="26"/>
        <v>https://www.gestionderiesgos.gob.ec/wp-content/uploads/2020/11/INFOGRAFIA-NACIONALCOVID19-COE-NACIONAL-08h00-02112020.pdf</v>
      </c>
      <c r="F123" s="7">
        <f t="shared" si="30"/>
        <v>169562</v>
      </c>
      <c r="G123" s="7">
        <f t="shared" si="30"/>
        <v>8380</v>
      </c>
      <c r="H123" s="7">
        <f t="shared" si="30"/>
        <v>4312</v>
      </c>
      <c r="I123" s="16" t="str">
        <f t="shared" si="30"/>
        <v>No hay datos</v>
      </c>
      <c r="J123" s="19">
        <f t="shared" si="30"/>
        <v>149048</v>
      </c>
      <c r="K123" s="24">
        <f t="shared" si="30"/>
        <v>21476</v>
      </c>
      <c r="L123" s="7">
        <f t="shared" si="30"/>
        <v>328849</v>
      </c>
      <c r="M123" s="7">
        <f t="shared" si="30"/>
        <v>549226</v>
      </c>
      <c r="N123" s="7" t="s">
        <v>91</v>
      </c>
      <c r="O123" s="7" t="s">
        <v>105</v>
      </c>
      <c r="P123" s="7" t="s">
        <v>108</v>
      </c>
      <c r="Q123" s="8">
        <v>11</v>
      </c>
      <c r="R123" s="7">
        <f t="shared" si="31"/>
        <v>2153</v>
      </c>
      <c r="S123" s="7">
        <f t="shared" si="31"/>
        <v>83</v>
      </c>
      <c r="T123" s="7">
        <f t="shared" si="31"/>
        <v>7</v>
      </c>
      <c r="U123" s="7">
        <f t="shared" si="31"/>
        <v>79068</v>
      </c>
      <c r="V123" s="7">
        <f t="shared" si="31"/>
        <v>520</v>
      </c>
      <c r="W123" s="7">
        <f t="shared" si="31"/>
        <v>342</v>
      </c>
      <c r="X123" s="30">
        <f t="shared" si="31"/>
        <v>0.52900000000000003</v>
      </c>
      <c r="Y123" s="30">
        <f t="shared" si="31"/>
        <v>0.47099999999999997</v>
      </c>
      <c r="Z123" s="30" t="str">
        <f t="shared" si="31"/>
        <v>60.6%</v>
      </c>
      <c r="AA123" s="30" t="str">
        <f t="shared" si="31"/>
        <v>20.5%</v>
      </c>
      <c r="AB123" s="30" t="str">
        <f t="shared" si="31"/>
        <v>13.2%</v>
      </c>
      <c r="AC123" s="30" t="str">
        <f t="shared" si="31"/>
        <v>2.9%</v>
      </c>
      <c r="AD123" s="30" t="str">
        <f t="shared" si="31"/>
        <v>1.4%</v>
      </c>
      <c r="AE123" s="30" t="str">
        <f t="shared" si="31"/>
        <v>0.8%</v>
      </c>
      <c r="AF123" s="30" t="str">
        <f t="shared" si="31"/>
        <v>0.5%</v>
      </c>
      <c r="AG123" s="30" t="str">
        <f t="shared" si="21"/>
        <v>0.2%</v>
      </c>
      <c r="AH123" s="9"/>
      <c r="AI123" s="9">
        <f t="shared" si="18"/>
        <v>4</v>
      </c>
      <c r="AJ123" s="10" t="s">
        <v>282</v>
      </c>
    </row>
    <row r="124" spans="1:36" ht="13.8" x14ac:dyDescent="0.25">
      <c r="A124" s="5">
        <f t="shared" si="29"/>
        <v>43890</v>
      </c>
      <c r="B124" s="5">
        <f t="shared" si="29"/>
        <v>44137</v>
      </c>
      <c r="C124" s="6">
        <f t="shared" si="29"/>
        <v>0.33333333333333331</v>
      </c>
      <c r="D124" s="7">
        <f t="shared" si="29"/>
        <v>249</v>
      </c>
      <c r="E124" s="28" t="str">
        <f t="shared" si="26"/>
        <v>https://www.gestionderiesgos.gob.ec/wp-content/uploads/2020/11/INFOGRAFIA-NACIONALCOVID19-COE-NACIONAL-08h00-02112020.pdf</v>
      </c>
      <c r="F124" s="7">
        <f t="shared" si="30"/>
        <v>169562</v>
      </c>
      <c r="G124" s="7">
        <f t="shared" si="30"/>
        <v>8380</v>
      </c>
      <c r="H124" s="7">
        <f t="shared" si="30"/>
        <v>4312</v>
      </c>
      <c r="I124" s="16" t="str">
        <f t="shared" si="30"/>
        <v>No hay datos</v>
      </c>
      <c r="J124" s="19">
        <f t="shared" si="30"/>
        <v>149048</v>
      </c>
      <c r="K124" s="24">
        <f t="shared" si="30"/>
        <v>21476</v>
      </c>
      <c r="L124" s="7">
        <f t="shared" si="30"/>
        <v>328849</v>
      </c>
      <c r="M124" s="7">
        <f t="shared" si="30"/>
        <v>549226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31"/>
        <v>2153</v>
      </c>
      <c r="S124" s="7">
        <f t="shared" si="31"/>
        <v>83</v>
      </c>
      <c r="T124" s="7">
        <f t="shared" si="31"/>
        <v>7</v>
      </c>
      <c r="U124" s="7">
        <f t="shared" si="31"/>
        <v>79068</v>
      </c>
      <c r="V124" s="7">
        <f t="shared" si="31"/>
        <v>520</v>
      </c>
      <c r="W124" s="7">
        <f t="shared" si="31"/>
        <v>342</v>
      </c>
      <c r="X124" s="30">
        <f t="shared" si="31"/>
        <v>0.52900000000000003</v>
      </c>
      <c r="Y124" s="30">
        <f t="shared" si="31"/>
        <v>0.47099999999999997</v>
      </c>
      <c r="Z124" s="30" t="str">
        <f t="shared" si="31"/>
        <v>60.6%</v>
      </c>
      <c r="AA124" s="30" t="str">
        <f t="shared" si="31"/>
        <v>20.5%</v>
      </c>
      <c r="AB124" s="30" t="str">
        <f t="shared" si="31"/>
        <v>13.2%</v>
      </c>
      <c r="AC124" s="30" t="str">
        <f t="shared" si="31"/>
        <v>2.9%</v>
      </c>
      <c r="AD124" s="30" t="str">
        <f t="shared" si="31"/>
        <v>1.4%</v>
      </c>
      <c r="AE124" s="30" t="str">
        <f t="shared" si="31"/>
        <v>0.8%</v>
      </c>
      <c r="AF124" s="30" t="str">
        <f t="shared" si="31"/>
        <v>0.5%</v>
      </c>
      <c r="AG124" s="30" t="str">
        <f t="shared" si="21"/>
        <v>0.2%</v>
      </c>
      <c r="AH124" s="9"/>
      <c r="AI124" s="9">
        <f t="shared" si="18"/>
        <v>4</v>
      </c>
      <c r="AJ124" s="10" t="s">
        <v>282</v>
      </c>
    </row>
    <row r="125" spans="1:36" ht="13.8" x14ac:dyDescent="0.25">
      <c r="A125" s="5">
        <f t="shared" si="29"/>
        <v>43890</v>
      </c>
      <c r="B125" s="5">
        <f t="shared" si="29"/>
        <v>44137</v>
      </c>
      <c r="C125" s="6">
        <f t="shared" si="29"/>
        <v>0.33333333333333331</v>
      </c>
      <c r="D125" s="7">
        <f t="shared" si="29"/>
        <v>249</v>
      </c>
      <c r="E125" s="28" t="str">
        <f t="shared" si="26"/>
        <v>https://www.gestionderiesgos.gob.ec/wp-content/uploads/2020/11/INFOGRAFIA-NACIONALCOVID19-COE-NACIONAL-08h00-02112020.pdf</v>
      </c>
      <c r="F125" s="7">
        <f t="shared" si="30"/>
        <v>169562</v>
      </c>
      <c r="G125" s="7">
        <f t="shared" si="30"/>
        <v>8380</v>
      </c>
      <c r="H125" s="7">
        <f t="shared" si="30"/>
        <v>4312</v>
      </c>
      <c r="I125" s="16" t="str">
        <f t="shared" si="30"/>
        <v>No hay datos</v>
      </c>
      <c r="J125" s="19">
        <f t="shared" si="30"/>
        <v>149048</v>
      </c>
      <c r="K125" s="24">
        <f t="shared" si="30"/>
        <v>21476</v>
      </c>
      <c r="L125" s="7">
        <f t="shared" si="30"/>
        <v>328849</v>
      </c>
      <c r="M125" s="7">
        <f t="shared" si="30"/>
        <v>549226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31"/>
        <v>2153</v>
      </c>
      <c r="S125" s="7">
        <f t="shared" si="31"/>
        <v>83</v>
      </c>
      <c r="T125" s="7">
        <f t="shared" si="31"/>
        <v>7</v>
      </c>
      <c r="U125" s="7">
        <f t="shared" si="31"/>
        <v>79068</v>
      </c>
      <c r="V125" s="7">
        <f t="shared" si="31"/>
        <v>520</v>
      </c>
      <c r="W125" s="7">
        <f t="shared" si="31"/>
        <v>342</v>
      </c>
      <c r="X125" s="30">
        <f t="shared" si="31"/>
        <v>0.52900000000000003</v>
      </c>
      <c r="Y125" s="30">
        <f t="shared" si="31"/>
        <v>0.47099999999999997</v>
      </c>
      <c r="Z125" s="30" t="str">
        <f t="shared" si="31"/>
        <v>60.6%</v>
      </c>
      <c r="AA125" s="30" t="str">
        <f t="shared" si="31"/>
        <v>20.5%</v>
      </c>
      <c r="AB125" s="30" t="str">
        <f t="shared" si="31"/>
        <v>13.2%</v>
      </c>
      <c r="AC125" s="30" t="str">
        <f t="shared" si="31"/>
        <v>2.9%</v>
      </c>
      <c r="AD125" s="30" t="str">
        <f t="shared" si="31"/>
        <v>1.4%</v>
      </c>
      <c r="AE125" s="30" t="str">
        <f t="shared" si="31"/>
        <v>0.8%</v>
      </c>
      <c r="AF125" s="30" t="str">
        <f t="shared" si="31"/>
        <v>0.5%</v>
      </c>
      <c r="AG125" s="30" t="str">
        <f t="shared" si="21"/>
        <v>0.2%</v>
      </c>
      <c r="AH125" s="9"/>
      <c r="AI125" s="9">
        <f t="shared" si="18"/>
        <v>4</v>
      </c>
      <c r="AJ125" s="10" t="s">
        <v>282</v>
      </c>
    </row>
    <row r="126" spans="1:36" ht="13.8" x14ac:dyDescent="0.25">
      <c r="A126" s="5">
        <f t="shared" si="29"/>
        <v>43890</v>
      </c>
      <c r="B126" s="5">
        <f t="shared" si="29"/>
        <v>44137</v>
      </c>
      <c r="C126" s="6">
        <f t="shared" si="29"/>
        <v>0.33333333333333331</v>
      </c>
      <c r="D126" s="7">
        <f t="shared" si="29"/>
        <v>249</v>
      </c>
      <c r="E126" s="28" t="str">
        <f t="shared" si="26"/>
        <v>https://www.gestionderiesgos.gob.ec/wp-content/uploads/2020/11/INFOGRAFIA-NACIONALCOVID19-COE-NACIONAL-08h00-02112020.pdf</v>
      </c>
      <c r="F126" s="7">
        <f t="shared" si="30"/>
        <v>169562</v>
      </c>
      <c r="G126" s="7">
        <f t="shared" si="30"/>
        <v>8380</v>
      </c>
      <c r="H126" s="7">
        <f t="shared" si="30"/>
        <v>4312</v>
      </c>
      <c r="I126" s="16" t="str">
        <f t="shared" si="30"/>
        <v>No hay datos</v>
      </c>
      <c r="J126" s="19">
        <f t="shared" si="30"/>
        <v>149048</v>
      </c>
      <c r="K126" s="24">
        <f t="shared" si="30"/>
        <v>21476</v>
      </c>
      <c r="L126" s="7">
        <f t="shared" si="30"/>
        <v>328849</v>
      </c>
      <c r="M126" s="7">
        <f t="shared" si="30"/>
        <v>549226</v>
      </c>
      <c r="N126" s="7" t="s">
        <v>91</v>
      </c>
      <c r="O126" s="7" t="s">
        <v>105</v>
      </c>
      <c r="P126" s="7" t="s">
        <v>105</v>
      </c>
      <c r="Q126" s="8">
        <v>396</v>
      </c>
      <c r="R126" s="7">
        <f t="shared" si="31"/>
        <v>2153</v>
      </c>
      <c r="S126" s="7">
        <f t="shared" si="31"/>
        <v>83</v>
      </c>
      <c r="T126" s="7">
        <f t="shared" si="31"/>
        <v>7</v>
      </c>
      <c r="U126" s="7">
        <f t="shared" si="31"/>
        <v>79068</v>
      </c>
      <c r="V126" s="7">
        <f t="shared" si="31"/>
        <v>520</v>
      </c>
      <c r="W126" s="7">
        <f t="shared" si="31"/>
        <v>342</v>
      </c>
      <c r="X126" s="30">
        <f t="shared" si="31"/>
        <v>0.52900000000000003</v>
      </c>
      <c r="Y126" s="30">
        <f t="shared" si="31"/>
        <v>0.47099999999999997</v>
      </c>
      <c r="Z126" s="30" t="str">
        <f t="shared" si="31"/>
        <v>60.6%</v>
      </c>
      <c r="AA126" s="30" t="str">
        <f t="shared" si="31"/>
        <v>20.5%</v>
      </c>
      <c r="AB126" s="30" t="str">
        <f t="shared" si="31"/>
        <v>13.2%</v>
      </c>
      <c r="AC126" s="30" t="str">
        <f t="shared" si="31"/>
        <v>2.9%</v>
      </c>
      <c r="AD126" s="30" t="str">
        <f t="shared" si="31"/>
        <v>1.4%</v>
      </c>
      <c r="AE126" s="30" t="str">
        <f t="shared" si="31"/>
        <v>0.8%</v>
      </c>
      <c r="AF126" s="30" t="str">
        <f t="shared" si="31"/>
        <v>0.5%</v>
      </c>
      <c r="AG126" s="30" t="str">
        <f t="shared" si="21"/>
        <v>0.2%</v>
      </c>
      <c r="AH126" s="9"/>
      <c r="AI126" s="9">
        <f t="shared" si="18"/>
        <v>4</v>
      </c>
      <c r="AJ126" s="10" t="s">
        <v>282</v>
      </c>
    </row>
    <row r="127" spans="1:36" ht="13.8" x14ac:dyDescent="0.25">
      <c r="A127" s="5">
        <f t="shared" si="29"/>
        <v>43890</v>
      </c>
      <c r="B127" s="5">
        <f t="shared" si="29"/>
        <v>44137</v>
      </c>
      <c r="C127" s="6">
        <f t="shared" si="29"/>
        <v>0.33333333333333331</v>
      </c>
      <c r="D127" s="7">
        <f t="shared" si="29"/>
        <v>249</v>
      </c>
      <c r="E127" s="28" t="str">
        <f t="shared" si="26"/>
        <v>https://www.gestionderiesgos.gob.ec/wp-content/uploads/2020/11/INFOGRAFIA-NACIONALCOVID19-COE-NACIONAL-08h00-02112020.pdf</v>
      </c>
      <c r="F127" s="7">
        <f t="shared" si="30"/>
        <v>169562</v>
      </c>
      <c r="G127" s="7">
        <f t="shared" si="30"/>
        <v>8380</v>
      </c>
      <c r="H127" s="7">
        <f t="shared" si="30"/>
        <v>4312</v>
      </c>
      <c r="I127" s="16" t="str">
        <f t="shared" si="30"/>
        <v>No hay datos</v>
      </c>
      <c r="J127" s="19">
        <f t="shared" si="30"/>
        <v>149048</v>
      </c>
      <c r="K127" s="24">
        <f t="shared" si="30"/>
        <v>21476</v>
      </c>
      <c r="L127" s="7">
        <f t="shared" si="30"/>
        <v>328849</v>
      </c>
      <c r="M127" s="7">
        <f t="shared" si="30"/>
        <v>549226</v>
      </c>
      <c r="N127" s="7" t="s">
        <v>91</v>
      </c>
      <c r="O127" s="7" t="s">
        <v>111</v>
      </c>
      <c r="P127" s="7" t="s">
        <v>111</v>
      </c>
      <c r="Q127" s="8">
        <v>3055</v>
      </c>
      <c r="R127" s="8">
        <v>3055</v>
      </c>
      <c r="S127" s="8">
        <v>104</v>
      </c>
      <c r="T127" s="8">
        <v>1</v>
      </c>
      <c r="U127" s="7">
        <f t="shared" si="31"/>
        <v>79068</v>
      </c>
      <c r="V127" s="7">
        <f t="shared" si="31"/>
        <v>520</v>
      </c>
      <c r="W127" s="7">
        <f t="shared" si="31"/>
        <v>342</v>
      </c>
      <c r="X127" s="30">
        <f t="shared" si="31"/>
        <v>0.52900000000000003</v>
      </c>
      <c r="Y127" s="30">
        <f t="shared" si="31"/>
        <v>0.47099999999999997</v>
      </c>
      <c r="Z127" s="30" t="str">
        <f t="shared" si="31"/>
        <v>60.6%</v>
      </c>
      <c r="AA127" s="30" t="str">
        <f t="shared" si="31"/>
        <v>20.5%</v>
      </c>
      <c r="AB127" s="30" t="str">
        <f t="shared" si="31"/>
        <v>13.2%</v>
      </c>
      <c r="AC127" s="30" t="str">
        <f t="shared" si="31"/>
        <v>2.9%</v>
      </c>
      <c r="AD127" s="30" t="str">
        <f t="shared" si="31"/>
        <v>1.4%</v>
      </c>
      <c r="AE127" s="30" t="str">
        <f t="shared" si="31"/>
        <v>0.8%</v>
      </c>
      <c r="AF127" s="30" t="str">
        <f t="shared" si="31"/>
        <v>0.5%</v>
      </c>
      <c r="AG127" s="30" t="str">
        <f t="shared" si="21"/>
        <v>0.2%</v>
      </c>
      <c r="AH127" s="9"/>
      <c r="AI127" s="9">
        <f t="shared" si="18"/>
        <v>4</v>
      </c>
      <c r="AJ127" s="10" t="s">
        <v>282</v>
      </c>
    </row>
    <row r="128" spans="1:36" ht="13.8" x14ac:dyDescent="0.25">
      <c r="A128" s="5">
        <f t="shared" si="29"/>
        <v>43890</v>
      </c>
      <c r="B128" s="5">
        <f t="shared" si="29"/>
        <v>44137</v>
      </c>
      <c r="C128" s="6">
        <f t="shared" si="29"/>
        <v>0.33333333333333331</v>
      </c>
      <c r="D128" s="7">
        <f t="shared" si="29"/>
        <v>249</v>
      </c>
      <c r="E128" s="28" t="str">
        <f t="shared" si="26"/>
        <v>https://www.gestionderiesgos.gob.ec/wp-content/uploads/2020/11/INFOGRAFIA-NACIONALCOVID19-COE-NACIONAL-08h00-02112020.pdf</v>
      </c>
      <c r="F128" s="7">
        <f t="shared" si="30"/>
        <v>169562</v>
      </c>
      <c r="G128" s="7">
        <f t="shared" si="30"/>
        <v>8380</v>
      </c>
      <c r="H128" s="7">
        <f t="shared" si="30"/>
        <v>4312</v>
      </c>
      <c r="I128" s="16" t="str">
        <f t="shared" si="30"/>
        <v>No hay datos</v>
      </c>
      <c r="J128" s="19">
        <f t="shared" si="30"/>
        <v>149048</v>
      </c>
      <c r="K128" s="24">
        <f t="shared" si="30"/>
        <v>21476</v>
      </c>
      <c r="L128" s="7">
        <f t="shared" si="30"/>
        <v>328849</v>
      </c>
      <c r="M128" s="7">
        <f t="shared" si="30"/>
        <v>549226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31"/>
        <v>3055</v>
      </c>
      <c r="S128" s="7">
        <f t="shared" si="31"/>
        <v>104</v>
      </c>
      <c r="T128" s="7">
        <f t="shared" si="31"/>
        <v>1</v>
      </c>
      <c r="U128" s="7">
        <f t="shared" si="31"/>
        <v>79068</v>
      </c>
      <c r="V128" s="7">
        <f t="shared" si="31"/>
        <v>520</v>
      </c>
      <c r="W128" s="7">
        <f t="shared" si="31"/>
        <v>342</v>
      </c>
      <c r="X128" s="30">
        <f t="shared" si="31"/>
        <v>0.52900000000000003</v>
      </c>
      <c r="Y128" s="30">
        <f t="shared" si="31"/>
        <v>0.47099999999999997</v>
      </c>
      <c r="Z128" s="30" t="str">
        <f t="shared" si="31"/>
        <v>60.6%</v>
      </c>
      <c r="AA128" s="30" t="str">
        <f t="shared" si="31"/>
        <v>20.5%</v>
      </c>
      <c r="AB128" s="30" t="str">
        <f t="shared" si="31"/>
        <v>13.2%</v>
      </c>
      <c r="AC128" s="30" t="str">
        <f t="shared" si="31"/>
        <v>2.9%</v>
      </c>
      <c r="AD128" s="30" t="str">
        <f t="shared" si="31"/>
        <v>1.4%</v>
      </c>
      <c r="AE128" s="30" t="str">
        <f t="shared" si="31"/>
        <v>0.8%</v>
      </c>
      <c r="AF128" s="30" t="str">
        <f t="shared" si="31"/>
        <v>0.5%</v>
      </c>
      <c r="AG128" s="30" t="str">
        <f t="shared" si="21"/>
        <v>0.2%</v>
      </c>
      <c r="AH128" s="9"/>
      <c r="AI128" s="9">
        <f t="shared" si="18"/>
        <v>4</v>
      </c>
      <c r="AJ128" s="10" t="s">
        <v>282</v>
      </c>
    </row>
    <row r="129" spans="1:36" ht="13.8" x14ac:dyDescent="0.25">
      <c r="A129" s="5">
        <f t="shared" si="29"/>
        <v>43890</v>
      </c>
      <c r="B129" s="5">
        <f t="shared" si="29"/>
        <v>44137</v>
      </c>
      <c r="C129" s="6">
        <f t="shared" si="29"/>
        <v>0.33333333333333331</v>
      </c>
      <c r="D129" s="7">
        <f t="shared" si="29"/>
        <v>249</v>
      </c>
      <c r="E129" s="28" t="str">
        <f t="shared" si="26"/>
        <v>https://www.gestionderiesgos.gob.ec/wp-content/uploads/2020/11/INFOGRAFIA-NACIONALCOVID19-COE-NACIONAL-08h00-02112020.pdf</v>
      </c>
      <c r="F129" s="7">
        <f t="shared" si="30"/>
        <v>169562</v>
      </c>
      <c r="G129" s="7">
        <f t="shared" si="30"/>
        <v>8380</v>
      </c>
      <c r="H129" s="7">
        <f t="shared" si="30"/>
        <v>4312</v>
      </c>
      <c r="I129" s="16" t="str">
        <f t="shared" si="30"/>
        <v>No hay datos</v>
      </c>
      <c r="J129" s="19">
        <f t="shared" si="30"/>
        <v>149048</v>
      </c>
      <c r="K129" s="24">
        <f t="shared" si="30"/>
        <v>21476</v>
      </c>
      <c r="L129" s="7">
        <f t="shared" si="30"/>
        <v>328849</v>
      </c>
      <c r="M129" s="7">
        <f t="shared" si="30"/>
        <v>549226</v>
      </c>
      <c r="N129" s="7" t="s">
        <v>91</v>
      </c>
      <c r="O129" s="7" t="s">
        <v>111</v>
      </c>
      <c r="P129" s="7" t="s">
        <v>112</v>
      </c>
      <c r="Q129" s="8">
        <v>1759</v>
      </c>
      <c r="R129" s="7">
        <f t="shared" si="31"/>
        <v>3055</v>
      </c>
      <c r="S129" s="7">
        <f t="shared" si="31"/>
        <v>104</v>
      </c>
      <c r="T129" s="7">
        <f t="shared" si="31"/>
        <v>1</v>
      </c>
      <c r="U129" s="7">
        <f t="shared" si="31"/>
        <v>79068</v>
      </c>
      <c r="V129" s="7">
        <f t="shared" si="31"/>
        <v>520</v>
      </c>
      <c r="W129" s="7">
        <f t="shared" si="31"/>
        <v>342</v>
      </c>
      <c r="X129" s="30">
        <f t="shared" si="31"/>
        <v>0.52900000000000003</v>
      </c>
      <c r="Y129" s="30">
        <f t="shared" si="31"/>
        <v>0.47099999999999997</v>
      </c>
      <c r="Z129" s="30" t="str">
        <f t="shared" si="31"/>
        <v>60.6%</v>
      </c>
      <c r="AA129" s="30" t="str">
        <f t="shared" si="31"/>
        <v>20.5%</v>
      </c>
      <c r="AB129" s="30" t="str">
        <f t="shared" si="31"/>
        <v>13.2%</v>
      </c>
      <c r="AC129" s="30" t="str">
        <f t="shared" si="31"/>
        <v>2.9%</v>
      </c>
      <c r="AD129" s="30" t="str">
        <f t="shared" si="31"/>
        <v>1.4%</v>
      </c>
      <c r="AE129" s="30" t="str">
        <f t="shared" si="31"/>
        <v>0.8%</v>
      </c>
      <c r="AF129" s="30" t="str">
        <f t="shared" si="31"/>
        <v>0.5%</v>
      </c>
      <c r="AG129" s="30" t="str">
        <f t="shared" si="21"/>
        <v>0.2%</v>
      </c>
      <c r="AH129" s="9"/>
      <c r="AI129" s="9">
        <f t="shared" si="18"/>
        <v>4</v>
      </c>
      <c r="AJ129" s="10" t="s">
        <v>282</v>
      </c>
    </row>
    <row r="130" spans="1:36" ht="13.8" x14ac:dyDescent="0.25">
      <c r="A130" s="5">
        <f t="shared" si="29"/>
        <v>43890</v>
      </c>
      <c r="B130" s="5">
        <f t="shared" si="29"/>
        <v>44137</v>
      </c>
      <c r="C130" s="6">
        <f t="shared" si="29"/>
        <v>0.33333333333333331</v>
      </c>
      <c r="D130" s="7">
        <f t="shared" si="29"/>
        <v>249</v>
      </c>
      <c r="E130" s="28" t="str">
        <f t="shared" si="26"/>
        <v>https://www.gestionderiesgos.gob.ec/wp-content/uploads/2020/11/INFOGRAFIA-NACIONALCOVID19-COE-NACIONAL-08h00-02112020.pdf</v>
      </c>
      <c r="F130" s="7">
        <f t="shared" si="30"/>
        <v>169562</v>
      </c>
      <c r="G130" s="7">
        <f t="shared" si="30"/>
        <v>8380</v>
      </c>
      <c r="H130" s="7">
        <f t="shared" si="30"/>
        <v>4312</v>
      </c>
      <c r="I130" s="16" t="str">
        <f t="shared" si="30"/>
        <v>No hay datos</v>
      </c>
      <c r="J130" s="19">
        <f t="shared" si="30"/>
        <v>149048</v>
      </c>
      <c r="K130" s="24">
        <f t="shared" si="30"/>
        <v>21476</v>
      </c>
      <c r="L130" s="7">
        <f t="shared" si="30"/>
        <v>328849</v>
      </c>
      <c r="M130" s="7">
        <f t="shared" si="30"/>
        <v>549226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31"/>
        <v>3055</v>
      </c>
      <c r="S130" s="7">
        <f t="shared" si="31"/>
        <v>104</v>
      </c>
      <c r="T130" s="7">
        <f t="shared" si="31"/>
        <v>1</v>
      </c>
      <c r="U130" s="7">
        <f t="shared" si="31"/>
        <v>79068</v>
      </c>
      <c r="V130" s="7">
        <f t="shared" si="31"/>
        <v>520</v>
      </c>
      <c r="W130" s="7">
        <f t="shared" si="31"/>
        <v>342</v>
      </c>
      <c r="X130" s="30">
        <f t="shared" si="31"/>
        <v>0.52900000000000003</v>
      </c>
      <c r="Y130" s="30">
        <f t="shared" si="31"/>
        <v>0.47099999999999997</v>
      </c>
      <c r="Z130" s="30" t="str">
        <f t="shared" si="31"/>
        <v>60.6%</v>
      </c>
      <c r="AA130" s="30" t="str">
        <f t="shared" si="31"/>
        <v>20.5%</v>
      </c>
      <c r="AB130" s="30" t="str">
        <f t="shared" si="31"/>
        <v>13.2%</v>
      </c>
      <c r="AC130" s="30" t="str">
        <f t="shared" si="31"/>
        <v>2.9%</v>
      </c>
      <c r="AD130" s="30" t="str">
        <f t="shared" si="31"/>
        <v>1.4%</v>
      </c>
      <c r="AE130" s="30" t="str">
        <f t="shared" si="31"/>
        <v>0.8%</v>
      </c>
      <c r="AF130" s="30" t="str">
        <f t="shared" si="31"/>
        <v>0.5%</v>
      </c>
      <c r="AG130" s="30" t="str">
        <f t="shared" si="21"/>
        <v>0.2%</v>
      </c>
      <c r="AH130" s="9"/>
      <c r="AI130" s="9">
        <f t="shared" si="18"/>
        <v>4</v>
      </c>
      <c r="AJ130" s="10" t="s">
        <v>282</v>
      </c>
    </row>
    <row r="131" spans="1:36" ht="13.8" x14ac:dyDescent="0.25">
      <c r="A131" s="5">
        <f t="shared" ref="A131:D146" si="32">A130</f>
        <v>43890</v>
      </c>
      <c r="B131" s="5">
        <f t="shared" si="32"/>
        <v>44137</v>
      </c>
      <c r="C131" s="6">
        <f t="shared" si="32"/>
        <v>0.33333333333333331</v>
      </c>
      <c r="D131" s="7">
        <f t="shared" si="32"/>
        <v>249</v>
      </c>
      <c r="E131" s="28" t="str">
        <f t="shared" si="26"/>
        <v>https://www.gestionderiesgos.gob.ec/wp-content/uploads/2020/11/INFOGRAFIA-NACIONALCOVID19-COE-NACIONAL-08h00-02112020.pdf</v>
      </c>
      <c r="F131" s="7">
        <f t="shared" ref="F131:M146" si="33">F130</f>
        <v>169562</v>
      </c>
      <c r="G131" s="7">
        <f t="shared" si="33"/>
        <v>8380</v>
      </c>
      <c r="H131" s="7">
        <f t="shared" si="33"/>
        <v>4312</v>
      </c>
      <c r="I131" s="16" t="str">
        <f t="shared" si="33"/>
        <v>No hay datos</v>
      </c>
      <c r="J131" s="19">
        <f t="shared" si="33"/>
        <v>149048</v>
      </c>
      <c r="K131" s="24">
        <f t="shared" si="33"/>
        <v>21476</v>
      </c>
      <c r="L131" s="7">
        <f t="shared" si="33"/>
        <v>328849</v>
      </c>
      <c r="M131" s="7">
        <f t="shared" si="33"/>
        <v>549226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31"/>
        <v>3055</v>
      </c>
      <c r="S131" s="7">
        <f t="shared" si="31"/>
        <v>104</v>
      </c>
      <c r="T131" s="7">
        <f t="shared" si="31"/>
        <v>1</v>
      </c>
      <c r="U131" s="7">
        <f t="shared" si="31"/>
        <v>79068</v>
      </c>
      <c r="V131" s="7">
        <f t="shared" si="31"/>
        <v>520</v>
      </c>
      <c r="W131" s="7">
        <f t="shared" si="31"/>
        <v>342</v>
      </c>
      <c r="X131" s="30">
        <f t="shared" si="31"/>
        <v>0.52900000000000003</v>
      </c>
      <c r="Y131" s="30">
        <f t="shared" si="31"/>
        <v>0.47099999999999997</v>
      </c>
      <c r="Z131" s="30" t="str">
        <f t="shared" si="31"/>
        <v>60.6%</v>
      </c>
      <c r="AA131" s="30" t="str">
        <f t="shared" si="31"/>
        <v>20.5%</v>
      </c>
      <c r="AB131" s="30" t="str">
        <f t="shared" si="31"/>
        <v>13.2%</v>
      </c>
      <c r="AC131" s="30" t="str">
        <f t="shared" si="31"/>
        <v>2.9%</v>
      </c>
      <c r="AD131" s="30" t="str">
        <f t="shared" si="31"/>
        <v>1.4%</v>
      </c>
      <c r="AE131" s="30" t="str">
        <f t="shared" si="31"/>
        <v>0.8%</v>
      </c>
      <c r="AF131" s="30" t="str">
        <f t="shared" si="31"/>
        <v>0.5%</v>
      </c>
      <c r="AG131" s="30" t="str">
        <f t="shared" si="21"/>
        <v>0.2%</v>
      </c>
      <c r="AH131" s="9"/>
      <c r="AI131" s="9">
        <f t="shared" si="18"/>
        <v>4</v>
      </c>
      <c r="AJ131" s="10" t="s">
        <v>282</v>
      </c>
    </row>
    <row r="132" spans="1:36" ht="13.8" x14ac:dyDescent="0.25">
      <c r="A132" s="5">
        <f t="shared" si="32"/>
        <v>43890</v>
      </c>
      <c r="B132" s="5">
        <f t="shared" si="32"/>
        <v>44137</v>
      </c>
      <c r="C132" s="6">
        <f t="shared" si="32"/>
        <v>0.33333333333333331</v>
      </c>
      <c r="D132" s="7">
        <f t="shared" si="32"/>
        <v>249</v>
      </c>
      <c r="E132" s="28" t="str">
        <f t="shared" si="26"/>
        <v>https://www.gestionderiesgos.gob.ec/wp-content/uploads/2020/11/INFOGRAFIA-NACIONALCOVID19-COE-NACIONAL-08h00-02112020.pdf</v>
      </c>
      <c r="F132" s="7">
        <f t="shared" si="33"/>
        <v>169562</v>
      </c>
      <c r="G132" s="7">
        <f t="shared" si="33"/>
        <v>8380</v>
      </c>
      <c r="H132" s="7">
        <f t="shared" si="33"/>
        <v>4312</v>
      </c>
      <c r="I132" s="16" t="str">
        <f t="shared" si="33"/>
        <v>No hay datos</v>
      </c>
      <c r="J132" s="19">
        <f t="shared" si="33"/>
        <v>149048</v>
      </c>
      <c r="K132" s="24">
        <f t="shared" si="33"/>
        <v>21476</v>
      </c>
      <c r="L132" s="7">
        <f t="shared" si="33"/>
        <v>328849</v>
      </c>
      <c r="M132" s="7">
        <f t="shared" si="33"/>
        <v>549226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4">R131</f>
        <v>3055</v>
      </c>
      <c r="S132" s="7">
        <f t="shared" si="34"/>
        <v>104</v>
      </c>
      <c r="T132" s="7">
        <f t="shared" si="34"/>
        <v>1</v>
      </c>
      <c r="U132" s="7">
        <f t="shared" si="34"/>
        <v>79068</v>
      </c>
      <c r="V132" s="7">
        <f t="shared" si="34"/>
        <v>520</v>
      </c>
      <c r="W132" s="7">
        <f t="shared" si="34"/>
        <v>342</v>
      </c>
      <c r="X132" s="30">
        <f t="shared" si="34"/>
        <v>0.52900000000000003</v>
      </c>
      <c r="Y132" s="30">
        <f t="shared" si="34"/>
        <v>0.47099999999999997</v>
      </c>
      <c r="Z132" s="30" t="str">
        <f t="shared" si="34"/>
        <v>60.6%</v>
      </c>
      <c r="AA132" s="30" t="str">
        <f t="shared" si="34"/>
        <v>20.5%</v>
      </c>
      <c r="AB132" s="30" t="str">
        <f t="shared" si="34"/>
        <v>13.2%</v>
      </c>
      <c r="AC132" s="30" t="str">
        <f t="shared" si="34"/>
        <v>2.9%</v>
      </c>
      <c r="AD132" s="30" t="str">
        <f t="shared" si="34"/>
        <v>1.4%</v>
      </c>
      <c r="AE132" s="30" t="str">
        <f t="shared" si="34"/>
        <v>0.8%</v>
      </c>
      <c r="AF132" s="30" t="str">
        <f t="shared" si="34"/>
        <v>0.5%</v>
      </c>
      <c r="AG132" s="30" t="str">
        <f t="shared" si="21"/>
        <v>0.2%</v>
      </c>
      <c r="AH132" s="9"/>
      <c r="AI132" s="9">
        <f t="shared" ref="AI132:AI195" si="35">AI131</f>
        <v>4</v>
      </c>
      <c r="AJ132" s="10" t="s">
        <v>282</v>
      </c>
    </row>
    <row r="133" spans="1:36" ht="13.8" x14ac:dyDescent="0.25">
      <c r="A133" s="5">
        <f t="shared" si="32"/>
        <v>43890</v>
      </c>
      <c r="B133" s="5">
        <f t="shared" si="32"/>
        <v>44137</v>
      </c>
      <c r="C133" s="6">
        <f t="shared" si="32"/>
        <v>0.33333333333333331</v>
      </c>
      <c r="D133" s="7">
        <f t="shared" si="32"/>
        <v>249</v>
      </c>
      <c r="E133" s="28" t="str">
        <f t="shared" si="26"/>
        <v>https://www.gestionderiesgos.gob.ec/wp-content/uploads/2020/11/INFOGRAFIA-NACIONALCOVID19-COE-NACIONAL-08h00-02112020.pdf</v>
      </c>
      <c r="F133" s="7">
        <f t="shared" si="33"/>
        <v>169562</v>
      </c>
      <c r="G133" s="7">
        <f t="shared" si="33"/>
        <v>8380</v>
      </c>
      <c r="H133" s="7">
        <f t="shared" si="33"/>
        <v>4312</v>
      </c>
      <c r="I133" s="16" t="str">
        <f t="shared" si="33"/>
        <v>No hay datos</v>
      </c>
      <c r="J133" s="19">
        <f t="shared" si="33"/>
        <v>149048</v>
      </c>
      <c r="K133" s="24">
        <f t="shared" si="33"/>
        <v>21476</v>
      </c>
      <c r="L133" s="7">
        <f t="shared" si="33"/>
        <v>328849</v>
      </c>
      <c r="M133" s="7">
        <f t="shared" si="33"/>
        <v>549226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4"/>
        <v>3055</v>
      </c>
      <c r="S133" s="7">
        <f t="shared" si="34"/>
        <v>104</v>
      </c>
      <c r="T133" s="7">
        <f t="shared" si="34"/>
        <v>1</v>
      </c>
      <c r="U133" s="7">
        <f t="shared" si="34"/>
        <v>79068</v>
      </c>
      <c r="V133" s="7">
        <f t="shared" si="34"/>
        <v>520</v>
      </c>
      <c r="W133" s="7">
        <f t="shared" si="34"/>
        <v>342</v>
      </c>
      <c r="X133" s="30">
        <f t="shared" si="34"/>
        <v>0.52900000000000003</v>
      </c>
      <c r="Y133" s="30">
        <f t="shared" si="34"/>
        <v>0.47099999999999997</v>
      </c>
      <c r="Z133" s="30" t="str">
        <f t="shared" si="34"/>
        <v>60.6%</v>
      </c>
      <c r="AA133" s="30" t="str">
        <f t="shared" si="34"/>
        <v>20.5%</v>
      </c>
      <c r="AB133" s="30" t="str">
        <f t="shared" si="34"/>
        <v>13.2%</v>
      </c>
      <c r="AC133" s="30" t="str">
        <f t="shared" si="34"/>
        <v>2.9%</v>
      </c>
      <c r="AD133" s="30" t="str">
        <f t="shared" si="34"/>
        <v>1.4%</v>
      </c>
      <c r="AE133" s="30" t="str">
        <f t="shared" si="34"/>
        <v>0.8%</v>
      </c>
      <c r="AF133" s="30" t="str">
        <f t="shared" si="34"/>
        <v>0.5%</v>
      </c>
      <c r="AG133" s="30" t="str">
        <f t="shared" si="21"/>
        <v>0.2%</v>
      </c>
      <c r="AH133" s="9"/>
      <c r="AI133" s="9">
        <f t="shared" si="35"/>
        <v>4</v>
      </c>
      <c r="AJ133" s="10" t="s">
        <v>282</v>
      </c>
    </row>
    <row r="134" spans="1:36" ht="13.8" x14ac:dyDescent="0.25">
      <c r="A134" s="5">
        <f t="shared" si="32"/>
        <v>43890</v>
      </c>
      <c r="B134" s="5">
        <f t="shared" si="32"/>
        <v>44137</v>
      </c>
      <c r="C134" s="6">
        <f t="shared" si="32"/>
        <v>0.33333333333333331</v>
      </c>
      <c r="D134" s="7">
        <f t="shared" si="32"/>
        <v>249</v>
      </c>
      <c r="E134" s="28" t="str">
        <f t="shared" si="26"/>
        <v>https://www.gestionderiesgos.gob.ec/wp-content/uploads/2020/11/INFOGRAFIA-NACIONALCOVID19-COE-NACIONAL-08h00-02112020.pdf</v>
      </c>
      <c r="F134" s="7">
        <f t="shared" si="33"/>
        <v>169562</v>
      </c>
      <c r="G134" s="7">
        <f t="shared" si="33"/>
        <v>8380</v>
      </c>
      <c r="H134" s="7">
        <f t="shared" si="33"/>
        <v>4312</v>
      </c>
      <c r="I134" s="16" t="str">
        <f t="shared" si="33"/>
        <v>No hay datos</v>
      </c>
      <c r="J134" s="19">
        <f t="shared" si="33"/>
        <v>149048</v>
      </c>
      <c r="K134" s="24">
        <f t="shared" si="33"/>
        <v>21476</v>
      </c>
      <c r="L134" s="7">
        <f t="shared" si="33"/>
        <v>328849</v>
      </c>
      <c r="M134" s="7">
        <f t="shared" si="33"/>
        <v>549226</v>
      </c>
      <c r="N134" s="7" t="s">
        <v>91</v>
      </c>
      <c r="O134" s="7" t="s">
        <v>116</v>
      </c>
      <c r="P134" s="7" t="s">
        <v>116</v>
      </c>
      <c r="Q134" s="8">
        <v>2532</v>
      </c>
      <c r="R134" s="8">
        <v>2532</v>
      </c>
      <c r="S134" s="8">
        <v>315</v>
      </c>
      <c r="T134" s="8">
        <v>119</v>
      </c>
      <c r="U134" s="7">
        <f t="shared" si="34"/>
        <v>79068</v>
      </c>
      <c r="V134" s="7">
        <f t="shared" si="34"/>
        <v>520</v>
      </c>
      <c r="W134" s="7">
        <f t="shared" si="34"/>
        <v>342</v>
      </c>
      <c r="X134" s="30">
        <f t="shared" si="34"/>
        <v>0.52900000000000003</v>
      </c>
      <c r="Y134" s="30">
        <f t="shared" si="34"/>
        <v>0.47099999999999997</v>
      </c>
      <c r="Z134" s="30" t="str">
        <f t="shared" si="34"/>
        <v>60.6%</v>
      </c>
      <c r="AA134" s="30" t="str">
        <f t="shared" si="34"/>
        <v>20.5%</v>
      </c>
      <c r="AB134" s="30" t="str">
        <f t="shared" si="34"/>
        <v>13.2%</v>
      </c>
      <c r="AC134" s="30" t="str">
        <f t="shared" si="34"/>
        <v>2.9%</v>
      </c>
      <c r="AD134" s="30" t="str">
        <f t="shared" si="34"/>
        <v>1.4%</v>
      </c>
      <c r="AE134" s="30" t="str">
        <f t="shared" si="34"/>
        <v>0.8%</v>
      </c>
      <c r="AF134" s="30" t="str">
        <f t="shared" si="34"/>
        <v>0.5%</v>
      </c>
      <c r="AG134" s="30" t="str">
        <f t="shared" si="21"/>
        <v>0.2%</v>
      </c>
      <c r="AH134" s="9"/>
      <c r="AI134" s="9">
        <f t="shared" si="35"/>
        <v>4</v>
      </c>
      <c r="AJ134" s="10" t="s">
        <v>282</v>
      </c>
    </row>
    <row r="135" spans="1:36" ht="13.8" x14ac:dyDescent="0.25">
      <c r="A135" s="5">
        <f t="shared" si="32"/>
        <v>43890</v>
      </c>
      <c r="B135" s="5">
        <f t="shared" si="32"/>
        <v>44137</v>
      </c>
      <c r="C135" s="6">
        <f t="shared" si="32"/>
        <v>0.33333333333333331</v>
      </c>
      <c r="D135" s="7">
        <f t="shared" si="32"/>
        <v>249</v>
      </c>
      <c r="E135" s="28" t="str">
        <f t="shared" si="26"/>
        <v>https://www.gestionderiesgos.gob.ec/wp-content/uploads/2020/11/INFOGRAFIA-NACIONALCOVID19-COE-NACIONAL-08h00-02112020.pdf</v>
      </c>
      <c r="F135" s="7">
        <f t="shared" si="33"/>
        <v>169562</v>
      </c>
      <c r="G135" s="7">
        <f t="shared" si="33"/>
        <v>8380</v>
      </c>
      <c r="H135" s="7">
        <f t="shared" si="33"/>
        <v>4312</v>
      </c>
      <c r="I135" s="16" t="str">
        <f t="shared" si="33"/>
        <v>No hay datos</v>
      </c>
      <c r="J135" s="19">
        <f t="shared" si="33"/>
        <v>149048</v>
      </c>
      <c r="K135" s="24">
        <f t="shared" si="33"/>
        <v>21476</v>
      </c>
      <c r="L135" s="7">
        <f t="shared" si="33"/>
        <v>328849</v>
      </c>
      <c r="M135" s="7">
        <f t="shared" si="33"/>
        <v>549226</v>
      </c>
      <c r="N135" s="7" t="s">
        <v>91</v>
      </c>
      <c r="O135" s="7" t="s">
        <v>116</v>
      </c>
      <c r="P135" s="7" t="s">
        <v>117</v>
      </c>
      <c r="Q135" s="8">
        <v>104</v>
      </c>
      <c r="R135" s="7">
        <f t="shared" ref="R135:AG150" si="36">R134</f>
        <v>2532</v>
      </c>
      <c r="S135" s="7">
        <f t="shared" si="36"/>
        <v>315</v>
      </c>
      <c r="T135" s="7">
        <f t="shared" si="36"/>
        <v>119</v>
      </c>
      <c r="U135" s="7">
        <f t="shared" si="34"/>
        <v>79068</v>
      </c>
      <c r="V135" s="7">
        <f t="shared" si="34"/>
        <v>520</v>
      </c>
      <c r="W135" s="7">
        <f t="shared" si="34"/>
        <v>342</v>
      </c>
      <c r="X135" s="30">
        <f t="shared" si="34"/>
        <v>0.52900000000000003</v>
      </c>
      <c r="Y135" s="30">
        <f t="shared" si="34"/>
        <v>0.47099999999999997</v>
      </c>
      <c r="Z135" s="30" t="str">
        <f t="shared" si="34"/>
        <v>60.6%</v>
      </c>
      <c r="AA135" s="30" t="str">
        <f t="shared" si="34"/>
        <v>20.5%</v>
      </c>
      <c r="AB135" s="30" t="str">
        <f t="shared" si="34"/>
        <v>13.2%</v>
      </c>
      <c r="AC135" s="30" t="str">
        <f t="shared" si="34"/>
        <v>2.9%</v>
      </c>
      <c r="AD135" s="30" t="str">
        <f t="shared" si="34"/>
        <v>1.4%</v>
      </c>
      <c r="AE135" s="30" t="str">
        <f t="shared" si="34"/>
        <v>0.8%</v>
      </c>
      <c r="AF135" s="30" t="str">
        <f t="shared" si="34"/>
        <v>0.5%</v>
      </c>
      <c r="AG135" s="30" t="str">
        <f t="shared" si="21"/>
        <v>0.2%</v>
      </c>
      <c r="AH135" s="9"/>
      <c r="AI135" s="9">
        <f t="shared" si="35"/>
        <v>4</v>
      </c>
      <c r="AJ135" s="10" t="s">
        <v>282</v>
      </c>
    </row>
    <row r="136" spans="1:36" ht="13.8" x14ac:dyDescent="0.25">
      <c r="A136" s="5">
        <f t="shared" si="32"/>
        <v>43890</v>
      </c>
      <c r="B136" s="5">
        <f t="shared" si="32"/>
        <v>44137</v>
      </c>
      <c r="C136" s="6">
        <f t="shared" si="32"/>
        <v>0.33333333333333331</v>
      </c>
      <c r="D136" s="7">
        <f t="shared" si="32"/>
        <v>249</v>
      </c>
      <c r="E136" s="28" t="str">
        <f t="shared" si="26"/>
        <v>https://www.gestionderiesgos.gob.ec/wp-content/uploads/2020/11/INFOGRAFIA-NACIONALCOVID19-COE-NACIONAL-08h00-02112020.pdf</v>
      </c>
      <c r="F136" s="7">
        <f t="shared" si="33"/>
        <v>169562</v>
      </c>
      <c r="G136" s="7">
        <f t="shared" si="33"/>
        <v>8380</v>
      </c>
      <c r="H136" s="7">
        <f t="shared" si="33"/>
        <v>4312</v>
      </c>
      <c r="I136" s="16" t="str">
        <f t="shared" si="33"/>
        <v>No hay datos</v>
      </c>
      <c r="J136" s="19">
        <f t="shared" si="33"/>
        <v>149048</v>
      </c>
      <c r="K136" s="24">
        <f t="shared" si="33"/>
        <v>21476</v>
      </c>
      <c r="L136" s="7">
        <f t="shared" si="33"/>
        <v>328849</v>
      </c>
      <c r="M136" s="7">
        <f t="shared" si="33"/>
        <v>549226</v>
      </c>
      <c r="N136" s="7" t="s">
        <v>91</v>
      </c>
      <c r="O136" s="7" t="s">
        <v>116</v>
      </c>
      <c r="P136" s="7" t="s">
        <v>118</v>
      </c>
      <c r="Q136" s="8">
        <v>1722</v>
      </c>
      <c r="R136" s="7">
        <f t="shared" si="36"/>
        <v>2532</v>
      </c>
      <c r="S136" s="7">
        <f t="shared" si="36"/>
        <v>315</v>
      </c>
      <c r="T136" s="7">
        <f t="shared" si="36"/>
        <v>119</v>
      </c>
      <c r="U136" s="7">
        <f t="shared" si="34"/>
        <v>79068</v>
      </c>
      <c r="V136" s="7">
        <f t="shared" si="34"/>
        <v>520</v>
      </c>
      <c r="W136" s="7">
        <f t="shared" si="34"/>
        <v>342</v>
      </c>
      <c r="X136" s="30">
        <f t="shared" si="34"/>
        <v>0.52900000000000003</v>
      </c>
      <c r="Y136" s="30">
        <f t="shared" si="34"/>
        <v>0.47099999999999997</v>
      </c>
      <c r="Z136" s="30" t="str">
        <f t="shared" si="34"/>
        <v>60.6%</v>
      </c>
      <c r="AA136" s="30" t="str">
        <f t="shared" si="34"/>
        <v>20.5%</v>
      </c>
      <c r="AB136" s="30" t="str">
        <f t="shared" si="34"/>
        <v>13.2%</v>
      </c>
      <c r="AC136" s="30" t="str">
        <f t="shared" si="34"/>
        <v>2.9%</v>
      </c>
      <c r="AD136" s="30" t="str">
        <f t="shared" si="34"/>
        <v>1.4%</v>
      </c>
      <c r="AE136" s="30" t="str">
        <f t="shared" si="34"/>
        <v>0.8%</v>
      </c>
      <c r="AF136" s="30" t="str">
        <f t="shared" si="34"/>
        <v>0.5%</v>
      </c>
      <c r="AG136" s="30" t="str">
        <f t="shared" si="21"/>
        <v>0.2%</v>
      </c>
      <c r="AH136" s="9"/>
      <c r="AI136" s="9">
        <f t="shared" si="35"/>
        <v>4</v>
      </c>
      <c r="AJ136" s="10" t="s">
        <v>282</v>
      </c>
    </row>
    <row r="137" spans="1:36" ht="13.8" x14ac:dyDescent="0.25">
      <c r="A137" s="5">
        <f t="shared" si="32"/>
        <v>43890</v>
      </c>
      <c r="B137" s="5">
        <f t="shared" si="32"/>
        <v>44137</v>
      </c>
      <c r="C137" s="6">
        <f t="shared" si="32"/>
        <v>0.33333333333333331</v>
      </c>
      <c r="D137" s="7">
        <f t="shared" si="32"/>
        <v>249</v>
      </c>
      <c r="E137" s="28" t="str">
        <f t="shared" si="26"/>
        <v>https://www.gestionderiesgos.gob.ec/wp-content/uploads/2020/11/INFOGRAFIA-NACIONALCOVID19-COE-NACIONAL-08h00-02112020.pdf</v>
      </c>
      <c r="F137" s="7">
        <f t="shared" si="33"/>
        <v>169562</v>
      </c>
      <c r="G137" s="7">
        <f t="shared" si="33"/>
        <v>8380</v>
      </c>
      <c r="H137" s="7">
        <f t="shared" si="33"/>
        <v>4312</v>
      </c>
      <c r="I137" s="16" t="str">
        <f t="shared" si="33"/>
        <v>No hay datos</v>
      </c>
      <c r="J137" s="19">
        <f t="shared" si="33"/>
        <v>149048</v>
      </c>
      <c r="K137" s="24">
        <f t="shared" si="33"/>
        <v>21476</v>
      </c>
      <c r="L137" s="7">
        <f t="shared" si="33"/>
        <v>328849</v>
      </c>
      <c r="M137" s="7">
        <f t="shared" si="33"/>
        <v>549226</v>
      </c>
      <c r="N137" s="7" t="s">
        <v>91</v>
      </c>
      <c r="O137" s="7" t="s">
        <v>116</v>
      </c>
      <c r="P137" s="7" t="s">
        <v>119</v>
      </c>
      <c r="Q137" s="8">
        <v>85</v>
      </c>
      <c r="R137" s="7">
        <f t="shared" si="36"/>
        <v>2532</v>
      </c>
      <c r="S137" s="7">
        <f t="shared" si="36"/>
        <v>315</v>
      </c>
      <c r="T137" s="7">
        <f t="shared" si="36"/>
        <v>119</v>
      </c>
      <c r="U137" s="7">
        <f t="shared" si="34"/>
        <v>79068</v>
      </c>
      <c r="V137" s="7">
        <f t="shared" si="34"/>
        <v>520</v>
      </c>
      <c r="W137" s="7">
        <f t="shared" si="34"/>
        <v>342</v>
      </c>
      <c r="X137" s="30">
        <f t="shared" si="34"/>
        <v>0.52900000000000003</v>
      </c>
      <c r="Y137" s="30">
        <f t="shared" si="34"/>
        <v>0.47099999999999997</v>
      </c>
      <c r="Z137" s="30" t="str">
        <f t="shared" si="34"/>
        <v>60.6%</v>
      </c>
      <c r="AA137" s="30" t="str">
        <f t="shared" si="34"/>
        <v>20.5%</v>
      </c>
      <c r="AB137" s="30" t="str">
        <f t="shared" si="34"/>
        <v>13.2%</v>
      </c>
      <c r="AC137" s="30" t="str">
        <f t="shared" si="34"/>
        <v>2.9%</v>
      </c>
      <c r="AD137" s="30" t="str">
        <f t="shared" si="34"/>
        <v>1.4%</v>
      </c>
      <c r="AE137" s="30" t="str">
        <f t="shared" si="34"/>
        <v>0.8%</v>
      </c>
      <c r="AF137" s="30" t="str">
        <f t="shared" si="34"/>
        <v>0.5%</v>
      </c>
      <c r="AG137" s="30" t="str">
        <f t="shared" si="21"/>
        <v>0.2%</v>
      </c>
      <c r="AH137" s="9"/>
      <c r="AI137" s="9">
        <f t="shared" si="35"/>
        <v>4</v>
      </c>
      <c r="AJ137" s="10" t="s">
        <v>282</v>
      </c>
    </row>
    <row r="138" spans="1:36" ht="13.8" x14ac:dyDescent="0.25">
      <c r="A138" s="5">
        <f t="shared" si="32"/>
        <v>43890</v>
      </c>
      <c r="B138" s="5">
        <f t="shared" si="32"/>
        <v>44137</v>
      </c>
      <c r="C138" s="6">
        <f t="shared" si="32"/>
        <v>0.33333333333333331</v>
      </c>
      <c r="D138" s="7">
        <f t="shared" si="32"/>
        <v>249</v>
      </c>
      <c r="E138" s="28" t="str">
        <f t="shared" si="26"/>
        <v>https://www.gestionderiesgos.gob.ec/wp-content/uploads/2020/11/INFOGRAFIA-NACIONALCOVID19-COE-NACIONAL-08h00-02112020.pdf</v>
      </c>
      <c r="F138" s="7">
        <f t="shared" si="33"/>
        <v>169562</v>
      </c>
      <c r="G138" s="7">
        <f t="shared" si="33"/>
        <v>8380</v>
      </c>
      <c r="H138" s="7">
        <f t="shared" si="33"/>
        <v>4312</v>
      </c>
      <c r="I138" s="16" t="str">
        <f t="shared" si="33"/>
        <v>No hay datos</v>
      </c>
      <c r="J138" s="19">
        <f t="shared" si="33"/>
        <v>149048</v>
      </c>
      <c r="K138" s="24">
        <f t="shared" si="33"/>
        <v>21476</v>
      </c>
      <c r="L138" s="7">
        <f t="shared" si="33"/>
        <v>328849</v>
      </c>
      <c r="M138" s="7">
        <f t="shared" si="33"/>
        <v>549226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6"/>
        <v>2532</v>
      </c>
      <c r="S138" s="7">
        <f t="shared" si="36"/>
        <v>315</v>
      </c>
      <c r="T138" s="7">
        <f t="shared" si="36"/>
        <v>119</v>
      </c>
      <c r="U138" s="7">
        <f t="shared" si="34"/>
        <v>79068</v>
      </c>
      <c r="V138" s="7">
        <f t="shared" si="34"/>
        <v>520</v>
      </c>
      <c r="W138" s="7">
        <f t="shared" si="34"/>
        <v>342</v>
      </c>
      <c r="X138" s="30">
        <f t="shared" si="34"/>
        <v>0.52900000000000003</v>
      </c>
      <c r="Y138" s="30">
        <f t="shared" si="34"/>
        <v>0.47099999999999997</v>
      </c>
      <c r="Z138" s="30" t="str">
        <f t="shared" si="34"/>
        <v>60.6%</v>
      </c>
      <c r="AA138" s="30" t="str">
        <f t="shared" si="34"/>
        <v>20.5%</v>
      </c>
      <c r="AB138" s="30" t="str">
        <f t="shared" si="34"/>
        <v>13.2%</v>
      </c>
      <c r="AC138" s="30" t="str">
        <f t="shared" si="34"/>
        <v>2.9%</v>
      </c>
      <c r="AD138" s="30" t="str">
        <f t="shared" si="34"/>
        <v>1.4%</v>
      </c>
      <c r="AE138" s="30" t="str">
        <f t="shared" si="34"/>
        <v>0.8%</v>
      </c>
      <c r="AF138" s="30" t="str">
        <f t="shared" si="34"/>
        <v>0.5%</v>
      </c>
      <c r="AG138" s="30" t="str">
        <f t="shared" si="21"/>
        <v>0.2%</v>
      </c>
      <c r="AH138" s="9"/>
      <c r="AI138" s="9">
        <f t="shared" si="35"/>
        <v>4</v>
      </c>
      <c r="AJ138" s="10" t="s">
        <v>282</v>
      </c>
    </row>
    <row r="139" spans="1:36" ht="13.8" x14ac:dyDescent="0.25">
      <c r="A139" s="5">
        <f t="shared" si="32"/>
        <v>43890</v>
      </c>
      <c r="B139" s="5">
        <f t="shared" si="32"/>
        <v>44137</v>
      </c>
      <c r="C139" s="6">
        <f t="shared" si="32"/>
        <v>0.33333333333333331</v>
      </c>
      <c r="D139" s="7">
        <f t="shared" si="32"/>
        <v>249</v>
      </c>
      <c r="E139" s="28" t="str">
        <f t="shared" si="26"/>
        <v>https://www.gestionderiesgos.gob.ec/wp-content/uploads/2020/11/INFOGRAFIA-NACIONALCOVID19-COE-NACIONAL-08h00-02112020.pdf</v>
      </c>
      <c r="F139" s="7">
        <f t="shared" si="33"/>
        <v>169562</v>
      </c>
      <c r="G139" s="7">
        <f t="shared" si="33"/>
        <v>8380</v>
      </c>
      <c r="H139" s="7">
        <f t="shared" si="33"/>
        <v>4312</v>
      </c>
      <c r="I139" s="16" t="str">
        <f t="shared" si="33"/>
        <v>No hay datos</v>
      </c>
      <c r="J139" s="19">
        <f t="shared" si="33"/>
        <v>149048</v>
      </c>
      <c r="K139" s="24">
        <f t="shared" si="33"/>
        <v>21476</v>
      </c>
      <c r="L139" s="7">
        <f t="shared" si="33"/>
        <v>328849</v>
      </c>
      <c r="M139" s="7">
        <f t="shared" si="33"/>
        <v>549226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6"/>
        <v>2532</v>
      </c>
      <c r="S139" s="7">
        <f t="shared" si="36"/>
        <v>315</v>
      </c>
      <c r="T139" s="7">
        <f t="shared" si="36"/>
        <v>119</v>
      </c>
      <c r="U139" s="7">
        <f t="shared" si="34"/>
        <v>79068</v>
      </c>
      <c r="V139" s="7">
        <f t="shared" si="34"/>
        <v>520</v>
      </c>
      <c r="W139" s="7">
        <f t="shared" si="34"/>
        <v>342</v>
      </c>
      <c r="X139" s="30">
        <f t="shared" si="34"/>
        <v>0.52900000000000003</v>
      </c>
      <c r="Y139" s="30">
        <f t="shared" si="34"/>
        <v>0.47099999999999997</v>
      </c>
      <c r="Z139" s="30" t="str">
        <f t="shared" si="34"/>
        <v>60.6%</v>
      </c>
      <c r="AA139" s="30" t="str">
        <f t="shared" si="34"/>
        <v>20.5%</v>
      </c>
      <c r="AB139" s="30" t="str">
        <f t="shared" si="34"/>
        <v>13.2%</v>
      </c>
      <c r="AC139" s="30" t="str">
        <f t="shared" si="34"/>
        <v>2.9%</v>
      </c>
      <c r="AD139" s="30" t="str">
        <f t="shared" si="34"/>
        <v>1.4%</v>
      </c>
      <c r="AE139" s="30" t="str">
        <f t="shared" si="34"/>
        <v>0.8%</v>
      </c>
      <c r="AF139" s="30" t="str">
        <f t="shared" si="34"/>
        <v>0.5%</v>
      </c>
      <c r="AG139" s="30" t="str">
        <f t="shared" si="21"/>
        <v>0.2%</v>
      </c>
      <c r="AH139" s="9"/>
      <c r="AI139" s="9">
        <f t="shared" si="35"/>
        <v>4</v>
      </c>
      <c r="AJ139" s="10" t="s">
        <v>282</v>
      </c>
    </row>
    <row r="140" spans="1:36" ht="13.8" x14ac:dyDescent="0.25">
      <c r="A140" s="5">
        <f t="shared" si="32"/>
        <v>43890</v>
      </c>
      <c r="B140" s="5">
        <f t="shared" si="32"/>
        <v>44137</v>
      </c>
      <c r="C140" s="6">
        <f t="shared" si="32"/>
        <v>0.33333333333333331</v>
      </c>
      <c r="D140" s="7">
        <f t="shared" si="32"/>
        <v>249</v>
      </c>
      <c r="E140" s="28" t="str">
        <f t="shared" si="26"/>
        <v>https://www.gestionderiesgos.gob.ec/wp-content/uploads/2020/11/INFOGRAFIA-NACIONALCOVID19-COE-NACIONAL-08h00-02112020.pdf</v>
      </c>
      <c r="F140" s="7">
        <f t="shared" si="33"/>
        <v>169562</v>
      </c>
      <c r="G140" s="7">
        <f t="shared" si="33"/>
        <v>8380</v>
      </c>
      <c r="H140" s="7">
        <f t="shared" si="33"/>
        <v>4312</v>
      </c>
      <c r="I140" s="16" t="str">
        <f t="shared" si="33"/>
        <v>No hay datos</v>
      </c>
      <c r="J140" s="19">
        <f t="shared" si="33"/>
        <v>149048</v>
      </c>
      <c r="K140" s="24">
        <f t="shared" si="33"/>
        <v>21476</v>
      </c>
      <c r="L140" s="7">
        <f t="shared" si="33"/>
        <v>328849</v>
      </c>
      <c r="M140" s="7">
        <f t="shared" si="33"/>
        <v>549226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6"/>
        <v>2532</v>
      </c>
      <c r="S140" s="7">
        <f t="shared" si="36"/>
        <v>315</v>
      </c>
      <c r="T140" s="7">
        <f t="shared" si="36"/>
        <v>119</v>
      </c>
      <c r="U140" s="7">
        <f t="shared" si="34"/>
        <v>79068</v>
      </c>
      <c r="V140" s="7">
        <f t="shared" si="34"/>
        <v>520</v>
      </c>
      <c r="W140" s="7">
        <f t="shared" si="34"/>
        <v>342</v>
      </c>
      <c r="X140" s="30">
        <f t="shared" si="34"/>
        <v>0.52900000000000003</v>
      </c>
      <c r="Y140" s="30">
        <f t="shared" si="34"/>
        <v>0.47099999999999997</v>
      </c>
      <c r="Z140" s="30" t="str">
        <f t="shared" si="34"/>
        <v>60.6%</v>
      </c>
      <c r="AA140" s="30" t="str">
        <f t="shared" si="34"/>
        <v>20.5%</v>
      </c>
      <c r="AB140" s="30" t="str">
        <f t="shared" si="34"/>
        <v>13.2%</v>
      </c>
      <c r="AC140" s="30" t="str">
        <f t="shared" si="34"/>
        <v>2.9%</v>
      </c>
      <c r="AD140" s="30" t="str">
        <f t="shared" si="34"/>
        <v>1.4%</v>
      </c>
      <c r="AE140" s="30" t="str">
        <f t="shared" si="34"/>
        <v>0.8%</v>
      </c>
      <c r="AF140" s="30" t="str">
        <f t="shared" si="34"/>
        <v>0.5%</v>
      </c>
      <c r="AG140" s="30" t="str">
        <f t="shared" si="21"/>
        <v>0.2%</v>
      </c>
      <c r="AH140" s="9"/>
      <c r="AI140" s="9">
        <f t="shared" si="35"/>
        <v>4</v>
      </c>
      <c r="AJ140" s="10" t="s">
        <v>282</v>
      </c>
    </row>
    <row r="141" spans="1:36" ht="13.8" x14ac:dyDescent="0.25">
      <c r="A141" s="5">
        <f t="shared" si="32"/>
        <v>43890</v>
      </c>
      <c r="B141" s="5">
        <f t="shared" si="32"/>
        <v>44137</v>
      </c>
      <c r="C141" s="6">
        <f t="shared" si="32"/>
        <v>0.33333333333333331</v>
      </c>
      <c r="D141" s="7">
        <f t="shared" si="32"/>
        <v>249</v>
      </c>
      <c r="E141" s="28" t="str">
        <f t="shared" si="26"/>
        <v>https://www.gestionderiesgos.gob.ec/wp-content/uploads/2020/11/INFOGRAFIA-NACIONALCOVID19-COE-NACIONAL-08h00-02112020.pdf</v>
      </c>
      <c r="F141" s="7">
        <f t="shared" si="33"/>
        <v>169562</v>
      </c>
      <c r="G141" s="7">
        <f t="shared" si="33"/>
        <v>8380</v>
      </c>
      <c r="H141" s="7">
        <f t="shared" si="33"/>
        <v>4312</v>
      </c>
      <c r="I141" s="16" t="str">
        <f t="shared" si="33"/>
        <v>No hay datos</v>
      </c>
      <c r="J141" s="19">
        <f t="shared" si="33"/>
        <v>149048</v>
      </c>
      <c r="K141" s="24">
        <f t="shared" si="33"/>
        <v>21476</v>
      </c>
      <c r="L141" s="7">
        <f t="shared" si="33"/>
        <v>328849</v>
      </c>
      <c r="M141" s="7">
        <f t="shared" si="33"/>
        <v>549226</v>
      </c>
      <c r="N141" s="7" t="s">
        <v>91</v>
      </c>
      <c r="O141" s="7" t="s">
        <v>116</v>
      </c>
      <c r="P141" s="7" t="s">
        <v>181</v>
      </c>
      <c r="Q141" s="8">
        <v>158</v>
      </c>
      <c r="R141" s="7">
        <f t="shared" si="36"/>
        <v>2532</v>
      </c>
      <c r="S141" s="7">
        <f t="shared" si="36"/>
        <v>315</v>
      </c>
      <c r="T141" s="7">
        <f t="shared" si="36"/>
        <v>119</v>
      </c>
      <c r="U141" s="7">
        <f t="shared" si="34"/>
        <v>79068</v>
      </c>
      <c r="V141" s="7">
        <f t="shared" si="34"/>
        <v>520</v>
      </c>
      <c r="W141" s="7">
        <f t="shared" si="34"/>
        <v>342</v>
      </c>
      <c r="X141" s="30">
        <f t="shared" si="34"/>
        <v>0.52900000000000003</v>
      </c>
      <c r="Y141" s="30">
        <f t="shared" si="34"/>
        <v>0.47099999999999997</v>
      </c>
      <c r="Z141" s="30" t="str">
        <f t="shared" si="34"/>
        <v>60.6%</v>
      </c>
      <c r="AA141" s="30" t="str">
        <f t="shared" si="34"/>
        <v>20.5%</v>
      </c>
      <c r="AB141" s="30" t="str">
        <f t="shared" si="34"/>
        <v>13.2%</v>
      </c>
      <c r="AC141" s="30" t="str">
        <f t="shared" si="34"/>
        <v>2.9%</v>
      </c>
      <c r="AD141" s="30" t="str">
        <f t="shared" si="34"/>
        <v>1.4%</v>
      </c>
      <c r="AE141" s="30" t="str">
        <f t="shared" si="34"/>
        <v>0.8%</v>
      </c>
      <c r="AF141" s="30" t="str">
        <f t="shared" si="34"/>
        <v>0.5%</v>
      </c>
      <c r="AG141" s="30" t="str">
        <f t="shared" si="21"/>
        <v>0.2%</v>
      </c>
      <c r="AH141" s="9"/>
      <c r="AI141" s="9">
        <f t="shared" si="35"/>
        <v>4</v>
      </c>
      <c r="AJ141" s="10" t="s">
        <v>282</v>
      </c>
    </row>
    <row r="142" spans="1:36" ht="13.8" x14ac:dyDescent="0.25">
      <c r="A142" s="5">
        <f t="shared" si="32"/>
        <v>43890</v>
      </c>
      <c r="B142" s="5">
        <f t="shared" si="32"/>
        <v>44137</v>
      </c>
      <c r="C142" s="6">
        <f t="shared" si="32"/>
        <v>0.33333333333333331</v>
      </c>
      <c r="D142" s="7">
        <f t="shared" si="32"/>
        <v>249</v>
      </c>
      <c r="E142" s="28" t="str">
        <f t="shared" si="26"/>
        <v>https://www.gestionderiesgos.gob.ec/wp-content/uploads/2020/11/INFOGRAFIA-NACIONALCOVID19-COE-NACIONAL-08h00-02112020.pdf</v>
      </c>
      <c r="F142" s="7">
        <f t="shared" si="33"/>
        <v>169562</v>
      </c>
      <c r="G142" s="7">
        <f t="shared" si="33"/>
        <v>8380</v>
      </c>
      <c r="H142" s="7">
        <f t="shared" si="33"/>
        <v>4312</v>
      </c>
      <c r="I142" s="16" t="str">
        <f t="shared" si="33"/>
        <v>No hay datos</v>
      </c>
      <c r="J142" s="19">
        <f t="shared" si="33"/>
        <v>149048</v>
      </c>
      <c r="K142" s="24">
        <f t="shared" si="33"/>
        <v>21476</v>
      </c>
      <c r="L142" s="7">
        <f t="shared" si="33"/>
        <v>328849</v>
      </c>
      <c r="M142" s="7">
        <f t="shared" si="33"/>
        <v>549226</v>
      </c>
      <c r="N142" s="7" t="s">
        <v>91</v>
      </c>
      <c r="O142" s="7" t="s">
        <v>116</v>
      </c>
      <c r="P142" s="7" t="s">
        <v>258</v>
      </c>
      <c r="Q142" s="8">
        <v>88</v>
      </c>
      <c r="R142" s="7">
        <f t="shared" si="36"/>
        <v>2532</v>
      </c>
      <c r="S142" s="7">
        <f t="shared" si="36"/>
        <v>315</v>
      </c>
      <c r="T142" s="7">
        <f t="shared" si="36"/>
        <v>119</v>
      </c>
      <c r="U142" s="7">
        <f t="shared" si="34"/>
        <v>79068</v>
      </c>
      <c r="V142" s="7">
        <f t="shared" si="34"/>
        <v>520</v>
      </c>
      <c r="W142" s="7">
        <f t="shared" si="34"/>
        <v>342</v>
      </c>
      <c r="X142" s="30">
        <f t="shared" si="34"/>
        <v>0.52900000000000003</v>
      </c>
      <c r="Y142" s="30">
        <f t="shared" si="34"/>
        <v>0.47099999999999997</v>
      </c>
      <c r="Z142" s="30" t="str">
        <f t="shared" si="34"/>
        <v>60.6%</v>
      </c>
      <c r="AA142" s="30" t="str">
        <f t="shared" si="34"/>
        <v>20.5%</v>
      </c>
      <c r="AB142" s="30" t="str">
        <f t="shared" si="34"/>
        <v>13.2%</v>
      </c>
      <c r="AC142" s="30" t="str">
        <f t="shared" si="34"/>
        <v>2.9%</v>
      </c>
      <c r="AD142" s="30" t="str">
        <f t="shared" si="34"/>
        <v>1.4%</v>
      </c>
      <c r="AE142" s="30" t="str">
        <f t="shared" si="34"/>
        <v>0.8%</v>
      </c>
      <c r="AF142" s="30" t="str">
        <f t="shared" si="34"/>
        <v>0.5%</v>
      </c>
      <c r="AG142" s="30" t="str">
        <f t="shared" si="21"/>
        <v>0.2%</v>
      </c>
      <c r="AH142" s="9"/>
      <c r="AI142" s="9">
        <f t="shared" si="35"/>
        <v>4</v>
      </c>
      <c r="AJ142" s="10" t="s">
        <v>282</v>
      </c>
    </row>
    <row r="143" spans="1:36" ht="13.8" x14ac:dyDescent="0.25">
      <c r="A143" s="5">
        <f t="shared" si="32"/>
        <v>43890</v>
      </c>
      <c r="B143" s="5">
        <f t="shared" si="32"/>
        <v>44137</v>
      </c>
      <c r="C143" s="6">
        <f t="shared" si="32"/>
        <v>0.33333333333333331</v>
      </c>
      <c r="D143" s="7">
        <f t="shared" si="32"/>
        <v>249</v>
      </c>
      <c r="E143" s="28" t="str">
        <f t="shared" si="26"/>
        <v>https://www.gestionderiesgos.gob.ec/wp-content/uploads/2020/11/INFOGRAFIA-NACIONALCOVID19-COE-NACIONAL-08h00-02112020.pdf</v>
      </c>
      <c r="F143" s="7">
        <f t="shared" si="33"/>
        <v>169562</v>
      </c>
      <c r="G143" s="7">
        <f t="shared" si="33"/>
        <v>8380</v>
      </c>
      <c r="H143" s="7">
        <f t="shared" si="33"/>
        <v>4312</v>
      </c>
      <c r="I143" s="16" t="str">
        <f t="shared" si="33"/>
        <v>No hay datos</v>
      </c>
      <c r="J143" s="19">
        <f t="shared" si="33"/>
        <v>149048</v>
      </c>
      <c r="K143" s="24">
        <f t="shared" si="33"/>
        <v>21476</v>
      </c>
      <c r="L143" s="7">
        <f t="shared" si="33"/>
        <v>328849</v>
      </c>
      <c r="M143" s="7">
        <f t="shared" si="33"/>
        <v>549226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6"/>
        <v>2532</v>
      </c>
      <c r="S143" s="7">
        <f t="shared" si="36"/>
        <v>315</v>
      </c>
      <c r="T143" s="7">
        <f t="shared" si="36"/>
        <v>119</v>
      </c>
      <c r="U143" s="7">
        <f t="shared" si="34"/>
        <v>79068</v>
      </c>
      <c r="V143" s="7">
        <f t="shared" si="34"/>
        <v>520</v>
      </c>
      <c r="W143" s="7">
        <f t="shared" si="34"/>
        <v>342</v>
      </c>
      <c r="X143" s="30">
        <f t="shared" si="34"/>
        <v>0.52900000000000003</v>
      </c>
      <c r="Y143" s="30">
        <f t="shared" si="34"/>
        <v>0.47099999999999997</v>
      </c>
      <c r="Z143" s="30" t="str">
        <f t="shared" si="34"/>
        <v>60.6%</v>
      </c>
      <c r="AA143" s="30" t="str">
        <f t="shared" si="34"/>
        <v>20.5%</v>
      </c>
      <c r="AB143" s="30" t="str">
        <f t="shared" si="34"/>
        <v>13.2%</v>
      </c>
      <c r="AC143" s="30" t="str">
        <f t="shared" si="34"/>
        <v>2.9%</v>
      </c>
      <c r="AD143" s="30" t="str">
        <f t="shared" si="34"/>
        <v>1.4%</v>
      </c>
      <c r="AE143" s="30" t="str">
        <f t="shared" si="34"/>
        <v>0.8%</v>
      </c>
      <c r="AF143" s="30" t="str">
        <f t="shared" si="34"/>
        <v>0.5%</v>
      </c>
      <c r="AG143" s="30" t="str">
        <f t="shared" si="21"/>
        <v>0.2%</v>
      </c>
      <c r="AH143" s="9"/>
      <c r="AI143" s="9">
        <f t="shared" si="35"/>
        <v>4</v>
      </c>
      <c r="AJ143" s="10" t="s">
        <v>282</v>
      </c>
    </row>
    <row r="144" spans="1:36" ht="13.8" x14ac:dyDescent="0.25">
      <c r="A144" s="5">
        <f t="shared" si="32"/>
        <v>43890</v>
      </c>
      <c r="B144" s="5">
        <f t="shared" si="32"/>
        <v>44137</v>
      </c>
      <c r="C144" s="6">
        <f t="shared" si="32"/>
        <v>0.33333333333333331</v>
      </c>
      <c r="D144" s="7">
        <f t="shared" si="32"/>
        <v>249</v>
      </c>
      <c r="E144" s="28" t="str">
        <f t="shared" si="26"/>
        <v>https://www.gestionderiesgos.gob.ec/wp-content/uploads/2020/11/INFOGRAFIA-NACIONALCOVID19-COE-NACIONAL-08h00-02112020.pdf</v>
      </c>
      <c r="F144" s="7">
        <f t="shared" si="33"/>
        <v>169562</v>
      </c>
      <c r="G144" s="7">
        <f t="shared" si="33"/>
        <v>8380</v>
      </c>
      <c r="H144" s="7">
        <f t="shared" si="33"/>
        <v>4312</v>
      </c>
      <c r="I144" s="16" t="str">
        <f t="shared" si="33"/>
        <v>No hay datos</v>
      </c>
      <c r="J144" s="19">
        <f t="shared" si="33"/>
        <v>149048</v>
      </c>
      <c r="K144" s="24">
        <f t="shared" si="33"/>
        <v>21476</v>
      </c>
      <c r="L144" s="7">
        <f t="shared" si="33"/>
        <v>328849</v>
      </c>
      <c r="M144" s="7">
        <f t="shared" si="33"/>
        <v>549226</v>
      </c>
      <c r="N144" s="7" t="s">
        <v>91</v>
      </c>
      <c r="O144" s="7" t="s">
        <v>116</v>
      </c>
      <c r="P144" s="7" t="s">
        <v>193</v>
      </c>
      <c r="Q144" s="8">
        <v>75</v>
      </c>
      <c r="R144" s="7">
        <f t="shared" si="36"/>
        <v>2532</v>
      </c>
      <c r="S144" s="7">
        <f t="shared" si="36"/>
        <v>315</v>
      </c>
      <c r="T144" s="7">
        <f t="shared" si="36"/>
        <v>119</v>
      </c>
      <c r="U144" s="7">
        <f t="shared" si="34"/>
        <v>79068</v>
      </c>
      <c r="V144" s="7">
        <f t="shared" si="34"/>
        <v>520</v>
      </c>
      <c r="W144" s="7">
        <f t="shared" si="34"/>
        <v>342</v>
      </c>
      <c r="X144" s="30">
        <f t="shared" si="34"/>
        <v>0.52900000000000003</v>
      </c>
      <c r="Y144" s="30">
        <f t="shared" si="34"/>
        <v>0.47099999999999997</v>
      </c>
      <c r="Z144" s="30" t="str">
        <f t="shared" si="34"/>
        <v>60.6%</v>
      </c>
      <c r="AA144" s="30" t="str">
        <f t="shared" si="34"/>
        <v>20.5%</v>
      </c>
      <c r="AB144" s="30" t="str">
        <f t="shared" si="34"/>
        <v>13.2%</v>
      </c>
      <c r="AC144" s="30" t="str">
        <f t="shared" si="34"/>
        <v>2.9%</v>
      </c>
      <c r="AD144" s="30" t="str">
        <f t="shared" si="34"/>
        <v>1.4%</v>
      </c>
      <c r="AE144" s="30" t="str">
        <f t="shared" si="34"/>
        <v>0.8%</v>
      </c>
      <c r="AF144" s="30" t="str">
        <f t="shared" si="34"/>
        <v>0.5%</v>
      </c>
      <c r="AG144" s="30" t="str">
        <f t="shared" si="21"/>
        <v>0.2%</v>
      </c>
      <c r="AH144" s="9"/>
      <c r="AI144" s="9">
        <f t="shared" si="35"/>
        <v>4</v>
      </c>
      <c r="AJ144" s="10" t="s">
        <v>282</v>
      </c>
    </row>
    <row r="145" spans="1:36" ht="13.8" x14ac:dyDescent="0.25">
      <c r="A145" s="5">
        <f t="shared" si="32"/>
        <v>43890</v>
      </c>
      <c r="B145" s="5">
        <f t="shared" si="32"/>
        <v>44137</v>
      </c>
      <c r="C145" s="6">
        <f t="shared" si="32"/>
        <v>0.33333333333333331</v>
      </c>
      <c r="D145" s="7">
        <f t="shared" si="32"/>
        <v>249</v>
      </c>
      <c r="E145" s="28" t="str">
        <f t="shared" si="26"/>
        <v>https://www.gestionderiesgos.gob.ec/wp-content/uploads/2020/11/INFOGRAFIA-NACIONALCOVID19-COE-NACIONAL-08h00-02112020.pdf</v>
      </c>
      <c r="F145" s="7">
        <f t="shared" si="33"/>
        <v>169562</v>
      </c>
      <c r="G145" s="7">
        <f t="shared" si="33"/>
        <v>8380</v>
      </c>
      <c r="H145" s="7">
        <f t="shared" si="33"/>
        <v>4312</v>
      </c>
      <c r="I145" s="16" t="str">
        <f t="shared" si="33"/>
        <v>No hay datos</v>
      </c>
      <c r="J145" s="19">
        <f t="shared" si="33"/>
        <v>149048</v>
      </c>
      <c r="K145" s="24">
        <f t="shared" si="33"/>
        <v>21476</v>
      </c>
      <c r="L145" s="7">
        <f t="shared" si="33"/>
        <v>328849</v>
      </c>
      <c r="M145" s="7">
        <f t="shared" si="33"/>
        <v>549226</v>
      </c>
      <c r="N145" s="7" t="s">
        <v>91</v>
      </c>
      <c r="O145" s="7" t="s">
        <v>124</v>
      </c>
      <c r="P145" s="7" t="s">
        <v>124</v>
      </c>
      <c r="Q145" s="8">
        <v>4588</v>
      </c>
      <c r="R145" s="8">
        <v>4588</v>
      </c>
      <c r="S145" s="8">
        <v>281</v>
      </c>
      <c r="T145" s="8">
        <v>61</v>
      </c>
      <c r="U145" s="7">
        <f t="shared" si="34"/>
        <v>79068</v>
      </c>
      <c r="V145" s="7">
        <f t="shared" si="34"/>
        <v>520</v>
      </c>
      <c r="W145" s="7">
        <f t="shared" si="34"/>
        <v>342</v>
      </c>
      <c r="X145" s="30">
        <f t="shared" si="34"/>
        <v>0.52900000000000003</v>
      </c>
      <c r="Y145" s="30">
        <f t="shared" si="34"/>
        <v>0.47099999999999997</v>
      </c>
      <c r="Z145" s="30" t="str">
        <f t="shared" si="34"/>
        <v>60.6%</v>
      </c>
      <c r="AA145" s="30" t="str">
        <f t="shared" si="34"/>
        <v>20.5%</v>
      </c>
      <c r="AB145" s="30" t="str">
        <f t="shared" si="34"/>
        <v>13.2%</v>
      </c>
      <c r="AC145" s="30" t="str">
        <f t="shared" si="34"/>
        <v>2.9%</v>
      </c>
      <c r="AD145" s="30" t="str">
        <f t="shared" si="34"/>
        <v>1.4%</v>
      </c>
      <c r="AE145" s="30" t="str">
        <f t="shared" si="34"/>
        <v>0.8%</v>
      </c>
      <c r="AF145" s="30" t="str">
        <f t="shared" si="34"/>
        <v>0.5%</v>
      </c>
      <c r="AG145" s="30" t="str">
        <f t="shared" si="21"/>
        <v>0.2%</v>
      </c>
      <c r="AH145" s="9"/>
      <c r="AI145" s="9">
        <f t="shared" si="35"/>
        <v>4</v>
      </c>
      <c r="AJ145" s="10" t="s">
        <v>282</v>
      </c>
    </row>
    <row r="146" spans="1:36" ht="13.8" x14ac:dyDescent="0.25">
      <c r="A146" s="5">
        <f t="shared" si="32"/>
        <v>43890</v>
      </c>
      <c r="B146" s="5">
        <f t="shared" si="32"/>
        <v>44137</v>
      </c>
      <c r="C146" s="6">
        <f t="shared" si="32"/>
        <v>0.33333333333333331</v>
      </c>
      <c r="D146" s="7">
        <f t="shared" si="32"/>
        <v>249</v>
      </c>
      <c r="E146" s="28" t="str">
        <f t="shared" si="26"/>
        <v>https://www.gestionderiesgos.gob.ec/wp-content/uploads/2020/11/INFOGRAFIA-NACIONALCOVID19-COE-NACIONAL-08h00-02112020.pdf</v>
      </c>
      <c r="F146" s="7">
        <f t="shared" si="33"/>
        <v>169562</v>
      </c>
      <c r="G146" s="7">
        <f t="shared" si="33"/>
        <v>8380</v>
      </c>
      <c r="H146" s="7">
        <f t="shared" si="33"/>
        <v>4312</v>
      </c>
      <c r="I146" s="16" t="str">
        <f t="shared" si="33"/>
        <v>No hay datos</v>
      </c>
      <c r="J146" s="19">
        <f t="shared" si="33"/>
        <v>149048</v>
      </c>
      <c r="K146" s="24">
        <f t="shared" si="33"/>
        <v>21476</v>
      </c>
      <c r="L146" s="7">
        <f t="shared" si="33"/>
        <v>328849</v>
      </c>
      <c r="M146" s="7">
        <f t="shared" si="33"/>
        <v>549226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6"/>
        <v>4588</v>
      </c>
      <c r="S146" s="7">
        <f t="shared" si="36"/>
        <v>281</v>
      </c>
      <c r="T146" s="7">
        <f t="shared" si="36"/>
        <v>61</v>
      </c>
      <c r="U146" s="7">
        <f t="shared" si="34"/>
        <v>79068</v>
      </c>
      <c r="V146" s="7">
        <f t="shared" si="34"/>
        <v>520</v>
      </c>
      <c r="W146" s="7">
        <f t="shared" si="34"/>
        <v>342</v>
      </c>
      <c r="X146" s="30">
        <f t="shared" si="34"/>
        <v>0.52900000000000003</v>
      </c>
      <c r="Y146" s="30">
        <f t="shared" si="34"/>
        <v>0.47099999999999997</v>
      </c>
      <c r="Z146" s="30" t="str">
        <f t="shared" si="34"/>
        <v>60.6%</v>
      </c>
      <c r="AA146" s="30" t="str">
        <f t="shared" si="34"/>
        <v>20.5%</v>
      </c>
      <c r="AB146" s="30" t="str">
        <f t="shared" si="34"/>
        <v>13.2%</v>
      </c>
      <c r="AC146" s="30" t="str">
        <f t="shared" si="34"/>
        <v>2.9%</v>
      </c>
      <c r="AD146" s="30" t="str">
        <f t="shared" si="34"/>
        <v>1.4%</v>
      </c>
      <c r="AE146" s="30" t="str">
        <f t="shared" si="34"/>
        <v>0.8%</v>
      </c>
      <c r="AF146" s="30" t="str">
        <f t="shared" si="34"/>
        <v>0.5%</v>
      </c>
      <c r="AG146" s="30" t="str">
        <f t="shared" si="21"/>
        <v>0.2%</v>
      </c>
      <c r="AH146" s="9"/>
      <c r="AI146" s="9">
        <f t="shared" si="35"/>
        <v>4</v>
      </c>
      <c r="AJ146" s="10" t="s">
        <v>282</v>
      </c>
    </row>
    <row r="147" spans="1:36" ht="13.8" x14ac:dyDescent="0.25">
      <c r="A147" s="5">
        <f t="shared" ref="A147:D162" si="37">A146</f>
        <v>43890</v>
      </c>
      <c r="B147" s="5">
        <f t="shared" si="37"/>
        <v>44137</v>
      </c>
      <c r="C147" s="6">
        <f t="shared" si="37"/>
        <v>0.33333333333333331</v>
      </c>
      <c r="D147" s="7">
        <f t="shared" si="37"/>
        <v>249</v>
      </c>
      <c r="E147" s="28" t="str">
        <f t="shared" si="26"/>
        <v>https://www.gestionderiesgos.gob.ec/wp-content/uploads/2020/11/INFOGRAFIA-NACIONALCOVID19-COE-NACIONAL-08h00-02112020.pdf</v>
      </c>
      <c r="F147" s="7">
        <f t="shared" ref="F147:M162" si="38">F146</f>
        <v>169562</v>
      </c>
      <c r="G147" s="7">
        <f t="shared" si="38"/>
        <v>8380</v>
      </c>
      <c r="H147" s="7">
        <f t="shared" si="38"/>
        <v>4312</v>
      </c>
      <c r="I147" s="16" t="str">
        <f t="shared" si="38"/>
        <v>No hay datos</v>
      </c>
      <c r="J147" s="19">
        <f t="shared" si="38"/>
        <v>149048</v>
      </c>
      <c r="K147" s="24">
        <f t="shared" si="38"/>
        <v>21476</v>
      </c>
      <c r="L147" s="7">
        <f t="shared" si="38"/>
        <v>328849</v>
      </c>
      <c r="M147" s="7">
        <f t="shared" si="38"/>
        <v>549226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6"/>
        <v>4588</v>
      </c>
      <c r="S147" s="7">
        <f t="shared" si="36"/>
        <v>281</v>
      </c>
      <c r="T147" s="7">
        <f t="shared" si="36"/>
        <v>61</v>
      </c>
      <c r="U147" s="7">
        <f t="shared" si="34"/>
        <v>79068</v>
      </c>
      <c r="V147" s="7">
        <f t="shared" si="34"/>
        <v>520</v>
      </c>
      <c r="W147" s="7">
        <f t="shared" si="34"/>
        <v>342</v>
      </c>
      <c r="X147" s="30">
        <f t="shared" si="34"/>
        <v>0.52900000000000003</v>
      </c>
      <c r="Y147" s="30">
        <f t="shared" si="34"/>
        <v>0.47099999999999997</v>
      </c>
      <c r="Z147" s="30" t="str">
        <f t="shared" si="34"/>
        <v>60.6%</v>
      </c>
      <c r="AA147" s="30" t="str">
        <f t="shared" si="34"/>
        <v>20.5%</v>
      </c>
      <c r="AB147" s="30" t="str">
        <f t="shared" si="34"/>
        <v>13.2%</v>
      </c>
      <c r="AC147" s="30" t="str">
        <f t="shared" si="34"/>
        <v>2.9%</v>
      </c>
      <c r="AD147" s="30" t="str">
        <f t="shared" si="34"/>
        <v>1.4%</v>
      </c>
      <c r="AE147" s="30" t="str">
        <f t="shared" si="34"/>
        <v>0.8%</v>
      </c>
      <c r="AF147" s="30" t="str">
        <f t="shared" si="34"/>
        <v>0.5%</v>
      </c>
      <c r="AG147" s="30" t="str">
        <f t="shared" si="34"/>
        <v>0.2%</v>
      </c>
      <c r="AH147" s="9"/>
      <c r="AI147" s="9">
        <f t="shared" si="35"/>
        <v>4</v>
      </c>
      <c r="AJ147" s="10" t="s">
        <v>282</v>
      </c>
    </row>
    <row r="148" spans="1:36" ht="13.8" x14ac:dyDescent="0.25">
      <c r="A148" s="5">
        <f t="shared" si="37"/>
        <v>43890</v>
      </c>
      <c r="B148" s="5">
        <f t="shared" si="37"/>
        <v>44137</v>
      </c>
      <c r="C148" s="6">
        <f t="shared" si="37"/>
        <v>0.33333333333333331</v>
      </c>
      <c r="D148" s="7">
        <f t="shared" si="37"/>
        <v>249</v>
      </c>
      <c r="E148" s="28" t="str">
        <f t="shared" si="26"/>
        <v>https://www.gestionderiesgos.gob.ec/wp-content/uploads/2020/11/INFOGRAFIA-NACIONALCOVID19-COE-NACIONAL-08h00-02112020.pdf</v>
      </c>
      <c r="F148" s="7">
        <f t="shared" si="38"/>
        <v>169562</v>
      </c>
      <c r="G148" s="7">
        <f t="shared" si="38"/>
        <v>8380</v>
      </c>
      <c r="H148" s="7">
        <f t="shared" si="38"/>
        <v>4312</v>
      </c>
      <c r="I148" s="16" t="str">
        <f t="shared" si="38"/>
        <v>No hay datos</v>
      </c>
      <c r="J148" s="19">
        <f t="shared" si="38"/>
        <v>149048</v>
      </c>
      <c r="K148" s="24">
        <f t="shared" si="38"/>
        <v>21476</v>
      </c>
      <c r="L148" s="7">
        <f t="shared" si="38"/>
        <v>328849</v>
      </c>
      <c r="M148" s="7">
        <f t="shared" si="38"/>
        <v>549226</v>
      </c>
      <c r="N148" s="7" t="s">
        <v>91</v>
      </c>
      <c r="O148" s="7" t="s">
        <v>124</v>
      </c>
      <c r="P148" s="7" t="s">
        <v>126</v>
      </c>
      <c r="Q148" s="8">
        <v>983</v>
      </c>
      <c r="R148" s="7">
        <f t="shared" si="36"/>
        <v>4588</v>
      </c>
      <c r="S148" s="7">
        <f t="shared" si="36"/>
        <v>281</v>
      </c>
      <c r="T148" s="7">
        <f t="shared" si="36"/>
        <v>61</v>
      </c>
      <c r="U148" s="7">
        <f t="shared" si="36"/>
        <v>79068</v>
      </c>
      <c r="V148" s="7">
        <f t="shared" si="36"/>
        <v>520</v>
      </c>
      <c r="W148" s="7">
        <f t="shared" si="36"/>
        <v>342</v>
      </c>
      <c r="X148" s="30">
        <f t="shared" si="36"/>
        <v>0.52900000000000003</v>
      </c>
      <c r="Y148" s="30">
        <f t="shared" si="36"/>
        <v>0.47099999999999997</v>
      </c>
      <c r="Z148" s="30" t="str">
        <f t="shared" si="36"/>
        <v>60.6%</v>
      </c>
      <c r="AA148" s="30" t="str">
        <f t="shared" si="36"/>
        <v>20.5%</v>
      </c>
      <c r="AB148" s="30" t="str">
        <f t="shared" si="36"/>
        <v>13.2%</v>
      </c>
      <c r="AC148" s="30" t="str">
        <f t="shared" si="36"/>
        <v>2.9%</v>
      </c>
      <c r="AD148" s="30" t="str">
        <f t="shared" si="36"/>
        <v>1.4%</v>
      </c>
      <c r="AE148" s="30" t="str">
        <f t="shared" si="36"/>
        <v>0.8%</v>
      </c>
      <c r="AF148" s="30" t="str">
        <f t="shared" si="36"/>
        <v>0.5%</v>
      </c>
      <c r="AG148" s="30" t="str">
        <f t="shared" si="36"/>
        <v>0.2%</v>
      </c>
      <c r="AH148" s="9"/>
      <c r="AI148" s="9">
        <f t="shared" si="35"/>
        <v>4</v>
      </c>
      <c r="AJ148" s="10" t="s">
        <v>282</v>
      </c>
    </row>
    <row r="149" spans="1:36" ht="13.8" x14ac:dyDescent="0.25">
      <c r="A149" s="5">
        <f t="shared" si="37"/>
        <v>43890</v>
      </c>
      <c r="B149" s="5">
        <f t="shared" si="37"/>
        <v>44137</v>
      </c>
      <c r="C149" s="6">
        <f t="shared" si="37"/>
        <v>0.33333333333333331</v>
      </c>
      <c r="D149" s="7">
        <f t="shared" si="37"/>
        <v>249</v>
      </c>
      <c r="E149" s="28" t="str">
        <f t="shared" si="26"/>
        <v>https://www.gestionderiesgos.gob.ec/wp-content/uploads/2020/11/INFOGRAFIA-NACIONALCOVID19-COE-NACIONAL-08h00-02112020.pdf</v>
      </c>
      <c r="F149" s="7">
        <f t="shared" si="38"/>
        <v>169562</v>
      </c>
      <c r="G149" s="7">
        <f t="shared" si="38"/>
        <v>8380</v>
      </c>
      <c r="H149" s="7">
        <f t="shared" si="38"/>
        <v>4312</v>
      </c>
      <c r="I149" s="16" t="str">
        <f t="shared" si="38"/>
        <v>No hay datos</v>
      </c>
      <c r="J149" s="19">
        <f t="shared" si="38"/>
        <v>149048</v>
      </c>
      <c r="K149" s="24">
        <f t="shared" si="38"/>
        <v>21476</v>
      </c>
      <c r="L149" s="7">
        <f t="shared" si="38"/>
        <v>328849</v>
      </c>
      <c r="M149" s="7">
        <f t="shared" si="38"/>
        <v>549226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6"/>
        <v>4588</v>
      </c>
      <c r="S149" s="7">
        <f t="shared" si="36"/>
        <v>281</v>
      </c>
      <c r="T149" s="7">
        <f t="shared" si="36"/>
        <v>61</v>
      </c>
      <c r="U149" s="7">
        <f t="shared" si="36"/>
        <v>79068</v>
      </c>
      <c r="V149" s="7">
        <f t="shared" si="36"/>
        <v>520</v>
      </c>
      <c r="W149" s="7">
        <f t="shared" si="36"/>
        <v>342</v>
      </c>
      <c r="X149" s="30">
        <f t="shared" si="36"/>
        <v>0.52900000000000003</v>
      </c>
      <c r="Y149" s="30">
        <f t="shared" si="36"/>
        <v>0.47099999999999997</v>
      </c>
      <c r="Z149" s="30" t="str">
        <f t="shared" si="36"/>
        <v>60.6%</v>
      </c>
      <c r="AA149" s="30" t="str">
        <f t="shared" si="36"/>
        <v>20.5%</v>
      </c>
      <c r="AB149" s="30" t="str">
        <f t="shared" si="36"/>
        <v>13.2%</v>
      </c>
      <c r="AC149" s="30" t="str">
        <f t="shared" si="36"/>
        <v>2.9%</v>
      </c>
      <c r="AD149" s="30" t="str">
        <f t="shared" si="36"/>
        <v>1.4%</v>
      </c>
      <c r="AE149" s="30" t="str">
        <f t="shared" si="36"/>
        <v>0.8%</v>
      </c>
      <c r="AF149" s="30" t="str">
        <f t="shared" si="36"/>
        <v>0.5%</v>
      </c>
      <c r="AG149" s="30" t="str">
        <f t="shared" si="36"/>
        <v>0.2%</v>
      </c>
      <c r="AH149" s="9"/>
      <c r="AI149" s="9">
        <f t="shared" si="35"/>
        <v>4</v>
      </c>
      <c r="AJ149" s="10" t="s">
        <v>282</v>
      </c>
    </row>
    <row r="150" spans="1:36" ht="13.8" x14ac:dyDescent="0.25">
      <c r="A150" s="5">
        <f t="shared" si="37"/>
        <v>43890</v>
      </c>
      <c r="B150" s="5">
        <f t="shared" si="37"/>
        <v>44137</v>
      </c>
      <c r="C150" s="6">
        <f t="shared" si="37"/>
        <v>0.33333333333333331</v>
      </c>
      <c r="D150" s="7">
        <f t="shared" si="37"/>
        <v>249</v>
      </c>
      <c r="E150" s="28" t="str">
        <f t="shared" si="26"/>
        <v>https://www.gestionderiesgos.gob.ec/wp-content/uploads/2020/11/INFOGRAFIA-NACIONALCOVID19-COE-NACIONAL-08h00-02112020.pdf</v>
      </c>
      <c r="F150" s="7">
        <f t="shared" si="38"/>
        <v>169562</v>
      </c>
      <c r="G150" s="7">
        <f t="shared" si="38"/>
        <v>8380</v>
      </c>
      <c r="H150" s="7">
        <f t="shared" si="38"/>
        <v>4312</v>
      </c>
      <c r="I150" s="16" t="str">
        <f t="shared" si="38"/>
        <v>No hay datos</v>
      </c>
      <c r="J150" s="19">
        <f t="shared" si="38"/>
        <v>149048</v>
      </c>
      <c r="K150" s="24">
        <f t="shared" si="38"/>
        <v>21476</v>
      </c>
      <c r="L150" s="7">
        <f t="shared" si="38"/>
        <v>328849</v>
      </c>
      <c r="M150" s="7">
        <f t="shared" si="38"/>
        <v>549226</v>
      </c>
      <c r="N150" s="7" t="s">
        <v>91</v>
      </c>
      <c r="O150" s="7" t="s">
        <v>124</v>
      </c>
      <c r="P150" s="7" t="s">
        <v>127</v>
      </c>
      <c r="Q150" s="8">
        <v>2169</v>
      </c>
      <c r="R150" s="7">
        <f t="shared" si="36"/>
        <v>4588</v>
      </c>
      <c r="S150" s="7">
        <f t="shared" si="36"/>
        <v>281</v>
      </c>
      <c r="T150" s="7">
        <f t="shared" si="36"/>
        <v>61</v>
      </c>
      <c r="U150" s="7">
        <f t="shared" si="36"/>
        <v>79068</v>
      </c>
      <c r="V150" s="7">
        <f t="shared" si="36"/>
        <v>520</v>
      </c>
      <c r="W150" s="7">
        <f t="shared" si="36"/>
        <v>342</v>
      </c>
      <c r="X150" s="30">
        <f t="shared" si="36"/>
        <v>0.52900000000000003</v>
      </c>
      <c r="Y150" s="30">
        <f t="shared" si="36"/>
        <v>0.47099999999999997</v>
      </c>
      <c r="Z150" s="30" t="str">
        <f t="shared" si="36"/>
        <v>60.6%</v>
      </c>
      <c r="AA150" s="30" t="str">
        <f t="shared" si="36"/>
        <v>20.5%</v>
      </c>
      <c r="AB150" s="30" t="str">
        <f t="shared" si="36"/>
        <v>13.2%</v>
      </c>
      <c r="AC150" s="30" t="str">
        <f t="shared" si="36"/>
        <v>2.9%</v>
      </c>
      <c r="AD150" s="30" t="str">
        <f t="shared" si="36"/>
        <v>1.4%</v>
      </c>
      <c r="AE150" s="30" t="str">
        <f t="shared" si="36"/>
        <v>0.8%</v>
      </c>
      <c r="AF150" s="30" t="str">
        <f t="shared" si="36"/>
        <v>0.5%</v>
      </c>
      <c r="AG150" s="30" t="str">
        <f t="shared" si="36"/>
        <v>0.2%</v>
      </c>
      <c r="AH150" s="9"/>
      <c r="AI150" s="9">
        <f t="shared" si="35"/>
        <v>4</v>
      </c>
      <c r="AJ150" s="10" t="s">
        <v>282</v>
      </c>
    </row>
    <row r="151" spans="1:36" ht="13.8" x14ac:dyDescent="0.25">
      <c r="A151" s="5">
        <f t="shared" si="37"/>
        <v>43890</v>
      </c>
      <c r="B151" s="5">
        <f t="shared" si="37"/>
        <v>44137</v>
      </c>
      <c r="C151" s="6">
        <f t="shared" si="37"/>
        <v>0.33333333333333331</v>
      </c>
      <c r="D151" s="7">
        <f t="shared" si="37"/>
        <v>249</v>
      </c>
      <c r="E151" s="28" t="str">
        <f t="shared" si="26"/>
        <v>https://www.gestionderiesgos.gob.ec/wp-content/uploads/2020/11/INFOGRAFIA-NACIONALCOVID19-COE-NACIONAL-08h00-02112020.pdf</v>
      </c>
      <c r="F151" s="7">
        <f t="shared" si="38"/>
        <v>169562</v>
      </c>
      <c r="G151" s="7">
        <f t="shared" si="38"/>
        <v>8380</v>
      </c>
      <c r="H151" s="7">
        <f t="shared" si="38"/>
        <v>4312</v>
      </c>
      <c r="I151" s="16" t="str">
        <f t="shared" si="38"/>
        <v>No hay datos</v>
      </c>
      <c r="J151" s="19">
        <f t="shared" si="38"/>
        <v>149048</v>
      </c>
      <c r="K151" s="24">
        <f t="shared" si="38"/>
        <v>21476</v>
      </c>
      <c r="L151" s="7">
        <f t="shared" si="38"/>
        <v>328849</v>
      </c>
      <c r="M151" s="7">
        <f t="shared" si="38"/>
        <v>549226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9">R150</f>
        <v>4588</v>
      </c>
      <c r="S151" s="7">
        <f t="shared" si="39"/>
        <v>281</v>
      </c>
      <c r="T151" s="7">
        <f t="shared" si="39"/>
        <v>61</v>
      </c>
      <c r="U151" s="7">
        <f t="shared" si="39"/>
        <v>79068</v>
      </c>
      <c r="V151" s="7">
        <f t="shared" si="39"/>
        <v>520</v>
      </c>
      <c r="W151" s="7">
        <f t="shared" si="39"/>
        <v>342</v>
      </c>
      <c r="X151" s="30">
        <f t="shared" si="39"/>
        <v>0.52900000000000003</v>
      </c>
      <c r="Y151" s="30">
        <f t="shared" si="39"/>
        <v>0.47099999999999997</v>
      </c>
      <c r="Z151" s="30" t="str">
        <f t="shared" si="39"/>
        <v>60.6%</v>
      </c>
      <c r="AA151" s="30" t="str">
        <f t="shared" si="39"/>
        <v>20.5%</v>
      </c>
      <c r="AB151" s="30" t="str">
        <f t="shared" si="39"/>
        <v>13.2%</v>
      </c>
      <c r="AC151" s="30" t="str">
        <f t="shared" si="39"/>
        <v>2.9%</v>
      </c>
      <c r="AD151" s="30" t="str">
        <f t="shared" si="39"/>
        <v>1.4%</v>
      </c>
      <c r="AE151" s="30" t="str">
        <f t="shared" si="39"/>
        <v>0.8%</v>
      </c>
      <c r="AF151" s="30" t="str">
        <f t="shared" si="39"/>
        <v>0.5%</v>
      </c>
      <c r="AG151" s="30" t="str">
        <f t="shared" si="39"/>
        <v>0.2%</v>
      </c>
      <c r="AH151" s="9"/>
      <c r="AI151" s="9">
        <f t="shared" si="35"/>
        <v>4</v>
      </c>
      <c r="AJ151" s="10" t="s">
        <v>282</v>
      </c>
    </row>
    <row r="152" spans="1:36" ht="13.8" x14ac:dyDescent="0.25">
      <c r="A152" s="5">
        <f t="shared" si="37"/>
        <v>43890</v>
      </c>
      <c r="B152" s="5">
        <f t="shared" si="37"/>
        <v>44137</v>
      </c>
      <c r="C152" s="6">
        <f t="shared" si="37"/>
        <v>0.33333333333333331</v>
      </c>
      <c r="D152" s="7">
        <f t="shared" si="37"/>
        <v>249</v>
      </c>
      <c r="E152" s="28" t="str">
        <f t="shared" si="26"/>
        <v>https://www.gestionderiesgos.gob.ec/wp-content/uploads/2020/11/INFOGRAFIA-NACIONALCOVID19-COE-NACIONAL-08h00-02112020.pdf</v>
      </c>
      <c r="F152" s="7">
        <f t="shared" si="38"/>
        <v>169562</v>
      </c>
      <c r="G152" s="7">
        <f t="shared" si="38"/>
        <v>8380</v>
      </c>
      <c r="H152" s="7">
        <f t="shared" si="38"/>
        <v>4312</v>
      </c>
      <c r="I152" s="16" t="str">
        <f t="shared" si="38"/>
        <v>No hay datos</v>
      </c>
      <c r="J152" s="19">
        <f t="shared" si="38"/>
        <v>149048</v>
      </c>
      <c r="K152" s="24">
        <f t="shared" si="38"/>
        <v>21476</v>
      </c>
      <c r="L152" s="7">
        <f t="shared" si="38"/>
        <v>328849</v>
      </c>
      <c r="M152" s="7">
        <f t="shared" si="38"/>
        <v>549226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9"/>
        <v>4588</v>
      </c>
      <c r="S152" s="7">
        <f t="shared" si="39"/>
        <v>281</v>
      </c>
      <c r="T152" s="7">
        <f t="shared" si="39"/>
        <v>61</v>
      </c>
      <c r="U152" s="7">
        <f t="shared" si="39"/>
        <v>79068</v>
      </c>
      <c r="V152" s="7">
        <f t="shared" si="39"/>
        <v>520</v>
      </c>
      <c r="W152" s="7">
        <f t="shared" si="39"/>
        <v>342</v>
      </c>
      <c r="X152" s="30">
        <f t="shared" si="39"/>
        <v>0.52900000000000003</v>
      </c>
      <c r="Y152" s="30">
        <f t="shared" si="39"/>
        <v>0.47099999999999997</v>
      </c>
      <c r="Z152" s="30" t="str">
        <f t="shared" si="39"/>
        <v>60.6%</v>
      </c>
      <c r="AA152" s="30" t="str">
        <f t="shared" si="39"/>
        <v>20.5%</v>
      </c>
      <c r="AB152" s="30" t="str">
        <f t="shared" si="39"/>
        <v>13.2%</v>
      </c>
      <c r="AC152" s="30" t="str">
        <f t="shared" si="39"/>
        <v>2.9%</v>
      </c>
      <c r="AD152" s="30" t="str">
        <f t="shared" si="39"/>
        <v>1.4%</v>
      </c>
      <c r="AE152" s="30" t="str">
        <f t="shared" si="39"/>
        <v>0.8%</v>
      </c>
      <c r="AF152" s="30" t="str">
        <f t="shared" si="39"/>
        <v>0.5%</v>
      </c>
      <c r="AG152" s="30" t="str">
        <f t="shared" si="39"/>
        <v>0.2%</v>
      </c>
      <c r="AH152" s="9"/>
      <c r="AI152" s="9">
        <f t="shared" si="35"/>
        <v>4</v>
      </c>
      <c r="AJ152" s="10" t="s">
        <v>282</v>
      </c>
    </row>
    <row r="153" spans="1:36" ht="13.8" x14ac:dyDescent="0.25">
      <c r="A153" s="5">
        <f t="shared" si="37"/>
        <v>43890</v>
      </c>
      <c r="B153" s="5">
        <f t="shared" si="37"/>
        <v>44137</v>
      </c>
      <c r="C153" s="6">
        <f t="shared" si="37"/>
        <v>0.33333333333333331</v>
      </c>
      <c r="D153" s="7">
        <f t="shared" si="37"/>
        <v>249</v>
      </c>
      <c r="E153" s="28" t="str">
        <f t="shared" si="26"/>
        <v>https://www.gestionderiesgos.gob.ec/wp-content/uploads/2020/11/INFOGRAFIA-NACIONALCOVID19-COE-NACIONAL-08h00-02112020.pdf</v>
      </c>
      <c r="F153" s="7">
        <f t="shared" si="38"/>
        <v>169562</v>
      </c>
      <c r="G153" s="7">
        <f t="shared" si="38"/>
        <v>8380</v>
      </c>
      <c r="H153" s="7">
        <f t="shared" si="38"/>
        <v>4312</v>
      </c>
      <c r="I153" s="16" t="str">
        <f t="shared" si="38"/>
        <v>No hay datos</v>
      </c>
      <c r="J153" s="19">
        <f t="shared" si="38"/>
        <v>149048</v>
      </c>
      <c r="K153" s="24">
        <f t="shared" si="38"/>
        <v>21476</v>
      </c>
      <c r="L153" s="7">
        <f t="shared" si="38"/>
        <v>328849</v>
      </c>
      <c r="M153" s="7">
        <f t="shared" si="38"/>
        <v>549226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171</v>
      </c>
      <c r="T153" s="8">
        <v>7</v>
      </c>
      <c r="U153" s="7">
        <f t="shared" si="39"/>
        <v>79068</v>
      </c>
      <c r="V153" s="7">
        <f t="shared" si="39"/>
        <v>520</v>
      </c>
      <c r="W153" s="7">
        <f t="shared" si="39"/>
        <v>342</v>
      </c>
      <c r="X153" s="30">
        <f t="shared" si="39"/>
        <v>0.52900000000000003</v>
      </c>
      <c r="Y153" s="30">
        <f t="shared" si="39"/>
        <v>0.47099999999999997</v>
      </c>
      <c r="Z153" s="30" t="str">
        <f t="shared" si="39"/>
        <v>60.6%</v>
      </c>
      <c r="AA153" s="30" t="str">
        <f t="shared" si="39"/>
        <v>20.5%</v>
      </c>
      <c r="AB153" s="30" t="str">
        <f t="shared" si="39"/>
        <v>13.2%</v>
      </c>
      <c r="AC153" s="30" t="str">
        <f t="shared" si="39"/>
        <v>2.9%</v>
      </c>
      <c r="AD153" s="30" t="str">
        <f t="shared" si="39"/>
        <v>1.4%</v>
      </c>
      <c r="AE153" s="30" t="str">
        <f t="shared" si="39"/>
        <v>0.8%</v>
      </c>
      <c r="AF153" s="30" t="str">
        <f t="shared" si="39"/>
        <v>0.5%</v>
      </c>
      <c r="AG153" s="30" t="str">
        <f t="shared" si="39"/>
        <v>0.2%</v>
      </c>
      <c r="AH153" s="9"/>
      <c r="AI153" s="9">
        <f t="shared" si="35"/>
        <v>4</v>
      </c>
      <c r="AJ153" s="10" t="s">
        <v>282</v>
      </c>
    </row>
    <row r="154" spans="1:36" ht="13.8" x14ac:dyDescent="0.25">
      <c r="A154" s="5">
        <f t="shared" si="37"/>
        <v>43890</v>
      </c>
      <c r="B154" s="5">
        <f t="shared" si="37"/>
        <v>44137</v>
      </c>
      <c r="C154" s="6">
        <f t="shared" si="37"/>
        <v>0.33333333333333331</v>
      </c>
      <c r="D154" s="7">
        <f t="shared" si="37"/>
        <v>249</v>
      </c>
      <c r="E154" s="28" t="str">
        <f t="shared" si="26"/>
        <v>https://www.gestionderiesgos.gob.ec/wp-content/uploads/2020/11/INFOGRAFIA-NACIONALCOVID19-COE-NACIONAL-08h00-02112020.pdf</v>
      </c>
      <c r="F154" s="7">
        <f t="shared" si="38"/>
        <v>169562</v>
      </c>
      <c r="G154" s="7">
        <f t="shared" si="38"/>
        <v>8380</v>
      </c>
      <c r="H154" s="7">
        <f t="shared" si="38"/>
        <v>4312</v>
      </c>
      <c r="I154" s="16" t="str">
        <f t="shared" si="38"/>
        <v>No hay datos</v>
      </c>
      <c r="J154" s="19">
        <f t="shared" si="38"/>
        <v>149048</v>
      </c>
      <c r="K154" s="24">
        <f t="shared" si="38"/>
        <v>21476</v>
      </c>
      <c r="L154" s="7">
        <f t="shared" si="38"/>
        <v>328849</v>
      </c>
      <c r="M154" s="7">
        <f t="shared" si="38"/>
        <v>549226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9"/>
        <v>4773</v>
      </c>
      <c r="S154" s="7">
        <f t="shared" si="39"/>
        <v>171</v>
      </c>
      <c r="T154" s="7">
        <f t="shared" si="39"/>
        <v>7</v>
      </c>
      <c r="U154" s="7">
        <f t="shared" si="39"/>
        <v>79068</v>
      </c>
      <c r="V154" s="7">
        <f t="shared" si="39"/>
        <v>520</v>
      </c>
      <c r="W154" s="7">
        <f t="shared" si="39"/>
        <v>342</v>
      </c>
      <c r="X154" s="30">
        <f t="shared" si="39"/>
        <v>0.52900000000000003</v>
      </c>
      <c r="Y154" s="30">
        <f t="shared" si="39"/>
        <v>0.47099999999999997</v>
      </c>
      <c r="Z154" s="30" t="str">
        <f t="shared" si="39"/>
        <v>60.6%</v>
      </c>
      <c r="AA154" s="30" t="str">
        <f t="shared" si="39"/>
        <v>20.5%</v>
      </c>
      <c r="AB154" s="30" t="str">
        <f t="shared" si="39"/>
        <v>13.2%</v>
      </c>
      <c r="AC154" s="30" t="str">
        <f t="shared" si="39"/>
        <v>2.9%</v>
      </c>
      <c r="AD154" s="30" t="str">
        <f t="shared" si="39"/>
        <v>1.4%</v>
      </c>
      <c r="AE154" s="30" t="str">
        <f t="shared" si="39"/>
        <v>0.8%</v>
      </c>
      <c r="AF154" s="30" t="str">
        <f t="shared" si="39"/>
        <v>0.5%</v>
      </c>
      <c r="AG154" s="30" t="str">
        <f t="shared" si="39"/>
        <v>0.2%</v>
      </c>
      <c r="AH154" s="9"/>
      <c r="AI154" s="9">
        <f t="shared" si="35"/>
        <v>4</v>
      </c>
      <c r="AJ154" s="10" t="s">
        <v>282</v>
      </c>
    </row>
    <row r="155" spans="1:36" ht="13.8" x14ac:dyDescent="0.25">
      <c r="A155" s="5">
        <f t="shared" si="37"/>
        <v>43890</v>
      </c>
      <c r="B155" s="5">
        <f t="shared" si="37"/>
        <v>44137</v>
      </c>
      <c r="C155" s="6">
        <f t="shared" si="37"/>
        <v>0.33333333333333331</v>
      </c>
      <c r="D155" s="7">
        <f t="shared" si="37"/>
        <v>249</v>
      </c>
      <c r="E155" s="28" t="str">
        <f t="shared" si="26"/>
        <v>https://www.gestionderiesgos.gob.ec/wp-content/uploads/2020/11/INFOGRAFIA-NACIONALCOVID19-COE-NACIONAL-08h00-02112020.pdf</v>
      </c>
      <c r="F155" s="7">
        <f t="shared" si="38"/>
        <v>169562</v>
      </c>
      <c r="G155" s="7">
        <f t="shared" si="38"/>
        <v>8380</v>
      </c>
      <c r="H155" s="7">
        <f t="shared" si="38"/>
        <v>4312</v>
      </c>
      <c r="I155" s="16" t="str">
        <f t="shared" si="38"/>
        <v>No hay datos</v>
      </c>
      <c r="J155" s="19">
        <f t="shared" si="38"/>
        <v>149048</v>
      </c>
      <c r="K155" s="24">
        <f t="shared" si="38"/>
        <v>21476</v>
      </c>
      <c r="L155" s="7">
        <f t="shared" si="38"/>
        <v>328849</v>
      </c>
      <c r="M155" s="7">
        <f t="shared" si="38"/>
        <v>549226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9"/>
        <v>4773</v>
      </c>
      <c r="S155" s="7">
        <f t="shared" si="39"/>
        <v>171</v>
      </c>
      <c r="T155" s="7">
        <f t="shared" si="39"/>
        <v>7</v>
      </c>
      <c r="U155" s="7">
        <f t="shared" si="39"/>
        <v>79068</v>
      </c>
      <c r="V155" s="7">
        <f t="shared" si="39"/>
        <v>520</v>
      </c>
      <c r="W155" s="7">
        <f t="shared" si="39"/>
        <v>342</v>
      </c>
      <c r="X155" s="30">
        <f t="shared" si="39"/>
        <v>0.52900000000000003</v>
      </c>
      <c r="Y155" s="30">
        <f t="shared" si="39"/>
        <v>0.47099999999999997</v>
      </c>
      <c r="Z155" s="30" t="str">
        <f t="shared" si="39"/>
        <v>60.6%</v>
      </c>
      <c r="AA155" s="30" t="str">
        <f t="shared" si="39"/>
        <v>20.5%</v>
      </c>
      <c r="AB155" s="30" t="str">
        <f t="shared" si="39"/>
        <v>13.2%</v>
      </c>
      <c r="AC155" s="30" t="str">
        <f t="shared" si="39"/>
        <v>2.9%</v>
      </c>
      <c r="AD155" s="30" t="str">
        <f t="shared" si="39"/>
        <v>1.4%</v>
      </c>
      <c r="AE155" s="30" t="str">
        <f t="shared" si="39"/>
        <v>0.8%</v>
      </c>
      <c r="AF155" s="30" t="str">
        <f t="shared" si="39"/>
        <v>0.5%</v>
      </c>
      <c r="AG155" s="30" t="str">
        <f t="shared" si="39"/>
        <v>0.2%</v>
      </c>
      <c r="AH155" s="9"/>
      <c r="AI155" s="9">
        <f t="shared" si="35"/>
        <v>4</v>
      </c>
      <c r="AJ155" s="10" t="s">
        <v>282</v>
      </c>
    </row>
    <row r="156" spans="1:36" ht="13.8" x14ac:dyDescent="0.25">
      <c r="A156" s="5">
        <f t="shared" si="37"/>
        <v>43890</v>
      </c>
      <c r="B156" s="5">
        <f t="shared" si="37"/>
        <v>44137</v>
      </c>
      <c r="C156" s="6">
        <f t="shared" si="37"/>
        <v>0.33333333333333331</v>
      </c>
      <c r="D156" s="7">
        <f t="shared" si="37"/>
        <v>249</v>
      </c>
      <c r="E156" s="28" t="str">
        <f t="shared" si="26"/>
        <v>https://www.gestionderiesgos.gob.ec/wp-content/uploads/2020/11/INFOGRAFIA-NACIONALCOVID19-COE-NACIONAL-08h00-02112020.pdf</v>
      </c>
      <c r="F156" s="7">
        <f t="shared" si="38"/>
        <v>169562</v>
      </c>
      <c r="G156" s="7">
        <f t="shared" si="38"/>
        <v>8380</v>
      </c>
      <c r="H156" s="7">
        <f t="shared" si="38"/>
        <v>4312</v>
      </c>
      <c r="I156" s="16" t="str">
        <f t="shared" si="38"/>
        <v>No hay datos</v>
      </c>
      <c r="J156" s="19">
        <f t="shared" si="38"/>
        <v>149048</v>
      </c>
      <c r="K156" s="24">
        <f t="shared" si="38"/>
        <v>21476</v>
      </c>
      <c r="L156" s="7">
        <f t="shared" si="38"/>
        <v>328849</v>
      </c>
      <c r="M156" s="7">
        <f t="shared" si="38"/>
        <v>549226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9"/>
        <v>4773</v>
      </c>
      <c r="S156" s="7">
        <f t="shared" si="39"/>
        <v>171</v>
      </c>
      <c r="T156" s="7">
        <f t="shared" si="39"/>
        <v>7</v>
      </c>
      <c r="U156" s="7">
        <f t="shared" si="39"/>
        <v>79068</v>
      </c>
      <c r="V156" s="7">
        <f t="shared" si="39"/>
        <v>520</v>
      </c>
      <c r="W156" s="7">
        <f t="shared" si="39"/>
        <v>342</v>
      </c>
      <c r="X156" s="30">
        <f t="shared" si="39"/>
        <v>0.52900000000000003</v>
      </c>
      <c r="Y156" s="30">
        <f t="shared" si="39"/>
        <v>0.47099999999999997</v>
      </c>
      <c r="Z156" s="30" t="str">
        <f t="shared" si="39"/>
        <v>60.6%</v>
      </c>
      <c r="AA156" s="30" t="str">
        <f t="shared" si="39"/>
        <v>20.5%</v>
      </c>
      <c r="AB156" s="30" t="str">
        <f t="shared" si="39"/>
        <v>13.2%</v>
      </c>
      <c r="AC156" s="30" t="str">
        <f t="shared" si="39"/>
        <v>2.9%</v>
      </c>
      <c r="AD156" s="30" t="str">
        <f t="shared" si="39"/>
        <v>1.4%</v>
      </c>
      <c r="AE156" s="30" t="str">
        <f t="shared" si="39"/>
        <v>0.8%</v>
      </c>
      <c r="AF156" s="30" t="str">
        <f t="shared" si="39"/>
        <v>0.5%</v>
      </c>
      <c r="AG156" s="30" t="str">
        <f t="shared" si="39"/>
        <v>0.2%</v>
      </c>
      <c r="AH156" s="9"/>
      <c r="AI156" s="9">
        <f t="shared" si="35"/>
        <v>4</v>
      </c>
      <c r="AJ156" s="10" t="s">
        <v>282</v>
      </c>
    </row>
    <row r="157" spans="1:36" ht="13.8" x14ac:dyDescent="0.25">
      <c r="A157" s="5">
        <f t="shared" si="37"/>
        <v>43890</v>
      </c>
      <c r="B157" s="5">
        <f t="shared" si="37"/>
        <v>44137</v>
      </c>
      <c r="C157" s="6">
        <f t="shared" si="37"/>
        <v>0.33333333333333331</v>
      </c>
      <c r="D157" s="7">
        <f t="shared" si="37"/>
        <v>249</v>
      </c>
      <c r="E157" s="28" t="str">
        <f t="shared" si="26"/>
        <v>https://www.gestionderiesgos.gob.ec/wp-content/uploads/2020/11/INFOGRAFIA-NACIONALCOVID19-COE-NACIONAL-08h00-02112020.pdf</v>
      </c>
      <c r="F157" s="7">
        <f t="shared" si="38"/>
        <v>169562</v>
      </c>
      <c r="G157" s="7">
        <f t="shared" si="38"/>
        <v>8380</v>
      </c>
      <c r="H157" s="7">
        <f t="shared" si="38"/>
        <v>4312</v>
      </c>
      <c r="I157" s="16" t="str">
        <f t="shared" si="38"/>
        <v>No hay datos</v>
      </c>
      <c r="J157" s="19">
        <f t="shared" si="38"/>
        <v>149048</v>
      </c>
      <c r="K157" s="24">
        <f t="shared" si="38"/>
        <v>21476</v>
      </c>
      <c r="L157" s="7">
        <f t="shared" si="38"/>
        <v>328849</v>
      </c>
      <c r="M157" s="7">
        <f t="shared" si="38"/>
        <v>549226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9"/>
        <v>4773</v>
      </c>
      <c r="S157" s="7">
        <f t="shared" si="39"/>
        <v>171</v>
      </c>
      <c r="T157" s="7">
        <f t="shared" si="39"/>
        <v>7</v>
      </c>
      <c r="U157" s="7">
        <f t="shared" si="39"/>
        <v>79068</v>
      </c>
      <c r="V157" s="7">
        <f t="shared" si="39"/>
        <v>520</v>
      </c>
      <c r="W157" s="7">
        <f t="shared" si="39"/>
        <v>342</v>
      </c>
      <c r="X157" s="30">
        <f t="shared" si="39"/>
        <v>0.52900000000000003</v>
      </c>
      <c r="Y157" s="30">
        <f t="shared" si="39"/>
        <v>0.47099999999999997</v>
      </c>
      <c r="Z157" s="30" t="str">
        <f t="shared" si="39"/>
        <v>60.6%</v>
      </c>
      <c r="AA157" s="30" t="str">
        <f t="shared" si="39"/>
        <v>20.5%</v>
      </c>
      <c r="AB157" s="30" t="str">
        <f t="shared" si="39"/>
        <v>13.2%</v>
      </c>
      <c r="AC157" s="30" t="str">
        <f t="shared" si="39"/>
        <v>2.9%</v>
      </c>
      <c r="AD157" s="30" t="str">
        <f t="shared" si="39"/>
        <v>1.4%</v>
      </c>
      <c r="AE157" s="30" t="str">
        <f t="shared" si="39"/>
        <v>0.8%</v>
      </c>
      <c r="AF157" s="30" t="str">
        <f t="shared" si="39"/>
        <v>0.5%</v>
      </c>
      <c r="AG157" s="30" t="str">
        <f t="shared" si="39"/>
        <v>0.2%</v>
      </c>
      <c r="AH157" s="9"/>
      <c r="AI157" s="9">
        <f t="shared" si="35"/>
        <v>4</v>
      </c>
      <c r="AJ157" s="10" t="s">
        <v>282</v>
      </c>
    </row>
    <row r="158" spans="1:36" ht="13.8" x14ac:dyDescent="0.25">
      <c r="A158" s="5">
        <f t="shared" si="37"/>
        <v>43890</v>
      </c>
      <c r="B158" s="5">
        <f t="shared" si="37"/>
        <v>44137</v>
      </c>
      <c r="C158" s="6">
        <f t="shared" si="37"/>
        <v>0.33333333333333331</v>
      </c>
      <c r="D158" s="7">
        <f t="shared" si="37"/>
        <v>249</v>
      </c>
      <c r="E158" s="28" t="str">
        <f t="shared" si="26"/>
        <v>https://www.gestionderiesgos.gob.ec/wp-content/uploads/2020/11/INFOGRAFIA-NACIONALCOVID19-COE-NACIONAL-08h00-02112020.pdf</v>
      </c>
      <c r="F158" s="7">
        <f t="shared" si="38"/>
        <v>169562</v>
      </c>
      <c r="G158" s="7">
        <f t="shared" si="38"/>
        <v>8380</v>
      </c>
      <c r="H158" s="7">
        <f t="shared" si="38"/>
        <v>4312</v>
      </c>
      <c r="I158" s="16" t="str">
        <f t="shared" si="38"/>
        <v>No hay datos</v>
      </c>
      <c r="J158" s="19">
        <f t="shared" si="38"/>
        <v>149048</v>
      </c>
      <c r="K158" s="24">
        <f t="shared" si="38"/>
        <v>21476</v>
      </c>
      <c r="L158" s="7">
        <f t="shared" si="38"/>
        <v>328849</v>
      </c>
      <c r="M158" s="7">
        <f t="shared" si="38"/>
        <v>549226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9"/>
        <v>4773</v>
      </c>
      <c r="S158" s="7">
        <f t="shared" si="39"/>
        <v>171</v>
      </c>
      <c r="T158" s="7">
        <f t="shared" si="39"/>
        <v>7</v>
      </c>
      <c r="U158" s="7">
        <f t="shared" si="39"/>
        <v>79068</v>
      </c>
      <c r="V158" s="7">
        <f t="shared" si="39"/>
        <v>520</v>
      </c>
      <c r="W158" s="7">
        <f t="shared" si="39"/>
        <v>342</v>
      </c>
      <c r="X158" s="30">
        <f t="shared" si="39"/>
        <v>0.52900000000000003</v>
      </c>
      <c r="Y158" s="30">
        <f t="shared" si="39"/>
        <v>0.47099999999999997</v>
      </c>
      <c r="Z158" s="30" t="str">
        <f t="shared" si="39"/>
        <v>60.6%</v>
      </c>
      <c r="AA158" s="30" t="str">
        <f t="shared" si="39"/>
        <v>20.5%</v>
      </c>
      <c r="AB158" s="30" t="str">
        <f t="shared" si="39"/>
        <v>13.2%</v>
      </c>
      <c r="AC158" s="30" t="str">
        <f t="shared" si="39"/>
        <v>2.9%</v>
      </c>
      <c r="AD158" s="30" t="str">
        <f t="shared" si="39"/>
        <v>1.4%</v>
      </c>
      <c r="AE158" s="30" t="str">
        <f t="shared" si="39"/>
        <v>0.8%</v>
      </c>
      <c r="AF158" s="30" t="str">
        <f t="shared" si="39"/>
        <v>0.5%</v>
      </c>
      <c r="AG158" s="30" t="str">
        <f t="shared" si="39"/>
        <v>0.2%</v>
      </c>
      <c r="AH158" s="9"/>
      <c r="AI158" s="9">
        <f t="shared" si="35"/>
        <v>4</v>
      </c>
      <c r="AJ158" s="10" t="s">
        <v>282</v>
      </c>
    </row>
    <row r="159" spans="1:36" ht="13.8" x14ac:dyDescent="0.25">
      <c r="A159" s="5">
        <f t="shared" si="37"/>
        <v>43890</v>
      </c>
      <c r="B159" s="5">
        <f t="shared" si="37"/>
        <v>44137</v>
      </c>
      <c r="C159" s="6">
        <f t="shared" si="37"/>
        <v>0.33333333333333331</v>
      </c>
      <c r="D159" s="7">
        <f t="shared" si="37"/>
        <v>249</v>
      </c>
      <c r="E159" s="28" t="str">
        <f t="shared" si="26"/>
        <v>https://www.gestionderiesgos.gob.ec/wp-content/uploads/2020/11/INFOGRAFIA-NACIONALCOVID19-COE-NACIONAL-08h00-02112020.pdf</v>
      </c>
      <c r="F159" s="7">
        <f t="shared" si="38"/>
        <v>169562</v>
      </c>
      <c r="G159" s="7">
        <f t="shared" si="38"/>
        <v>8380</v>
      </c>
      <c r="H159" s="7">
        <f t="shared" si="38"/>
        <v>4312</v>
      </c>
      <c r="I159" s="16" t="str">
        <f t="shared" si="38"/>
        <v>No hay datos</v>
      </c>
      <c r="J159" s="19">
        <f t="shared" si="38"/>
        <v>149048</v>
      </c>
      <c r="K159" s="24">
        <f t="shared" si="38"/>
        <v>21476</v>
      </c>
      <c r="L159" s="7">
        <f t="shared" si="38"/>
        <v>328849</v>
      </c>
      <c r="M159" s="7">
        <f t="shared" si="38"/>
        <v>549226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9"/>
        <v>4773</v>
      </c>
      <c r="S159" s="7">
        <f t="shared" si="39"/>
        <v>171</v>
      </c>
      <c r="T159" s="7">
        <f t="shared" si="39"/>
        <v>7</v>
      </c>
      <c r="U159" s="7">
        <f t="shared" si="39"/>
        <v>79068</v>
      </c>
      <c r="V159" s="7">
        <f t="shared" si="39"/>
        <v>520</v>
      </c>
      <c r="W159" s="7">
        <f t="shared" si="39"/>
        <v>342</v>
      </c>
      <c r="X159" s="30">
        <f t="shared" si="39"/>
        <v>0.52900000000000003</v>
      </c>
      <c r="Y159" s="30">
        <f t="shared" si="39"/>
        <v>0.47099999999999997</v>
      </c>
      <c r="Z159" s="30" t="str">
        <f t="shared" si="39"/>
        <v>60.6%</v>
      </c>
      <c r="AA159" s="30" t="str">
        <f t="shared" si="39"/>
        <v>20.5%</v>
      </c>
      <c r="AB159" s="30" t="str">
        <f t="shared" si="39"/>
        <v>13.2%</v>
      </c>
      <c r="AC159" s="30" t="str">
        <f t="shared" si="39"/>
        <v>2.9%</v>
      </c>
      <c r="AD159" s="30" t="str">
        <f t="shared" si="39"/>
        <v>1.4%</v>
      </c>
      <c r="AE159" s="30" t="str">
        <f t="shared" si="39"/>
        <v>0.8%</v>
      </c>
      <c r="AF159" s="30" t="str">
        <f t="shared" si="39"/>
        <v>0.5%</v>
      </c>
      <c r="AG159" s="30" t="str">
        <f t="shared" si="39"/>
        <v>0.2%</v>
      </c>
      <c r="AH159" s="9"/>
      <c r="AI159" s="9">
        <f t="shared" si="35"/>
        <v>4</v>
      </c>
      <c r="AJ159" s="10" t="s">
        <v>282</v>
      </c>
    </row>
    <row r="160" spans="1:36" ht="13.8" x14ac:dyDescent="0.25">
      <c r="A160" s="5">
        <f t="shared" si="37"/>
        <v>43890</v>
      </c>
      <c r="B160" s="5">
        <f t="shared" si="37"/>
        <v>44137</v>
      </c>
      <c r="C160" s="6">
        <f t="shared" si="37"/>
        <v>0.33333333333333331</v>
      </c>
      <c r="D160" s="7">
        <f t="shared" si="37"/>
        <v>249</v>
      </c>
      <c r="E160" s="28" t="str">
        <f t="shared" si="26"/>
        <v>https://www.gestionderiesgos.gob.ec/wp-content/uploads/2020/11/INFOGRAFIA-NACIONALCOVID19-COE-NACIONAL-08h00-02112020.pdf</v>
      </c>
      <c r="F160" s="7">
        <f t="shared" si="38"/>
        <v>169562</v>
      </c>
      <c r="G160" s="7">
        <f t="shared" si="38"/>
        <v>8380</v>
      </c>
      <c r="H160" s="7">
        <f t="shared" si="38"/>
        <v>4312</v>
      </c>
      <c r="I160" s="16" t="str">
        <f t="shared" si="38"/>
        <v>No hay datos</v>
      </c>
      <c r="J160" s="19">
        <f t="shared" si="38"/>
        <v>149048</v>
      </c>
      <c r="K160" s="24">
        <f t="shared" si="38"/>
        <v>21476</v>
      </c>
      <c r="L160" s="7">
        <f t="shared" si="38"/>
        <v>328849</v>
      </c>
      <c r="M160" s="7">
        <f t="shared" si="38"/>
        <v>549226</v>
      </c>
      <c r="N160" s="7" t="s">
        <v>91</v>
      </c>
      <c r="O160" s="7" t="s">
        <v>134</v>
      </c>
      <c r="P160" s="7" t="s">
        <v>134</v>
      </c>
      <c r="Q160" s="8">
        <v>6241</v>
      </c>
      <c r="R160" s="8">
        <v>6241</v>
      </c>
      <c r="S160" s="8">
        <v>223</v>
      </c>
      <c r="T160" s="8">
        <v>44</v>
      </c>
      <c r="U160" s="7">
        <f t="shared" si="39"/>
        <v>79068</v>
      </c>
      <c r="V160" s="7">
        <f t="shared" si="39"/>
        <v>520</v>
      </c>
      <c r="W160" s="7">
        <f t="shared" si="39"/>
        <v>342</v>
      </c>
      <c r="X160" s="30">
        <f t="shared" si="39"/>
        <v>0.52900000000000003</v>
      </c>
      <c r="Y160" s="30">
        <f t="shared" si="39"/>
        <v>0.47099999999999997</v>
      </c>
      <c r="Z160" s="30" t="str">
        <f t="shared" si="39"/>
        <v>60.6%</v>
      </c>
      <c r="AA160" s="30" t="str">
        <f t="shared" si="39"/>
        <v>20.5%</v>
      </c>
      <c r="AB160" s="30" t="str">
        <f t="shared" si="39"/>
        <v>13.2%</v>
      </c>
      <c r="AC160" s="30" t="str">
        <f t="shared" si="39"/>
        <v>2.9%</v>
      </c>
      <c r="AD160" s="30" t="str">
        <f t="shared" si="39"/>
        <v>1.4%</v>
      </c>
      <c r="AE160" s="30" t="str">
        <f t="shared" si="39"/>
        <v>0.8%</v>
      </c>
      <c r="AF160" s="30" t="str">
        <f t="shared" si="39"/>
        <v>0.5%</v>
      </c>
      <c r="AG160" s="30" t="str">
        <f t="shared" si="39"/>
        <v>0.2%</v>
      </c>
      <c r="AH160" s="9"/>
      <c r="AI160" s="9">
        <f t="shared" si="35"/>
        <v>4</v>
      </c>
      <c r="AJ160" s="10" t="s">
        <v>282</v>
      </c>
    </row>
    <row r="161" spans="1:36" ht="13.8" x14ac:dyDescent="0.25">
      <c r="A161" s="5">
        <f t="shared" si="37"/>
        <v>43890</v>
      </c>
      <c r="B161" s="5">
        <f t="shared" si="37"/>
        <v>44137</v>
      </c>
      <c r="C161" s="6">
        <f t="shared" si="37"/>
        <v>0.33333333333333331</v>
      </c>
      <c r="D161" s="7">
        <f t="shared" si="37"/>
        <v>249</v>
      </c>
      <c r="E161" s="28" t="str">
        <f t="shared" si="26"/>
        <v>https://www.gestionderiesgos.gob.ec/wp-content/uploads/2020/11/INFOGRAFIA-NACIONALCOVID19-COE-NACIONAL-08h00-02112020.pdf</v>
      </c>
      <c r="F161" s="7">
        <f t="shared" si="38"/>
        <v>169562</v>
      </c>
      <c r="G161" s="7">
        <f t="shared" si="38"/>
        <v>8380</v>
      </c>
      <c r="H161" s="7">
        <f t="shared" si="38"/>
        <v>4312</v>
      </c>
      <c r="I161" s="16" t="str">
        <f t="shared" si="38"/>
        <v>No hay datos</v>
      </c>
      <c r="J161" s="19">
        <f t="shared" si="38"/>
        <v>149048</v>
      </c>
      <c r="K161" s="24">
        <f t="shared" si="38"/>
        <v>21476</v>
      </c>
      <c r="L161" s="7">
        <f t="shared" si="38"/>
        <v>328849</v>
      </c>
      <c r="M161" s="7">
        <f t="shared" si="38"/>
        <v>549226</v>
      </c>
      <c r="N161" s="7" t="s">
        <v>91</v>
      </c>
      <c r="O161" s="7" t="s">
        <v>134</v>
      </c>
      <c r="P161" s="7" t="s">
        <v>135</v>
      </c>
      <c r="Q161" s="8">
        <v>131</v>
      </c>
      <c r="R161" s="7">
        <f t="shared" si="39"/>
        <v>6241</v>
      </c>
      <c r="S161" s="7">
        <f t="shared" si="39"/>
        <v>223</v>
      </c>
      <c r="T161" s="7">
        <f t="shared" si="39"/>
        <v>44</v>
      </c>
      <c r="U161" s="7">
        <f t="shared" si="39"/>
        <v>79068</v>
      </c>
      <c r="V161" s="7">
        <f t="shared" si="39"/>
        <v>520</v>
      </c>
      <c r="W161" s="7">
        <f t="shared" si="39"/>
        <v>342</v>
      </c>
      <c r="X161" s="30">
        <f t="shared" si="39"/>
        <v>0.52900000000000003</v>
      </c>
      <c r="Y161" s="30">
        <f t="shared" si="39"/>
        <v>0.47099999999999997</v>
      </c>
      <c r="Z161" s="30" t="str">
        <f t="shared" si="39"/>
        <v>60.6%</v>
      </c>
      <c r="AA161" s="30" t="str">
        <f t="shared" si="39"/>
        <v>20.5%</v>
      </c>
      <c r="AB161" s="30" t="str">
        <f t="shared" si="39"/>
        <v>13.2%</v>
      </c>
      <c r="AC161" s="30" t="str">
        <f t="shared" si="39"/>
        <v>2.9%</v>
      </c>
      <c r="AD161" s="30" t="str">
        <f t="shared" si="39"/>
        <v>1.4%</v>
      </c>
      <c r="AE161" s="30" t="str">
        <f t="shared" si="39"/>
        <v>0.8%</v>
      </c>
      <c r="AF161" s="30" t="str">
        <f t="shared" si="39"/>
        <v>0.5%</v>
      </c>
      <c r="AG161" s="30" t="str">
        <f t="shared" si="39"/>
        <v>0.2%</v>
      </c>
      <c r="AH161" s="9"/>
      <c r="AI161" s="9">
        <f t="shared" si="35"/>
        <v>4</v>
      </c>
      <c r="AJ161" s="10" t="s">
        <v>282</v>
      </c>
    </row>
    <row r="162" spans="1:36" ht="13.8" x14ac:dyDescent="0.25">
      <c r="A162" s="5">
        <f t="shared" si="37"/>
        <v>43890</v>
      </c>
      <c r="B162" s="5">
        <f t="shared" si="37"/>
        <v>44137</v>
      </c>
      <c r="C162" s="6">
        <f t="shared" si="37"/>
        <v>0.33333333333333331</v>
      </c>
      <c r="D162" s="7">
        <f t="shared" si="37"/>
        <v>249</v>
      </c>
      <c r="E162" s="28" t="str">
        <f t="shared" si="26"/>
        <v>https://www.gestionderiesgos.gob.ec/wp-content/uploads/2020/11/INFOGRAFIA-NACIONALCOVID19-COE-NACIONAL-08h00-02112020.pdf</v>
      </c>
      <c r="F162" s="7">
        <f t="shared" si="38"/>
        <v>169562</v>
      </c>
      <c r="G162" s="7">
        <f t="shared" si="38"/>
        <v>8380</v>
      </c>
      <c r="H162" s="7">
        <f t="shared" si="38"/>
        <v>4312</v>
      </c>
      <c r="I162" s="16" t="str">
        <f t="shared" si="38"/>
        <v>No hay datos</v>
      </c>
      <c r="J162" s="19">
        <f t="shared" si="38"/>
        <v>149048</v>
      </c>
      <c r="K162" s="24">
        <f t="shared" si="38"/>
        <v>21476</v>
      </c>
      <c r="L162" s="7">
        <f t="shared" si="38"/>
        <v>328849</v>
      </c>
      <c r="M162" s="7">
        <f t="shared" si="38"/>
        <v>549226</v>
      </c>
      <c r="N162" s="7" t="s">
        <v>91</v>
      </c>
      <c r="O162" s="7" t="s">
        <v>134</v>
      </c>
      <c r="P162" s="7" t="s">
        <v>230</v>
      </c>
      <c r="Q162" s="8">
        <v>109</v>
      </c>
      <c r="R162" s="7">
        <f t="shared" si="39"/>
        <v>6241</v>
      </c>
      <c r="S162" s="7">
        <f t="shared" si="39"/>
        <v>223</v>
      </c>
      <c r="T162" s="7">
        <f t="shared" si="39"/>
        <v>44</v>
      </c>
      <c r="U162" s="7">
        <f t="shared" si="39"/>
        <v>79068</v>
      </c>
      <c r="V162" s="7">
        <f t="shared" si="39"/>
        <v>520</v>
      </c>
      <c r="W162" s="7">
        <f t="shared" si="39"/>
        <v>342</v>
      </c>
      <c r="X162" s="30">
        <f t="shared" si="39"/>
        <v>0.52900000000000003</v>
      </c>
      <c r="Y162" s="30">
        <f t="shared" si="39"/>
        <v>0.47099999999999997</v>
      </c>
      <c r="Z162" s="30" t="str">
        <f t="shared" si="39"/>
        <v>60.6%</v>
      </c>
      <c r="AA162" s="30" t="str">
        <f t="shared" si="39"/>
        <v>20.5%</v>
      </c>
      <c r="AB162" s="30" t="str">
        <f t="shared" si="39"/>
        <v>13.2%</v>
      </c>
      <c r="AC162" s="30" t="str">
        <f t="shared" si="39"/>
        <v>2.9%</v>
      </c>
      <c r="AD162" s="30" t="str">
        <f t="shared" si="39"/>
        <v>1.4%</v>
      </c>
      <c r="AE162" s="30" t="str">
        <f t="shared" si="39"/>
        <v>0.8%</v>
      </c>
      <c r="AF162" s="30" t="str">
        <f t="shared" si="39"/>
        <v>0.5%</v>
      </c>
      <c r="AG162" s="30" t="str">
        <f t="shared" si="39"/>
        <v>0.2%</v>
      </c>
      <c r="AH162" s="9"/>
      <c r="AI162" s="9">
        <f t="shared" si="35"/>
        <v>4</v>
      </c>
      <c r="AJ162" s="10" t="s">
        <v>282</v>
      </c>
    </row>
    <row r="163" spans="1:36" ht="13.8" x14ac:dyDescent="0.25">
      <c r="A163" s="5">
        <f t="shared" ref="A163:E178" si="40">A162</f>
        <v>43890</v>
      </c>
      <c r="B163" s="5">
        <f t="shared" si="40"/>
        <v>44137</v>
      </c>
      <c r="C163" s="6">
        <f t="shared" si="40"/>
        <v>0.33333333333333331</v>
      </c>
      <c r="D163" s="7">
        <f t="shared" si="40"/>
        <v>249</v>
      </c>
      <c r="E163" s="28" t="str">
        <f t="shared" si="26"/>
        <v>https://www.gestionderiesgos.gob.ec/wp-content/uploads/2020/11/INFOGRAFIA-NACIONALCOVID19-COE-NACIONAL-08h00-02112020.pdf</v>
      </c>
      <c r="F163" s="7">
        <f t="shared" ref="F163:M178" si="41">F162</f>
        <v>169562</v>
      </c>
      <c r="G163" s="7">
        <f t="shared" si="41"/>
        <v>8380</v>
      </c>
      <c r="H163" s="7">
        <f t="shared" si="41"/>
        <v>4312</v>
      </c>
      <c r="I163" s="16" t="str">
        <f t="shared" si="41"/>
        <v>No hay datos</v>
      </c>
      <c r="J163" s="19">
        <f t="shared" si="41"/>
        <v>149048</v>
      </c>
      <c r="K163" s="24">
        <f t="shared" si="41"/>
        <v>21476</v>
      </c>
      <c r="L163" s="7">
        <f t="shared" si="41"/>
        <v>328849</v>
      </c>
      <c r="M163" s="7">
        <f t="shared" si="41"/>
        <v>549226</v>
      </c>
      <c r="N163" s="7" t="s">
        <v>91</v>
      </c>
      <c r="O163" s="7" t="s">
        <v>134</v>
      </c>
      <c r="P163" s="7" t="s">
        <v>134</v>
      </c>
      <c r="Q163" s="8">
        <v>4752</v>
      </c>
      <c r="R163" s="7">
        <f t="shared" si="39"/>
        <v>6241</v>
      </c>
      <c r="S163" s="7">
        <f t="shared" si="39"/>
        <v>223</v>
      </c>
      <c r="T163" s="7">
        <f t="shared" si="39"/>
        <v>44</v>
      </c>
      <c r="U163" s="7">
        <f t="shared" si="39"/>
        <v>79068</v>
      </c>
      <c r="V163" s="7">
        <f t="shared" si="39"/>
        <v>520</v>
      </c>
      <c r="W163" s="7">
        <f t="shared" si="39"/>
        <v>342</v>
      </c>
      <c r="X163" s="30">
        <f t="shared" si="39"/>
        <v>0.52900000000000003</v>
      </c>
      <c r="Y163" s="30">
        <f t="shared" si="39"/>
        <v>0.47099999999999997</v>
      </c>
      <c r="Z163" s="30" t="str">
        <f t="shared" si="39"/>
        <v>60.6%</v>
      </c>
      <c r="AA163" s="30" t="str">
        <f t="shared" si="39"/>
        <v>20.5%</v>
      </c>
      <c r="AB163" s="30" t="str">
        <f t="shared" si="39"/>
        <v>13.2%</v>
      </c>
      <c r="AC163" s="30" t="str">
        <f t="shared" si="39"/>
        <v>2.9%</v>
      </c>
      <c r="AD163" s="30" t="str">
        <f t="shared" si="39"/>
        <v>1.4%</v>
      </c>
      <c r="AE163" s="30" t="str">
        <f t="shared" si="39"/>
        <v>0.8%</v>
      </c>
      <c r="AF163" s="30" t="str">
        <f t="shared" si="39"/>
        <v>0.5%</v>
      </c>
      <c r="AG163" s="30" t="str">
        <f t="shared" si="39"/>
        <v>0.2%</v>
      </c>
      <c r="AH163" s="9"/>
      <c r="AI163" s="9">
        <f t="shared" si="35"/>
        <v>4</v>
      </c>
      <c r="AJ163" s="10" t="s">
        <v>282</v>
      </c>
    </row>
    <row r="164" spans="1:36" ht="13.8" x14ac:dyDescent="0.25">
      <c r="A164" s="5">
        <f t="shared" si="40"/>
        <v>43890</v>
      </c>
      <c r="B164" s="5">
        <f t="shared" si="40"/>
        <v>44137</v>
      </c>
      <c r="C164" s="6">
        <f t="shared" si="40"/>
        <v>0.33333333333333331</v>
      </c>
      <c r="D164" s="7">
        <f t="shared" si="40"/>
        <v>249</v>
      </c>
      <c r="E164" s="28" t="str">
        <f t="shared" si="26"/>
        <v>https://www.gestionderiesgos.gob.ec/wp-content/uploads/2020/11/INFOGRAFIA-NACIONALCOVID19-COE-NACIONAL-08h00-02112020.pdf</v>
      </c>
      <c r="F164" s="7">
        <f t="shared" si="41"/>
        <v>169562</v>
      </c>
      <c r="G164" s="7">
        <f t="shared" si="41"/>
        <v>8380</v>
      </c>
      <c r="H164" s="7">
        <f t="shared" si="41"/>
        <v>4312</v>
      </c>
      <c r="I164" s="16" t="str">
        <f t="shared" si="41"/>
        <v>No hay datos</v>
      </c>
      <c r="J164" s="19">
        <f t="shared" si="41"/>
        <v>149048</v>
      </c>
      <c r="K164" s="24">
        <f t="shared" si="41"/>
        <v>21476</v>
      </c>
      <c r="L164" s="7">
        <f t="shared" si="41"/>
        <v>328849</v>
      </c>
      <c r="M164" s="7">
        <f t="shared" si="41"/>
        <v>549226</v>
      </c>
      <c r="N164" s="7" t="s">
        <v>91</v>
      </c>
      <c r="O164" s="7" t="s">
        <v>134</v>
      </c>
      <c r="P164" s="7" t="s">
        <v>136</v>
      </c>
      <c r="Q164" s="8">
        <v>441</v>
      </c>
      <c r="R164" s="7">
        <f t="shared" si="39"/>
        <v>6241</v>
      </c>
      <c r="S164" s="7">
        <f t="shared" si="39"/>
        <v>223</v>
      </c>
      <c r="T164" s="7">
        <f t="shared" si="39"/>
        <v>44</v>
      </c>
      <c r="U164" s="7">
        <f t="shared" si="39"/>
        <v>79068</v>
      </c>
      <c r="V164" s="7">
        <f t="shared" si="39"/>
        <v>520</v>
      </c>
      <c r="W164" s="7">
        <f t="shared" si="39"/>
        <v>342</v>
      </c>
      <c r="X164" s="30">
        <f t="shared" si="39"/>
        <v>0.52900000000000003</v>
      </c>
      <c r="Y164" s="30">
        <f t="shared" si="39"/>
        <v>0.47099999999999997</v>
      </c>
      <c r="Z164" s="30" t="str">
        <f t="shared" si="39"/>
        <v>60.6%</v>
      </c>
      <c r="AA164" s="30" t="str">
        <f t="shared" si="39"/>
        <v>20.5%</v>
      </c>
      <c r="AB164" s="30" t="str">
        <f t="shared" si="39"/>
        <v>13.2%</v>
      </c>
      <c r="AC164" s="30" t="str">
        <f t="shared" si="39"/>
        <v>2.9%</v>
      </c>
      <c r="AD164" s="30" t="str">
        <f t="shared" si="39"/>
        <v>1.4%</v>
      </c>
      <c r="AE164" s="30" t="str">
        <f t="shared" si="39"/>
        <v>0.8%</v>
      </c>
      <c r="AF164" s="30" t="str">
        <f t="shared" si="39"/>
        <v>0.5%</v>
      </c>
      <c r="AG164" s="30" t="str">
        <f t="shared" si="39"/>
        <v>0.2%</v>
      </c>
      <c r="AH164" s="9"/>
      <c r="AI164" s="9">
        <f t="shared" si="35"/>
        <v>4</v>
      </c>
      <c r="AJ164" s="10" t="s">
        <v>282</v>
      </c>
    </row>
    <row r="165" spans="1:36" ht="13.8" x14ac:dyDescent="0.25">
      <c r="A165" s="5">
        <f t="shared" si="40"/>
        <v>43890</v>
      </c>
      <c r="B165" s="5">
        <f t="shared" si="40"/>
        <v>44137</v>
      </c>
      <c r="C165" s="6">
        <f t="shared" si="40"/>
        <v>0.33333333333333331</v>
      </c>
      <c r="D165" s="7">
        <f t="shared" si="40"/>
        <v>249</v>
      </c>
      <c r="E165" s="28" t="str">
        <f t="shared" si="26"/>
        <v>https://www.gestionderiesgos.gob.ec/wp-content/uploads/2020/11/INFOGRAFIA-NACIONALCOVID19-COE-NACIONAL-08h00-02112020.pdf</v>
      </c>
      <c r="F165" s="7">
        <f t="shared" si="41"/>
        <v>169562</v>
      </c>
      <c r="G165" s="7">
        <f t="shared" si="41"/>
        <v>8380</v>
      </c>
      <c r="H165" s="7">
        <f t="shared" si="41"/>
        <v>4312</v>
      </c>
      <c r="I165" s="16" t="str">
        <f t="shared" si="41"/>
        <v>No hay datos</v>
      </c>
      <c r="J165" s="19">
        <f t="shared" si="41"/>
        <v>149048</v>
      </c>
      <c r="K165" s="24">
        <f t="shared" si="41"/>
        <v>21476</v>
      </c>
      <c r="L165" s="7">
        <f t="shared" si="41"/>
        <v>328849</v>
      </c>
      <c r="M165" s="7">
        <f t="shared" si="41"/>
        <v>549226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9"/>
        <v>6241</v>
      </c>
      <c r="S165" s="7">
        <f t="shared" si="39"/>
        <v>223</v>
      </c>
      <c r="T165" s="7">
        <f t="shared" si="39"/>
        <v>44</v>
      </c>
      <c r="U165" s="7">
        <f t="shared" si="39"/>
        <v>79068</v>
      </c>
      <c r="V165" s="7">
        <f t="shared" si="39"/>
        <v>520</v>
      </c>
      <c r="W165" s="7">
        <f t="shared" si="39"/>
        <v>342</v>
      </c>
      <c r="X165" s="30">
        <f t="shared" si="39"/>
        <v>0.52900000000000003</v>
      </c>
      <c r="Y165" s="30">
        <f t="shared" si="39"/>
        <v>0.47099999999999997</v>
      </c>
      <c r="Z165" s="30" t="str">
        <f t="shared" si="39"/>
        <v>60.6%</v>
      </c>
      <c r="AA165" s="30" t="str">
        <f t="shared" si="39"/>
        <v>20.5%</v>
      </c>
      <c r="AB165" s="30" t="str">
        <f t="shared" si="39"/>
        <v>13.2%</v>
      </c>
      <c r="AC165" s="30" t="str">
        <f t="shared" si="39"/>
        <v>2.9%</v>
      </c>
      <c r="AD165" s="30" t="str">
        <f t="shared" si="39"/>
        <v>1.4%</v>
      </c>
      <c r="AE165" s="30" t="str">
        <f t="shared" si="39"/>
        <v>0.8%</v>
      </c>
      <c r="AF165" s="30" t="str">
        <f t="shared" si="39"/>
        <v>0.5%</v>
      </c>
      <c r="AG165" s="30" t="str">
        <f t="shared" si="39"/>
        <v>0.2%</v>
      </c>
      <c r="AH165" s="9"/>
      <c r="AI165" s="9">
        <f t="shared" si="35"/>
        <v>4</v>
      </c>
      <c r="AJ165" s="10" t="s">
        <v>282</v>
      </c>
    </row>
    <row r="166" spans="1:36" ht="13.8" x14ac:dyDescent="0.25">
      <c r="A166" s="5">
        <f t="shared" si="40"/>
        <v>43890</v>
      </c>
      <c r="B166" s="5">
        <f t="shared" si="40"/>
        <v>44137</v>
      </c>
      <c r="C166" s="6">
        <f t="shared" si="40"/>
        <v>0.33333333333333331</v>
      </c>
      <c r="D166" s="7">
        <f t="shared" si="40"/>
        <v>249</v>
      </c>
      <c r="E166" s="28" t="str">
        <f t="shared" si="26"/>
        <v>https://www.gestionderiesgos.gob.ec/wp-content/uploads/2020/11/INFOGRAFIA-NACIONALCOVID19-COE-NACIONAL-08h00-02112020.pdf</v>
      </c>
      <c r="F166" s="7">
        <f t="shared" si="41"/>
        <v>169562</v>
      </c>
      <c r="G166" s="7">
        <f t="shared" si="41"/>
        <v>8380</v>
      </c>
      <c r="H166" s="7">
        <f t="shared" si="41"/>
        <v>4312</v>
      </c>
      <c r="I166" s="16" t="str">
        <f t="shared" si="41"/>
        <v>No hay datos</v>
      </c>
      <c r="J166" s="19">
        <f t="shared" si="41"/>
        <v>149048</v>
      </c>
      <c r="K166" s="24">
        <f t="shared" si="41"/>
        <v>21476</v>
      </c>
      <c r="L166" s="7">
        <f t="shared" si="41"/>
        <v>328849</v>
      </c>
      <c r="M166" s="7">
        <f t="shared" si="41"/>
        <v>549226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9"/>
        <v>6241</v>
      </c>
      <c r="S166" s="7">
        <f t="shared" si="39"/>
        <v>223</v>
      </c>
      <c r="T166" s="7">
        <f t="shared" si="39"/>
        <v>44</v>
      </c>
      <c r="U166" s="7">
        <f t="shared" si="39"/>
        <v>79068</v>
      </c>
      <c r="V166" s="7">
        <f t="shared" si="39"/>
        <v>520</v>
      </c>
      <c r="W166" s="7">
        <f t="shared" si="39"/>
        <v>342</v>
      </c>
      <c r="X166" s="30">
        <f t="shared" si="39"/>
        <v>0.52900000000000003</v>
      </c>
      <c r="Y166" s="30">
        <f t="shared" si="39"/>
        <v>0.47099999999999997</v>
      </c>
      <c r="Z166" s="30" t="str">
        <f t="shared" si="39"/>
        <v>60.6%</v>
      </c>
      <c r="AA166" s="30" t="str">
        <f t="shared" si="39"/>
        <v>20.5%</v>
      </c>
      <c r="AB166" s="30" t="str">
        <f t="shared" si="39"/>
        <v>13.2%</v>
      </c>
      <c r="AC166" s="30" t="str">
        <f t="shared" si="39"/>
        <v>2.9%</v>
      </c>
      <c r="AD166" s="30" t="str">
        <f t="shared" si="39"/>
        <v>1.4%</v>
      </c>
      <c r="AE166" s="30" t="str">
        <f t="shared" si="39"/>
        <v>0.8%</v>
      </c>
      <c r="AF166" s="30" t="str">
        <f t="shared" si="39"/>
        <v>0.5%</v>
      </c>
      <c r="AG166" s="30" t="str">
        <f t="shared" si="39"/>
        <v>0.2%</v>
      </c>
      <c r="AH166" s="9"/>
      <c r="AI166" s="9">
        <f t="shared" si="35"/>
        <v>4</v>
      </c>
      <c r="AJ166" s="10" t="s">
        <v>282</v>
      </c>
    </row>
    <row r="167" spans="1:36" ht="13.8" x14ac:dyDescent="0.25">
      <c r="A167" s="5">
        <f t="shared" si="40"/>
        <v>43890</v>
      </c>
      <c r="B167" s="5">
        <f t="shared" si="40"/>
        <v>44137</v>
      </c>
      <c r="C167" s="6">
        <f t="shared" si="40"/>
        <v>0.33333333333333331</v>
      </c>
      <c r="D167" s="7">
        <f t="shared" si="40"/>
        <v>249</v>
      </c>
      <c r="E167" s="28" t="str">
        <f t="shared" si="26"/>
        <v>https://www.gestionderiesgos.gob.ec/wp-content/uploads/2020/11/INFOGRAFIA-NACIONALCOVID19-COE-NACIONAL-08h00-02112020.pdf</v>
      </c>
      <c r="F167" s="7">
        <f t="shared" si="41"/>
        <v>169562</v>
      </c>
      <c r="G167" s="7">
        <f t="shared" si="41"/>
        <v>8380</v>
      </c>
      <c r="H167" s="7">
        <f t="shared" si="41"/>
        <v>4312</v>
      </c>
      <c r="I167" s="16" t="str">
        <f t="shared" si="41"/>
        <v>No hay datos</v>
      </c>
      <c r="J167" s="19">
        <f t="shared" si="41"/>
        <v>149048</v>
      </c>
      <c r="K167" s="24">
        <f t="shared" si="41"/>
        <v>21476</v>
      </c>
      <c r="L167" s="7">
        <f t="shared" si="41"/>
        <v>328849</v>
      </c>
      <c r="M167" s="7">
        <f t="shared" si="41"/>
        <v>549226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42">R166</f>
        <v>6241</v>
      </c>
      <c r="S167" s="7">
        <f t="shared" si="42"/>
        <v>223</v>
      </c>
      <c r="T167" s="7">
        <f t="shared" si="42"/>
        <v>44</v>
      </c>
      <c r="U167" s="7">
        <f t="shared" si="42"/>
        <v>79068</v>
      </c>
      <c r="V167" s="7">
        <f t="shared" si="42"/>
        <v>520</v>
      </c>
      <c r="W167" s="7">
        <f t="shared" si="42"/>
        <v>342</v>
      </c>
      <c r="X167" s="30">
        <f t="shared" si="42"/>
        <v>0.52900000000000003</v>
      </c>
      <c r="Y167" s="30">
        <f t="shared" si="42"/>
        <v>0.47099999999999997</v>
      </c>
      <c r="Z167" s="30" t="str">
        <f t="shared" si="42"/>
        <v>60.6%</v>
      </c>
      <c r="AA167" s="30" t="str">
        <f t="shared" si="42"/>
        <v>20.5%</v>
      </c>
      <c r="AB167" s="30" t="str">
        <f t="shared" si="42"/>
        <v>13.2%</v>
      </c>
      <c r="AC167" s="30" t="str">
        <f t="shared" si="42"/>
        <v>2.9%</v>
      </c>
      <c r="AD167" s="30" t="str">
        <f t="shared" si="42"/>
        <v>1.4%</v>
      </c>
      <c r="AE167" s="30" t="str">
        <f t="shared" si="42"/>
        <v>0.8%</v>
      </c>
      <c r="AF167" s="30" t="str">
        <f t="shared" si="42"/>
        <v>0.5%</v>
      </c>
      <c r="AG167" s="30" t="str">
        <f t="shared" si="42"/>
        <v>0.2%</v>
      </c>
      <c r="AH167" s="9"/>
      <c r="AI167" s="9">
        <f t="shared" si="35"/>
        <v>4</v>
      </c>
      <c r="AJ167" s="10" t="s">
        <v>282</v>
      </c>
    </row>
    <row r="168" spans="1:36" ht="13.8" x14ac:dyDescent="0.25">
      <c r="A168" s="5">
        <f t="shared" si="40"/>
        <v>43890</v>
      </c>
      <c r="B168" s="5">
        <f t="shared" si="40"/>
        <v>44137</v>
      </c>
      <c r="C168" s="6">
        <f t="shared" si="40"/>
        <v>0.33333333333333331</v>
      </c>
      <c r="D168" s="7">
        <f t="shared" si="40"/>
        <v>249</v>
      </c>
      <c r="E168" s="28" t="str">
        <f t="shared" si="26"/>
        <v>https://www.gestionderiesgos.gob.ec/wp-content/uploads/2020/11/INFOGRAFIA-NACIONALCOVID19-COE-NACIONAL-08h00-02112020.pdf</v>
      </c>
      <c r="F168" s="7">
        <f t="shared" si="41"/>
        <v>169562</v>
      </c>
      <c r="G168" s="7">
        <f t="shared" si="41"/>
        <v>8380</v>
      </c>
      <c r="H168" s="7">
        <f t="shared" si="41"/>
        <v>4312</v>
      </c>
      <c r="I168" s="16" t="str">
        <f t="shared" si="41"/>
        <v>No hay datos</v>
      </c>
      <c r="J168" s="19">
        <f t="shared" si="41"/>
        <v>149048</v>
      </c>
      <c r="K168" s="24">
        <f t="shared" si="41"/>
        <v>21476</v>
      </c>
      <c r="L168" s="7">
        <f t="shared" si="41"/>
        <v>328849</v>
      </c>
      <c r="M168" s="7">
        <f t="shared" si="41"/>
        <v>549226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42"/>
        <v>6241</v>
      </c>
      <c r="S168" s="7">
        <f t="shared" si="42"/>
        <v>223</v>
      </c>
      <c r="T168" s="7">
        <f t="shared" si="42"/>
        <v>44</v>
      </c>
      <c r="U168" s="7">
        <f t="shared" si="42"/>
        <v>79068</v>
      </c>
      <c r="V168" s="7">
        <f t="shared" si="42"/>
        <v>520</v>
      </c>
      <c r="W168" s="7">
        <f t="shared" si="42"/>
        <v>342</v>
      </c>
      <c r="X168" s="30">
        <f t="shared" si="42"/>
        <v>0.52900000000000003</v>
      </c>
      <c r="Y168" s="30">
        <f t="shared" si="42"/>
        <v>0.47099999999999997</v>
      </c>
      <c r="Z168" s="30" t="str">
        <f t="shared" si="42"/>
        <v>60.6%</v>
      </c>
      <c r="AA168" s="30" t="str">
        <f t="shared" si="42"/>
        <v>20.5%</v>
      </c>
      <c r="AB168" s="30" t="str">
        <f t="shared" si="42"/>
        <v>13.2%</v>
      </c>
      <c r="AC168" s="30" t="str">
        <f t="shared" si="42"/>
        <v>2.9%</v>
      </c>
      <c r="AD168" s="30" t="str">
        <f t="shared" si="42"/>
        <v>1.4%</v>
      </c>
      <c r="AE168" s="30" t="str">
        <f t="shared" si="42"/>
        <v>0.8%</v>
      </c>
      <c r="AF168" s="30" t="str">
        <f t="shared" si="42"/>
        <v>0.5%</v>
      </c>
      <c r="AG168" s="30" t="str">
        <f t="shared" si="42"/>
        <v>0.2%</v>
      </c>
      <c r="AH168" s="9"/>
      <c r="AI168" s="9">
        <f t="shared" si="35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44137</v>
      </c>
      <c r="C169" s="6">
        <f>C167</f>
        <v>0.33333333333333331</v>
      </c>
      <c r="D169" s="7">
        <f>D167</f>
        <v>249</v>
      </c>
      <c r="E169" s="28" t="str">
        <f t="shared" si="26"/>
        <v>https://www.gestionderiesgos.gob.ec/wp-content/uploads/2020/11/INFOGRAFIA-NACIONALCOVID19-COE-NACIONAL-08h00-02112020.pdf</v>
      </c>
      <c r="F169" s="7">
        <f t="shared" ref="F169:M169" si="43">F167</f>
        <v>169562</v>
      </c>
      <c r="G169" s="7">
        <f t="shared" si="43"/>
        <v>8380</v>
      </c>
      <c r="H169" s="7">
        <f t="shared" si="43"/>
        <v>4312</v>
      </c>
      <c r="I169" s="16" t="str">
        <f t="shared" si="43"/>
        <v>No hay datos</v>
      </c>
      <c r="J169" s="19">
        <f t="shared" si="43"/>
        <v>149048</v>
      </c>
      <c r="K169" s="24">
        <f t="shared" si="43"/>
        <v>21476</v>
      </c>
      <c r="L169" s="7">
        <f t="shared" si="43"/>
        <v>328849</v>
      </c>
      <c r="M169" s="7">
        <f t="shared" si="43"/>
        <v>549226</v>
      </c>
      <c r="N169" s="7" t="s">
        <v>91</v>
      </c>
      <c r="O169" s="7" t="s">
        <v>134</v>
      </c>
      <c r="P169" s="7" t="s">
        <v>231</v>
      </c>
      <c r="Q169" s="8">
        <v>90</v>
      </c>
      <c r="R169" s="7">
        <f t="shared" ref="R169:AG169" si="44">R167</f>
        <v>6241</v>
      </c>
      <c r="S169" s="7">
        <f t="shared" si="44"/>
        <v>223</v>
      </c>
      <c r="T169" s="7">
        <f t="shared" si="44"/>
        <v>44</v>
      </c>
      <c r="U169" s="7">
        <f t="shared" si="44"/>
        <v>79068</v>
      </c>
      <c r="V169" s="7">
        <f t="shared" si="44"/>
        <v>520</v>
      </c>
      <c r="W169" s="7">
        <f t="shared" si="44"/>
        <v>342</v>
      </c>
      <c r="X169" s="30">
        <f t="shared" si="44"/>
        <v>0.52900000000000003</v>
      </c>
      <c r="Y169" s="30">
        <f t="shared" si="44"/>
        <v>0.47099999999999997</v>
      </c>
      <c r="Z169" s="30" t="str">
        <f t="shared" si="44"/>
        <v>60.6%</v>
      </c>
      <c r="AA169" s="30" t="str">
        <f t="shared" si="44"/>
        <v>20.5%</v>
      </c>
      <c r="AB169" s="30" t="str">
        <f t="shared" si="44"/>
        <v>13.2%</v>
      </c>
      <c r="AC169" s="30" t="str">
        <f t="shared" si="44"/>
        <v>2.9%</v>
      </c>
      <c r="AD169" s="30" t="str">
        <f t="shared" si="44"/>
        <v>1.4%</v>
      </c>
      <c r="AE169" s="30" t="str">
        <f t="shared" si="44"/>
        <v>0.8%</v>
      </c>
      <c r="AF169" s="30" t="str">
        <f t="shared" si="44"/>
        <v>0.5%</v>
      </c>
      <c r="AG169" s="30" t="str">
        <f t="shared" si="44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40"/>
        <v>43890</v>
      </c>
      <c r="B170" s="5">
        <f t="shared" si="40"/>
        <v>44137</v>
      </c>
      <c r="C170" s="6">
        <f t="shared" si="40"/>
        <v>0.33333333333333331</v>
      </c>
      <c r="D170" s="7">
        <f t="shared" si="40"/>
        <v>249</v>
      </c>
      <c r="E170" s="28" t="str">
        <f t="shared" si="40"/>
        <v>https://www.gestionderiesgos.gob.ec/wp-content/uploads/2020/11/INFOGRAFIA-NACIONALCOVID19-COE-NACIONAL-08h00-02112020.pdf</v>
      </c>
      <c r="F170" s="7">
        <f t="shared" si="41"/>
        <v>169562</v>
      </c>
      <c r="G170" s="7">
        <f t="shared" si="41"/>
        <v>8380</v>
      </c>
      <c r="H170" s="7">
        <f t="shared" si="41"/>
        <v>4312</v>
      </c>
      <c r="I170" s="16" t="str">
        <f t="shared" si="41"/>
        <v>No hay datos</v>
      </c>
      <c r="J170" s="19">
        <f t="shared" si="41"/>
        <v>149048</v>
      </c>
      <c r="K170" s="24">
        <f t="shared" si="41"/>
        <v>21476</v>
      </c>
      <c r="L170" s="7">
        <f t="shared" si="41"/>
        <v>328849</v>
      </c>
      <c r="M170" s="7">
        <f t="shared" si="41"/>
        <v>549226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42"/>
        <v>6241</v>
      </c>
      <c r="S170" s="7">
        <f t="shared" si="42"/>
        <v>223</v>
      </c>
      <c r="T170" s="7">
        <f t="shared" si="42"/>
        <v>44</v>
      </c>
      <c r="U170" s="7">
        <f t="shared" si="42"/>
        <v>79068</v>
      </c>
      <c r="V170" s="7">
        <f t="shared" si="42"/>
        <v>520</v>
      </c>
      <c r="W170" s="7">
        <f t="shared" si="42"/>
        <v>342</v>
      </c>
      <c r="X170" s="30">
        <f t="shared" si="42"/>
        <v>0.52900000000000003</v>
      </c>
      <c r="Y170" s="30">
        <f t="shared" si="42"/>
        <v>0.47099999999999997</v>
      </c>
      <c r="Z170" s="30" t="str">
        <f t="shared" si="42"/>
        <v>60.6%</v>
      </c>
      <c r="AA170" s="30" t="str">
        <f t="shared" si="42"/>
        <v>20.5%</v>
      </c>
      <c r="AB170" s="30" t="str">
        <f t="shared" si="42"/>
        <v>13.2%</v>
      </c>
      <c r="AC170" s="30" t="str">
        <f t="shared" si="42"/>
        <v>2.9%</v>
      </c>
      <c r="AD170" s="30" t="str">
        <f t="shared" si="42"/>
        <v>1.4%</v>
      </c>
      <c r="AE170" s="30" t="str">
        <f t="shared" si="42"/>
        <v>0.8%</v>
      </c>
      <c r="AF170" s="30" t="str">
        <f t="shared" si="42"/>
        <v>0.5%</v>
      </c>
      <c r="AG170" s="30" t="str">
        <f t="shared" si="42"/>
        <v>0.2%</v>
      </c>
      <c r="AH170" s="9"/>
      <c r="AI170" s="9">
        <f t="shared" si="35"/>
        <v>4</v>
      </c>
      <c r="AJ170" s="10" t="s">
        <v>282</v>
      </c>
    </row>
    <row r="171" spans="1:36" ht="13.8" x14ac:dyDescent="0.25">
      <c r="A171" s="5">
        <f t="shared" si="40"/>
        <v>43890</v>
      </c>
      <c r="B171" s="5">
        <f t="shared" si="40"/>
        <v>44137</v>
      </c>
      <c r="C171" s="6">
        <f t="shared" si="40"/>
        <v>0.33333333333333331</v>
      </c>
      <c r="D171" s="7">
        <f t="shared" si="40"/>
        <v>249</v>
      </c>
      <c r="E171" s="28" t="str">
        <f t="shared" si="40"/>
        <v>https://www.gestionderiesgos.gob.ec/wp-content/uploads/2020/11/INFOGRAFIA-NACIONALCOVID19-COE-NACIONAL-08h00-02112020.pdf</v>
      </c>
      <c r="F171" s="7">
        <f t="shared" si="41"/>
        <v>169562</v>
      </c>
      <c r="G171" s="7">
        <f t="shared" si="41"/>
        <v>8380</v>
      </c>
      <c r="H171" s="7">
        <f t="shared" si="41"/>
        <v>4312</v>
      </c>
      <c r="I171" s="16" t="str">
        <f t="shared" si="41"/>
        <v>No hay datos</v>
      </c>
      <c r="J171" s="19">
        <f t="shared" si="41"/>
        <v>149048</v>
      </c>
      <c r="K171" s="24">
        <f t="shared" si="41"/>
        <v>21476</v>
      </c>
      <c r="L171" s="7">
        <f t="shared" si="41"/>
        <v>328849</v>
      </c>
      <c r="M171" s="7">
        <f t="shared" si="41"/>
        <v>549226</v>
      </c>
      <c r="N171" s="7" t="s">
        <v>91</v>
      </c>
      <c r="O171" s="7" t="s">
        <v>134</v>
      </c>
      <c r="P171" s="7" t="s">
        <v>195</v>
      </c>
      <c r="Q171" s="8">
        <v>32</v>
      </c>
      <c r="R171" s="7">
        <f t="shared" si="42"/>
        <v>6241</v>
      </c>
      <c r="S171" s="7">
        <f t="shared" si="42"/>
        <v>223</v>
      </c>
      <c r="T171" s="7">
        <f t="shared" si="42"/>
        <v>44</v>
      </c>
      <c r="U171" s="7">
        <f t="shared" si="42"/>
        <v>79068</v>
      </c>
      <c r="V171" s="7">
        <f t="shared" si="42"/>
        <v>520</v>
      </c>
      <c r="W171" s="7">
        <f t="shared" si="42"/>
        <v>342</v>
      </c>
      <c r="X171" s="30">
        <f t="shared" si="42"/>
        <v>0.52900000000000003</v>
      </c>
      <c r="Y171" s="30">
        <f t="shared" si="42"/>
        <v>0.47099999999999997</v>
      </c>
      <c r="Z171" s="30" t="str">
        <f t="shared" si="42"/>
        <v>60.6%</v>
      </c>
      <c r="AA171" s="30" t="str">
        <f t="shared" si="42"/>
        <v>20.5%</v>
      </c>
      <c r="AB171" s="30" t="str">
        <f t="shared" si="42"/>
        <v>13.2%</v>
      </c>
      <c r="AC171" s="30" t="str">
        <f t="shared" si="42"/>
        <v>2.9%</v>
      </c>
      <c r="AD171" s="30" t="str">
        <f t="shared" si="42"/>
        <v>1.4%</v>
      </c>
      <c r="AE171" s="30" t="str">
        <f t="shared" si="42"/>
        <v>0.8%</v>
      </c>
      <c r="AF171" s="30" t="str">
        <f t="shared" si="42"/>
        <v>0.5%</v>
      </c>
      <c r="AG171" s="30" t="str">
        <f t="shared" si="42"/>
        <v>0.2%</v>
      </c>
      <c r="AH171" s="9"/>
      <c r="AI171" s="9">
        <f t="shared" si="35"/>
        <v>4</v>
      </c>
      <c r="AJ171" s="10" t="s">
        <v>282</v>
      </c>
    </row>
    <row r="172" spans="1:36" ht="13.8" x14ac:dyDescent="0.25">
      <c r="A172" s="5">
        <f t="shared" si="40"/>
        <v>43890</v>
      </c>
      <c r="B172" s="5">
        <f t="shared" si="40"/>
        <v>44137</v>
      </c>
      <c r="C172" s="6">
        <f t="shared" si="40"/>
        <v>0.33333333333333331</v>
      </c>
      <c r="D172" s="7">
        <f t="shared" si="40"/>
        <v>249</v>
      </c>
      <c r="E172" s="28" t="str">
        <f t="shared" si="40"/>
        <v>https://www.gestionderiesgos.gob.ec/wp-content/uploads/2020/11/INFOGRAFIA-NACIONALCOVID19-COE-NACIONAL-08h00-02112020.pdf</v>
      </c>
      <c r="F172" s="7">
        <f t="shared" si="41"/>
        <v>169562</v>
      </c>
      <c r="G172" s="7">
        <f t="shared" si="41"/>
        <v>8380</v>
      </c>
      <c r="H172" s="7">
        <f t="shared" si="41"/>
        <v>4312</v>
      </c>
      <c r="I172" s="16" t="str">
        <f t="shared" si="41"/>
        <v>No hay datos</v>
      </c>
      <c r="J172" s="19">
        <f t="shared" si="41"/>
        <v>149048</v>
      </c>
      <c r="K172" s="24">
        <f t="shared" si="41"/>
        <v>21476</v>
      </c>
      <c r="L172" s="7">
        <f t="shared" si="41"/>
        <v>328849</v>
      </c>
      <c r="M172" s="7">
        <f t="shared" si="41"/>
        <v>549226</v>
      </c>
      <c r="N172" s="7" t="s">
        <v>91</v>
      </c>
      <c r="O172" s="7" t="s">
        <v>134</v>
      </c>
      <c r="P172" s="7" t="s">
        <v>211</v>
      </c>
      <c r="Q172" s="8">
        <v>140</v>
      </c>
      <c r="R172" s="7">
        <f t="shared" si="42"/>
        <v>6241</v>
      </c>
      <c r="S172" s="7">
        <f t="shared" si="42"/>
        <v>223</v>
      </c>
      <c r="T172" s="7">
        <f t="shared" si="42"/>
        <v>44</v>
      </c>
      <c r="U172" s="7">
        <f t="shared" si="42"/>
        <v>79068</v>
      </c>
      <c r="V172" s="7">
        <f t="shared" si="42"/>
        <v>520</v>
      </c>
      <c r="W172" s="7">
        <f t="shared" si="42"/>
        <v>342</v>
      </c>
      <c r="X172" s="30">
        <f t="shared" si="42"/>
        <v>0.52900000000000003</v>
      </c>
      <c r="Y172" s="30">
        <f t="shared" si="42"/>
        <v>0.47099999999999997</v>
      </c>
      <c r="Z172" s="30" t="str">
        <f t="shared" si="42"/>
        <v>60.6%</v>
      </c>
      <c r="AA172" s="30" t="str">
        <f t="shared" si="42"/>
        <v>20.5%</v>
      </c>
      <c r="AB172" s="30" t="str">
        <f t="shared" si="42"/>
        <v>13.2%</v>
      </c>
      <c r="AC172" s="30" t="str">
        <f t="shared" si="42"/>
        <v>2.9%</v>
      </c>
      <c r="AD172" s="30" t="str">
        <f t="shared" si="42"/>
        <v>1.4%</v>
      </c>
      <c r="AE172" s="30" t="str">
        <f t="shared" si="42"/>
        <v>0.8%</v>
      </c>
      <c r="AF172" s="30" t="str">
        <f t="shared" si="42"/>
        <v>0.5%</v>
      </c>
      <c r="AG172" s="30" t="str">
        <f t="shared" si="42"/>
        <v>0.2%</v>
      </c>
      <c r="AH172" s="9"/>
      <c r="AI172" s="9">
        <f t="shared" si="35"/>
        <v>4</v>
      </c>
      <c r="AJ172" s="10" t="s">
        <v>282</v>
      </c>
    </row>
    <row r="173" spans="1:36" ht="13.8" x14ac:dyDescent="0.25">
      <c r="A173" s="5">
        <f t="shared" si="40"/>
        <v>43890</v>
      </c>
      <c r="B173" s="5">
        <f t="shared" si="40"/>
        <v>44137</v>
      </c>
      <c r="C173" s="6">
        <f t="shared" si="40"/>
        <v>0.33333333333333331</v>
      </c>
      <c r="D173" s="7">
        <f t="shared" si="40"/>
        <v>249</v>
      </c>
      <c r="E173" s="28" t="str">
        <f t="shared" si="40"/>
        <v>https://www.gestionderiesgos.gob.ec/wp-content/uploads/2020/11/INFOGRAFIA-NACIONALCOVID19-COE-NACIONAL-08h00-02112020.pdf</v>
      </c>
      <c r="F173" s="7">
        <f t="shared" si="41"/>
        <v>169562</v>
      </c>
      <c r="G173" s="7">
        <f t="shared" si="41"/>
        <v>8380</v>
      </c>
      <c r="H173" s="7">
        <f t="shared" si="41"/>
        <v>4312</v>
      </c>
      <c r="I173" s="16" t="str">
        <f t="shared" si="41"/>
        <v>No hay datos</v>
      </c>
      <c r="J173" s="19">
        <f t="shared" si="41"/>
        <v>149048</v>
      </c>
      <c r="K173" s="24">
        <f t="shared" si="41"/>
        <v>21476</v>
      </c>
      <c r="L173" s="7">
        <f t="shared" si="41"/>
        <v>328849</v>
      </c>
      <c r="M173" s="7">
        <f t="shared" si="41"/>
        <v>549226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42"/>
        <v>6241</v>
      </c>
      <c r="S173" s="7">
        <f t="shared" si="42"/>
        <v>223</v>
      </c>
      <c r="T173" s="7">
        <f t="shared" si="42"/>
        <v>44</v>
      </c>
      <c r="U173" s="7">
        <f t="shared" si="42"/>
        <v>79068</v>
      </c>
      <c r="V173" s="7">
        <f t="shared" si="42"/>
        <v>520</v>
      </c>
      <c r="W173" s="7">
        <f t="shared" si="42"/>
        <v>342</v>
      </c>
      <c r="X173" s="30">
        <f t="shared" si="42"/>
        <v>0.52900000000000003</v>
      </c>
      <c r="Y173" s="30">
        <f t="shared" si="42"/>
        <v>0.47099999999999997</v>
      </c>
      <c r="Z173" s="30" t="str">
        <f t="shared" si="42"/>
        <v>60.6%</v>
      </c>
      <c r="AA173" s="30" t="str">
        <f t="shared" si="42"/>
        <v>20.5%</v>
      </c>
      <c r="AB173" s="30" t="str">
        <f t="shared" si="42"/>
        <v>13.2%</v>
      </c>
      <c r="AC173" s="30" t="str">
        <f t="shared" si="42"/>
        <v>2.9%</v>
      </c>
      <c r="AD173" s="30" t="str">
        <f t="shared" si="42"/>
        <v>1.4%</v>
      </c>
      <c r="AE173" s="30" t="str">
        <f t="shared" si="42"/>
        <v>0.8%</v>
      </c>
      <c r="AF173" s="30" t="str">
        <f t="shared" si="42"/>
        <v>0.5%</v>
      </c>
      <c r="AG173" s="30" t="str">
        <f t="shared" si="42"/>
        <v>0.2%</v>
      </c>
      <c r="AH173" s="9"/>
      <c r="AI173" s="9">
        <f t="shared" si="35"/>
        <v>4</v>
      </c>
      <c r="AJ173" s="10" t="s">
        <v>282</v>
      </c>
    </row>
    <row r="174" spans="1:36" ht="13.8" x14ac:dyDescent="0.25">
      <c r="A174" s="5">
        <f t="shared" si="40"/>
        <v>43890</v>
      </c>
      <c r="B174" s="5">
        <f t="shared" si="40"/>
        <v>44137</v>
      </c>
      <c r="C174" s="6">
        <f t="shared" si="40"/>
        <v>0.33333333333333331</v>
      </c>
      <c r="D174" s="7">
        <f t="shared" si="40"/>
        <v>249</v>
      </c>
      <c r="E174" s="28" t="str">
        <f t="shared" si="40"/>
        <v>https://www.gestionderiesgos.gob.ec/wp-content/uploads/2020/11/INFOGRAFIA-NACIONALCOVID19-COE-NACIONAL-08h00-02112020.pdf</v>
      </c>
      <c r="F174" s="7">
        <f t="shared" si="41"/>
        <v>169562</v>
      </c>
      <c r="G174" s="7">
        <f t="shared" si="41"/>
        <v>8380</v>
      </c>
      <c r="H174" s="7">
        <f t="shared" si="41"/>
        <v>4312</v>
      </c>
      <c r="I174" s="16" t="str">
        <f t="shared" si="41"/>
        <v>No hay datos</v>
      </c>
      <c r="J174" s="19">
        <f t="shared" si="41"/>
        <v>149048</v>
      </c>
      <c r="K174" s="24">
        <f t="shared" si="41"/>
        <v>21476</v>
      </c>
      <c r="L174" s="7">
        <f t="shared" si="41"/>
        <v>328849</v>
      </c>
      <c r="M174" s="7">
        <f t="shared" si="41"/>
        <v>549226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42"/>
        <v>6241</v>
      </c>
      <c r="S174" s="7">
        <f t="shared" si="42"/>
        <v>223</v>
      </c>
      <c r="T174" s="7">
        <f t="shared" si="42"/>
        <v>44</v>
      </c>
      <c r="U174" s="7">
        <f t="shared" si="42"/>
        <v>79068</v>
      </c>
      <c r="V174" s="7">
        <f t="shared" si="42"/>
        <v>520</v>
      </c>
      <c r="W174" s="7">
        <f t="shared" si="42"/>
        <v>342</v>
      </c>
      <c r="X174" s="30">
        <f t="shared" si="42"/>
        <v>0.52900000000000003</v>
      </c>
      <c r="Y174" s="30">
        <f t="shared" si="42"/>
        <v>0.47099999999999997</v>
      </c>
      <c r="Z174" s="30" t="str">
        <f t="shared" si="42"/>
        <v>60.6%</v>
      </c>
      <c r="AA174" s="30" t="str">
        <f t="shared" si="42"/>
        <v>20.5%</v>
      </c>
      <c r="AB174" s="30" t="str">
        <f t="shared" si="42"/>
        <v>13.2%</v>
      </c>
      <c r="AC174" s="30" t="str">
        <f t="shared" si="42"/>
        <v>2.9%</v>
      </c>
      <c r="AD174" s="30" t="str">
        <f t="shared" si="42"/>
        <v>1.4%</v>
      </c>
      <c r="AE174" s="30" t="str">
        <f t="shared" si="42"/>
        <v>0.8%</v>
      </c>
      <c r="AF174" s="30" t="str">
        <f t="shared" si="42"/>
        <v>0.5%</v>
      </c>
      <c r="AG174" s="30" t="str">
        <f t="shared" si="42"/>
        <v>0.2%</v>
      </c>
      <c r="AH174" s="9"/>
      <c r="AI174" s="9">
        <f t="shared" si="35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44137</v>
      </c>
      <c r="C175" s="6">
        <f>C172</f>
        <v>0.33333333333333331</v>
      </c>
      <c r="D175" s="7">
        <f>D172</f>
        <v>249</v>
      </c>
      <c r="E175" s="28" t="str">
        <f t="shared" ref="E175:E238" si="45">E174</f>
        <v>https://www.gestionderiesgos.gob.ec/wp-content/uploads/2020/11/INFOGRAFIA-NACIONALCOVID19-COE-NACIONAL-08h00-02112020.pdf</v>
      </c>
      <c r="F175" s="7">
        <f t="shared" ref="F175:M175" si="46">F172</f>
        <v>169562</v>
      </c>
      <c r="G175" s="7">
        <f t="shared" si="46"/>
        <v>8380</v>
      </c>
      <c r="H175" s="7">
        <f t="shared" si="46"/>
        <v>4312</v>
      </c>
      <c r="I175" s="16" t="str">
        <f t="shared" si="46"/>
        <v>No hay datos</v>
      </c>
      <c r="J175" s="19">
        <f t="shared" si="46"/>
        <v>149048</v>
      </c>
      <c r="K175" s="24">
        <f t="shared" si="46"/>
        <v>21476</v>
      </c>
      <c r="L175" s="7">
        <f t="shared" si="46"/>
        <v>328849</v>
      </c>
      <c r="M175" s="7">
        <f t="shared" si="46"/>
        <v>549226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7">R172</f>
        <v>6241</v>
      </c>
      <c r="S175" s="7">
        <f t="shared" si="47"/>
        <v>223</v>
      </c>
      <c r="T175" s="7">
        <f t="shared" si="47"/>
        <v>44</v>
      </c>
      <c r="U175" s="7">
        <f t="shared" si="47"/>
        <v>79068</v>
      </c>
      <c r="V175" s="7">
        <f t="shared" si="47"/>
        <v>520</v>
      </c>
      <c r="W175" s="7">
        <f t="shared" si="47"/>
        <v>342</v>
      </c>
      <c r="X175" s="30">
        <f t="shared" si="47"/>
        <v>0.52900000000000003</v>
      </c>
      <c r="Y175" s="30">
        <f t="shared" si="47"/>
        <v>0.47099999999999997</v>
      </c>
      <c r="Z175" s="30" t="str">
        <f t="shared" si="47"/>
        <v>60.6%</v>
      </c>
      <c r="AA175" s="30" t="str">
        <f t="shared" si="47"/>
        <v>20.5%</v>
      </c>
      <c r="AB175" s="30" t="str">
        <f t="shared" si="47"/>
        <v>13.2%</v>
      </c>
      <c r="AC175" s="30" t="str">
        <f t="shared" si="47"/>
        <v>2.9%</v>
      </c>
      <c r="AD175" s="30" t="str">
        <f t="shared" si="47"/>
        <v>1.4%</v>
      </c>
      <c r="AE175" s="30" t="str">
        <f t="shared" si="47"/>
        <v>0.8%</v>
      </c>
      <c r="AF175" s="30" t="str">
        <f t="shared" si="47"/>
        <v>0.5%</v>
      </c>
      <c r="AG175" s="30" t="str">
        <f t="shared" si="47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40"/>
        <v>43890</v>
      </c>
      <c r="B176" s="5">
        <f t="shared" si="40"/>
        <v>44137</v>
      </c>
      <c r="C176" s="6">
        <f t="shared" si="40"/>
        <v>0.33333333333333331</v>
      </c>
      <c r="D176" s="7">
        <f t="shared" si="40"/>
        <v>249</v>
      </c>
      <c r="E176" s="28" t="str">
        <f t="shared" si="45"/>
        <v>https://www.gestionderiesgos.gob.ec/wp-content/uploads/2020/11/INFOGRAFIA-NACIONALCOVID19-COE-NACIONAL-08h00-02112020.pdf</v>
      </c>
      <c r="F176" s="7">
        <f t="shared" si="41"/>
        <v>169562</v>
      </c>
      <c r="G176" s="7">
        <f t="shared" si="41"/>
        <v>8380</v>
      </c>
      <c r="H176" s="7">
        <f t="shared" si="41"/>
        <v>4312</v>
      </c>
      <c r="I176" s="16" t="str">
        <f t="shared" si="41"/>
        <v>No hay datos</v>
      </c>
      <c r="J176" s="19">
        <f t="shared" si="41"/>
        <v>149048</v>
      </c>
      <c r="K176" s="24">
        <f t="shared" si="41"/>
        <v>21476</v>
      </c>
      <c r="L176" s="7">
        <f t="shared" si="41"/>
        <v>328849</v>
      </c>
      <c r="M176" s="7">
        <f t="shared" si="41"/>
        <v>549226</v>
      </c>
      <c r="N176" s="7" t="s">
        <v>91</v>
      </c>
      <c r="O176" s="7" t="s">
        <v>134</v>
      </c>
      <c r="P176" s="7" t="s">
        <v>251</v>
      </c>
      <c r="Q176" s="8">
        <v>44</v>
      </c>
      <c r="R176" s="7">
        <f t="shared" si="42"/>
        <v>6241</v>
      </c>
      <c r="S176" s="7">
        <f t="shared" si="42"/>
        <v>223</v>
      </c>
      <c r="T176" s="7">
        <f t="shared" si="42"/>
        <v>44</v>
      </c>
      <c r="U176" s="7">
        <f t="shared" si="42"/>
        <v>79068</v>
      </c>
      <c r="V176" s="7">
        <f t="shared" si="42"/>
        <v>520</v>
      </c>
      <c r="W176" s="7">
        <f t="shared" si="42"/>
        <v>342</v>
      </c>
      <c r="X176" s="30">
        <f t="shared" si="42"/>
        <v>0.52900000000000003</v>
      </c>
      <c r="Y176" s="30">
        <f t="shared" si="42"/>
        <v>0.47099999999999997</v>
      </c>
      <c r="Z176" s="30" t="str">
        <f t="shared" si="42"/>
        <v>60.6%</v>
      </c>
      <c r="AA176" s="30" t="str">
        <f t="shared" si="42"/>
        <v>20.5%</v>
      </c>
      <c r="AB176" s="30" t="str">
        <f t="shared" si="42"/>
        <v>13.2%</v>
      </c>
      <c r="AC176" s="30" t="str">
        <f t="shared" si="42"/>
        <v>2.9%</v>
      </c>
      <c r="AD176" s="30" t="str">
        <f t="shared" si="42"/>
        <v>1.4%</v>
      </c>
      <c r="AE176" s="30" t="str">
        <f t="shared" si="42"/>
        <v>0.8%</v>
      </c>
      <c r="AF176" s="30" t="str">
        <f t="shared" si="42"/>
        <v>0.5%</v>
      </c>
      <c r="AG176" s="30" t="str">
        <f t="shared" si="42"/>
        <v>0.2%</v>
      </c>
      <c r="AH176" s="9"/>
      <c r="AI176" s="9">
        <f t="shared" si="35"/>
        <v>4</v>
      </c>
      <c r="AJ176" s="10" t="s">
        <v>282</v>
      </c>
    </row>
    <row r="177" spans="1:36" ht="13.8" x14ac:dyDescent="0.25">
      <c r="A177" s="5">
        <f t="shared" si="40"/>
        <v>43890</v>
      </c>
      <c r="B177" s="5">
        <f t="shared" si="40"/>
        <v>44137</v>
      </c>
      <c r="C177" s="6">
        <f t="shared" si="40"/>
        <v>0.33333333333333331</v>
      </c>
      <c r="D177" s="7">
        <f t="shared" si="40"/>
        <v>249</v>
      </c>
      <c r="E177" s="28" t="str">
        <f t="shared" si="45"/>
        <v>https://www.gestionderiesgos.gob.ec/wp-content/uploads/2020/11/INFOGRAFIA-NACIONALCOVID19-COE-NACIONAL-08h00-02112020.pdf</v>
      </c>
      <c r="F177" s="7">
        <f t="shared" si="41"/>
        <v>169562</v>
      </c>
      <c r="G177" s="7">
        <f t="shared" si="41"/>
        <v>8380</v>
      </c>
      <c r="H177" s="7">
        <f t="shared" si="41"/>
        <v>4312</v>
      </c>
      <c r="I177" s="16" t="str">
        <f t="shared" si="41"/>
        <v>No hay datos</v>
      </c>
      <c r="J177" s="19">
        <f t="shared" si="41"/>
        <v>149048</v>
      </c>
      <c r="K177" s="24">
        <f t="shared" si="41"/>
        <v>21476</v>
      </c>
      <c r="L177" s="7">
        <f t="shared" si="41"/>
        <v>328849</v>
      </c>
      <c r="M177" s="7">
        <f t="shared" si="41"/>
        <v>549226</v>
      </c>
      <c r="N177" s="7" t="s">
        <v>91</v>
      </c>
      <c r="O177" s="7" t="s">
        <v>85</v>
      </c>
      <c r="P177" s="7" t="s">
        <v>85</v>
      </c>
      <c r="Q177" s="8">
        <v>59629</v>
      </c>
      <c r="R177" s="8">
        <v>59629</v>
      </c>
      <c r="S177" s="8">
        <v>17920</v>
      </c>
      <c r="T177" s="8">
        <v>242</v>
      </c>
      <c r="U177" s="7">
        <f t="shared" si="42"/>
        <v>79068</v>
      </c>
      <c r="V177" s="7">
        <f t="shared" si="42"/>
        <v>520</v>
      </c>
      <c r="W177" s="7">
        <f t="shared" si="42"/>
        <v>342</v>
      </c>
      <c r="X177" s="30">
        <f t="shared" si="42"/>
        <v>0.52900000000000003</v>
      </c>
      <c r="Y177" s="30">
        <f t="shared" si="42"/>
        <v>0.47099999999999997</v>
      </c>
      <c r="Z177" s="30" t="str">
        <f t="shared" si="42"/>
        <v>60.6%</v>
      </c>
      <c r="AA177" s="30" t="str">
        <f t="shared" si="42"/>
        <v>20.5%</v>
      </c>
      <c r="AB177" s="30" t="str">
        <f t="shared" si="42"/>
        <v>13.2%</v>
      </c>
      <c r="AC177" s="30" t="str">
        <f t="shared" si="42"/>
        <v>2.9%</v>
      </c>
      <c r="AD177" s="30" t="str">
        <f t="shared" si="42"/>
        <v>1.4%</v>
      </c>
      <c r="AE177" s="30" t="str">
        <f t="shared" si="42"/>
        <v>0.8%</v>
      </c>
      <c r="AF177" s="30" t="str">
        <f t="shared" si="42"/>
        <v>0.5%</v>
      </c>
      <c r="AG177" s="30" t="str">
        <f t="shared" si="42"/>
        <v>0.2%</v>
      </c>
      <c r="AH177" s="9"/>
      <c r="AI177" s="9">
        <f t="shared" si="35"/>
        <v>4</v>
      </c>
      <c r="AJ177" s="10" t="s">
        <v>282</v>
      </c>
    </row>
    <row r="178" spans="1:36" ht="13.8" x14ac:dyDescent="0.25">
      <c r="A178" s="5">
        <f t="shared" si="40"/>
        <v>43890</v>
      </c>
      <c r="B178" s="5">
        <f t="shared" si="40"/>
        <v>44137</v>
      </c>
      <c r="C178" s="6">
        <f t="shared" si="40"/>
        <v>0.33333333333333331</v>
      </c>
      <c r="D178" s="7">
        <f t="shared" si="40"/>
        <v>249</v>
      </c>
      <c r="E178" s="28" t="str">
        <f t="shared" si="45"/>
        <v>https://www.gestionderiesgos.gob.ec/wp-content/uploads/2020/11/INFOGRAFIA-NACIONALCOVID19-COE-NACIONAL-08h00-02112020.pdf</v>
      </c>
      <c r="F178" s="7">
        <f t="shared" si="41"/>
        <v>169562</v>
      </c>
      <c r="G178" s="7">
        <f t="shared" si="41"/>
        <v>8380</v>
      </c>
      <c r="H178" s="7">
        <f t="shared" si="41"/>
        <v>4312</v>
      </c>
      <c r="I178" s="16" t="str">
        <f t="shared" si="41"/>
        <v>No hay datos</v>
      </c>
      <c r="J178" s="19">
        <f t="shared" si="41"/>
        <v>149048</v>
      </c>
      <c r="K178" s="24">
        <f t="shared" si="41"/>
        <v>21476</v>
      </c>
      <c r="L178" s="7">
        <f t="shared" si="41"/>
        <v>328849</v>
      </c>
      <c r="M178" s="7">
        <f t="shared" si="41"/>
        <v>549226</v>
      </c>
      <c r="N178" s="7" t="s">
        <v>91</v>
      </c>
      <c r="O178" s="7" t="s">
        <v>85</v>
      </c>
      <c r="P178" s="7" t="s">
        <v>139</v>
      </c>
      <c r="Q178" s="8">
        <v>1244</v>
      </c>
      <c r="R178" s="7">
        <f t="shared" si="42"/>
        <v>59629</v>
      </c>
      <c r="S178" s="7">
        <f t="shared" si="42"/>
        <v>17920</v>
      </c>
      <c r="T178" s="7">
        <f t="shared" si="42"/>
        <v>242</v>
      </c>
      <c r="U178" s="7">
        <f t="shared" si="42"/>
        <v>79068</v>
      </c>
      <c r="V178" s="7">
        <f t="shared" si="42"/>
        <v>520</v>
      </c>
      <c r="W178" s="7">
        <f t="shared" si="42"/>
        <v>342</v>
      </c>
      <c r="X178" s="30">
        <f t="shared" si="42"/>
        <v>0.52900000000000003</v>
      </c>
      <c r="Y178" s="30">
        <f t="shared" si="42"/>
        <v>0.47099999999999997</v>
      </c>
      <c r="Z178" s="30" t="str">
        <f t="shared" si="42"/>
        <v>60.6%</v>
      </c>
      <c r="AA178" s="30" t="str">
        <f t="shared" si="42"/>
        <v>20.5%</v>
      </c>
      <c r="AB178" s="30" t="str">
        <f t="shared" si="42"/>
        <v>13.2%</v>
      </c>
      <c r="AC178" s="30" t="str">
        <f t="shared" si="42"/>
        <v>2.9%</v>
      </c>
      <c r="AD178" s="30" t="str">
        <f t="shared" si="42"/>
        <v>1.4%</v>
      </c>
      <c r="AE178" s="30" t="str">
        <f t="shared" si="42"/>
        <v>0.8%</v>
      </c>
      <c r="AF178" s="30" t="str">
        <f t="shared" si="42"/>
        <v>0.5%</v>
      </c>
      <c r="AG178" s="30" t="str">
        <f t="shared" si="42"/>
        <v>0.2%</v>
      </c>
      <c r="AH178" s="9"/>
      <c r="AI178" s="9">
        <f t="shared" si="35"/>
        <v>4</v>
      </c>
      <c r="AJ178" s="10" t="s">
        <v>282</v>
      </c>
    </row>
    <row r="179" spans="1:36" ht="13.8" x14ac:dyDescent="0.25">
      <c r="A179" s="5">
        <f t="shared" ref="A179:D194" si="48">A178</f>
        <v>43890</v>
      </c>
      <c r="B179" s="5">
        <f t="shared" si="48"/>
        <v>44137</v>
      </c>
      <c r="C179" s="6">
        <f t="shared" si="48"/>
        <v>0.33333333333333331</v>
      </c>
      <c r="D179" s="7">
        <f t="shared" si="48"/>
        <v>249</v>
      </c>
      <c r="E179" s="28" t="str">
        <f t="shared" si="45"/>
        <v>https://www.gestionderiesgos.gob.ec/wp-content/uploads/2020/11/INFOGRAFIA-NACIONALCOVID19-COE-NACIONAL-08h00-02112020.pdf</v>
      </c>
      <c r="F179" s="7">
        <f t="shared" ref="F179:M194" si="49">F178</f>
        <v>169562</v>
      </c>
      <c r="G179" s="7">
        <f t="shared" si="49"/>
        <v>8380</v>
      </c>
      <c r="H179" s="7">
        <f t="shared" si="49"/>
        <v>4312</v>
      </c>
      <c r="I179" s="16" t="str">
        <f t="shared" si="49"/>
        <v>No hay datos</v>
      </c>
      <c r="J179" s="19">
        <f t="shared" si="49"/>
        <v>149048</v>
      </c>
      <c r="K179" s="24">
        <f t="shared" si="49"/>
        <v>21476</v>
      </c>
      <c r="L179" s="7">
        <f t="shared" si="49"/>
        <v>328849</v>
      </c>
      <c r="M179" s="7">
        <f t="shared" si="49"/>
        <v>549226</v>
      </c>
      <c r="N179" s="7" t="s">
        <v>91</v>
      </c>
      <c r="O179" s="7" t="s">
        <v>85</v>
      </c>
      <c r="P179" s="7" t="s">
        <v>140</v>
      </c>
      <c r="Q179" s="8">
        <v>150</v>
      </c>
      <c r="R179" s="7">
        <f t="shared" si="42"/>
        <v>59629</v>
      </c>
      <c r="S179" s="7">
        <f t="shared" si="42"/>
        <v>17920</v>
      </c>
      <c r="T179" s="7">
        <f t="shared" si="42"/>
        <v>242</v>
      </c>
      <c r="U179" s="7">
        <f t="shared" si="42"/>
        <v>79068</v>
      </c>
      <c r="V179" s="7">
        <f t="shared" si="42"/>
        <v>520</v>
      </c>
      <c r="W179" s="7">
        <f t="shared" si="42"/>
        <v>342</v>
      </c>
      <c r="X179" s="30">
        <f t="shared" si="42"/>
        <v>0.52900000000000003</v>
      </c>
      <c r="Y179" s="30">
        <f t="shared" si="42"/>
        <v>0.47099999999999997</v>
      </c>
      <c r="Z179" s="30" t="str">
        <f t="shared" si="42"/>
        <v>60.6%</v>
      </c>
      <c r="AA179" s="30" t="str">
        <f t="shared" si="42"/>
        <v>20.5%</v>
      </c>
      <c r="AB179" s="30" t="str">
        <f t="shared" si="42"/>
        <v>13.2%</v>
      </c>
      <c r="AC179" s="30" t="str">
        <f t="shared" si="42"/>
        <v>2.9%</v>
      </c>
      <c r="AD179" s="30" t="str">
        <f t="shared" si="42"/>
        <v>1.4%</v>
      </c>
      <c r="AE179" s="30" t="str">
        <f t="shared" si="42"/>
        <v>0.8%</v>
      </c>
      <c r="AF179" s="30" t="str">
        <f t="shared" si="42"/>
        <v>0.5%</v>
      </c>
      <c r="AG179" s="30" t="str">
        <f t="shared" si="42"/>
        <v>0.2%</v>
      </c>
      <c r="AH179" s="9"/>
      <c r="AI179" s="9">
        <f t="shared" si="35"/>
        <v>4</v>
      </c>
      <c r="AJ179" s="10" t="s">
        <v>282</v>
      </c>
    </row>
    <row r="180" spans="1:36" ht="13.8" x14ac:dyDescent="0.25">
      <c r="A180" s="5">
        <f t="shared" si="48"/>
        <v>43890</v>
      </c>
      <c r="B180" s="5">
        <f t="shared" si="48"/>
        <v>44137</v>
      </c>
      <c r="C180" s="6">
        <f t="shared" si="48"/>
        <v>0.33333333333333331</v>
      </c>
      <c r="D180" s="7">
        <f t="shared" si="48"/>
        <v>249</v>
      </c>
      <c r="E180" s="28" t="str">
        <f t="shared" si="45"/>
        <v>https://www.gestionderiesgos.gob.ec/wp-content/uploads/2020/11/INFOGRAFIA-NACIONALCOVID19-COE-NACIONAL-08h00-02112020.pdf</v>
      </c>
      <c r="F180" s="7">
        <f t="shared" si="49"/>
        <v>169562</v>
      </c>
      <c r="G180" s="7">
        <f t="shared" si="49"/>
        <v>8380</v>
      </c>
      <c r="H180" s="7">
        <f t="shared" si="49"/>
        <v>4312</v>
      </c>
      <c r="I180" s="16" t="str">
        <f t="shared" si="49"/>
        <v>No hay datos</v>
      </c>
      <c r="J180" s="19">
        <f t="shared" si="49"/>
        <v>149048</v>
      </c>
      <c r="K180" s="24">
        <f t="shared" si="49"/>
        <v>21476</v>
      </c>
      <c r="L180" s="7">
        <f t="shared" si="49"/>
        <v>328849</v>
      </c>
      <c r="M180" s="7">
        <f t="shared" si="49"/>
        <v>549226</v>
      </c>
      <c r="N180" s="7" t="s">
        <v>91</v>
      </c>
      <c r="O180" s="7" t="s">
        <v>85</v>
      </c>
      <c r="P180" s="7" t="s">
        <v>141</v>
      </c>
      <c r="Q180" s="8">
        <v>54852</v>
      </c>
      <c r="R180" s="7">
        <f t="shared" si="42"/>
        <v>59629</v>
      </c>
      <c r="S180" s="7">
        <f t="shared" si="42"/>
        <v>17920</v>
      </c>
      <c r="T180" s="7">
        <f t="shared" si="42"/>
        <v>242</v>
      </c>
      <c r="U180" s="7">
        <f t="shared" si="42"/>
        <v>79068</v>
      </c>
      <c r="V180" s="7">
        <f t="shared" si="42"/>
        <v>520</v>
      </c>
      <c r="W180" s="7">
        <f t="shared" si="42"/>
        <v>342</v>
      </c>
      <c r="X180" s="30">
        <f t="shared" si="42"/>
        <v>0.52900000000000003</v>
      </c>
      <c r="Y180" s="30">
        <f t="shared" si="42"/>
        <v>0.47099999999999997</v>
      </c>
      <c r="Z180" s="30" t="str">
        <f t="shared" si="42"/>
        <v>60.6%</v>
      </c>
      <c r="AA180" s="30" t="str">
        <f t="shared" si="42"/>
        <v>20.5%</v>
      </c>
      <c r="AB180" s="30" t="str">
        <f t="shared" si="42"/>
        <v>13.2%</v>
      </c>
      <c r="AC180" s="30" t="str">
        <f t="shared" si="42"/>
        <v>2.9%</v>
      </c>
      <c r="AD180" s="30" t="str">
        <f t="shared" si="42"/>
        <v>1.4%</v>
      </c>
      <c r="AE180" s="30" t="str">
        <f t="shared" si="42"/>
        <v>0.8%</v>
      </c>
      <c r="AF180" s="30" t="str">
        <f t="shared" si="42"/>
        <v>0.5%</v>
      </c>
      <c r="AG180" s="30" t="str">
        <f t="shared" si="42"/>
        <v>0.2%</v>
      </c>
      <c r="AH180" s="9"/>
      <c r="AI180" s="9">
        <f t="shared" si="35"/>
        <v>4</v>
      </c>
      <c r="AJ180" s="10" t="s">
        <v>282</v>
      </c>
    </row>
    <row r="181" spans="1:36" ht="13.8" x14ac:dyDescent="0.25">
      <c r="A181" s="5">
        <f t="shared" si="48"/>
        <v>43890</v>
      </c>
      <c r="B181" s="5">
        <f t="shared" si="48"/>
        <v>44137</v>
      </c>
      <c r="C181" s="6">
        <f t="shared" si="48"/>
        <v>0.33333333333333331</v>
      </c>
      <c r="D181" s="7">
        <f t="shared" si="48"/>
        <v>249</v>
      </c>
      <c r="E181" s="28" t="str">
        <f t="shared" si="45"/>
        <v>https://www.gestionderiesgos.gob.ec/wp-content/uploads/2020/11/INFOGRAFIA-NACIONALCOVID19-COE-NACIONAL-08h00-02112020.pdf</v>
      </c>
      <c r="F181" s="7">
        <f t="shared" si="49"/>
        <v>169562</v>
      </c>
      <c r="G181" s="7">
        <f t="shared" si="49"/>
        <v>8380</v>
      </c>
      <c r="H181" s="7">
        <f t="shared" si="49"/>
        <v>4312</v>
      </c>
      <c r="I181" s="16" t="str">
        <f t="shared" si="49"/>
        <v>No hay datos</v>
      </c>
      <c r="J181" s="19">
        <f t="shared" si="49"/>
        <v>149048</v>
      </c>
      <c r="K181" s="24">
        <f t="shared" si="49"/>
        <v>21476</v>
      </c>
      <c r="L181" s="7">
        <f t="shared" si="49"/>
        <v>328849</v>
      </c>
      <c r="M181" s="7">
        <f t="shared" si="49"/>
        <v>549226</v>
      </c>
      <c r="N181" s="7" t="s">
        <v>91</v>
      </c>
      <c r="O181" s="7" t="s">
        <v>85</v>
      </c>
      <c r="P181" s="7" t="s">
        <v>225</v>
      </c>
      <c r="Q181" s="8">
        <v>171</v>
      </c>
      <c r="R181" s="7">
        <f t="shared" si="42"/>
        <v>59629</v>
      </c>
      <c r="S181" s="7">
        <f t="shared" si="42"/>
        <v>17920</v>
      </c>
      <c r="T181" s="7">
        <f t="shared" si="42"/>
        <v>242</v>
      </c>
      <c r="U181" s="7">
        <f t="shared" si="42"/>
        <v>79068</v>
      </c>
      <c r="V181" s="7">
        <f t="shared" si="42"/>
        <v>520</v>
      </c>
      <c r="W181" s="7">
        <f t="shared" si="42"/>
        <v>342</v>
      </c>
      <c r="X181" s="30">
        <f t="shared" si="42"/>
        <v>0.52900000000000003</v>
      </c>
      <c r="Y181" s="30">
        <f t="shared" si="42"/>
        <v>0.47099999999999997</v>
      </c>
      <c r="Z181" s="30" t="str">
        <f t="shared" si="42"/>
        <v>60.6%</v>
      </c>
      <c r="AA181" s="30" t="str">
        <f t="shared" si="42"/>
        <v>20.5%</v>
      </c>
      <c r="AB181" s="30" t="str">
        <f t="shared" si="42"/>
        <v>13.2%</v>
      </c>
      <c r="AC181" s="30" t="str">
        <f t="shared" si="42"/>
        <v>2.9%</v>
      </c>
      <c r="AD181" s="30" t="str">
        <f t="shared" si="42"/>
        <v>1.4%</v>
      </c>
      <c r="AE181" s="30" t="str">
        <f t="shared" si="42"/>
        <v>0.8%</v>
      </c>
      <c r="AF181" s="30" t="str">
        <f t="shared" si="42"/>
        <v>0.5%</v>
      </c>
      <c r="AG181" s="30" t="str">
        <f t="shared" si="42"/>
        <v>0.2%</v>
      </c>
      <c r="AH181" s="9"/>
      <c r="AI181" s="9">
        <f t="shared" si="35"/>
        <v>4</v>
      </c>
      <c r="AJ181" s="10" t="s">
        <v>282</v>
      </c>
    </row>
    <row r="182" spans="1:36" ht="13.8" x14ac:dyDescent="0.25">
      <c r="A182" s="5">
        <f t="shared" si="48"/>
        <v>43890</v>
      </c>
      <c r="B182" s="5">
        <f t="shared" si="48"/>
        <v>44137</v>
      </c>
      <c r="C182" s="6">
        <f t="shared" si="48"/>
        <v>0.33333333333333331</v>
      </c>
      <c r="D182" s="7">
        <f t="shared" si="48"/>
        <v>249</v>
      </c>
      <c r="E182" s="28" t="str">
        <f t="shared" si="45"/>
        <v>https://www.gestionderiesgos.gob.ec/wp-content/uploads/2020/11/INFOGRAFIA-NACIONALCOVID19-COE-NACIONAL-08h00-02112020.pdf</v>
      </c>
      <c r="F182" s="7">
        <f t="shared" si="49"/>
        <v>169562</v>
      </c>
      <c r="G182" s="7">
        <f t="shared" si="49"/>
        <v>8380</v>
      </c>
      <c r="H182" s="7">
        <f t="shared" si="49"/>
        <v>4312</v>
      </c>
      <c r="I182" s="16" t="str">
        <f t="shared" si="49"/>
        <v>No hay datos</v>
      </c>
      <c r="J182" s="19">
        <f t="shared" si="49"/>
        <v>149048</v>
      </c>
      <c r="K182" s="24">
        <f t="shared" si="49"/>
        <v>21476</v>
      </c>
      <c r="L182" s="7">
        <f t="shared" si="49"/>
        <v>328849</v>
      </c>
      <c r="M182" s="7">
        <f t="shared" si="49"/>
        <v>549226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42"/>
        <v>59629</v>
      </c>
      <c r="S182" s="7">
        <f t="shared" si="42"/>
        <v>17920</v>
      </c>
      <c r="T182" s="7">
        <f t="shared" si="42"/>
        <v>242</v>
      </c>
      <c r="U182" s="7">
        <f t="shared" si="42"/>
        <v>79068</v>
      </c>
      <c r="V182" s="7">
        <f t="shared" si="42"/>
        <v>520</v>
      </c>
      <c r="W182" s="7">
        <f t="shared" si="42"/>
        <v>342</v>
      </c>
      <c r="X182" s="30">
        <f t="shared" si="42"/>
        <v>0.52900000000000003</v>
      </c>
      <c r="Y182" s="30">
        <f t="shared" si="42"/>
        <v>0.47099999999999997</v>
      </c>
      <c r="Z182" s="30" t="str">
        <f t="shared" si="42"/>
        <v>60.6%</v>
      </c>
      <c r="AA182" s="30" t="str">
        <f t="shared" si="42"/>
        <v>20.5%</v>
      </c>
      <c r="AB182" s="30" t="str">
        <f t="shared" si="42"/>
        <v>13.2%</v>
      </c>
      <c r="AC182" s="30" t="str">
        <f t="shared" si="42"/>
        <v>2.9%</v>
      </c>
      <c r="AD182" s="30" t="str">
        <f t="shared" si="42"/>
        <v>1.4%</v>
      </c>
      <c r="AE182" s="30" t="str">
        <f t="shared" si="42"/>
        <v>0.8%</v>
      </c>
      <c r="AF182" s="30" t="str">
        <f t="shared" si="42"/>
        <v>0.5%</v>
      </c>
      <c r="AG182" s="30" t="str">
        <f t="shared" si="42"/>
        <v>0.2%</v>
      </c>
      <c r="AH182" s="9"/>
      <c r="AI182" s="9">
        <f t="shared" si="35"/>
        <v>4</v>
      </c>
      <c r="AJ182" s="10" t="s">
        <v>282</v>
      </c>
    </row>
    <row r="183" spans="1:36" ht="13.8" x14ac:dyDescent="0.25">
      <c r="A183" s="5">
        <f t="shared" si="48"/>
        <v>43890</v>
      </c>
      <c r="B183" s="5">
        <f t="shared" si="48"/>
        <v>44137</v>
      </c>
      <c r="C183" s="6">
        <f t="shared" si="48"/>
        <v>0.33333333333333331</v>
      </c>
      <c r="D183" s="7">
        <f t="shared" si="48"/>
        <v>249</v>
      </c>
      <c r="E183" s="28" t="str">
        <f t="shared" si="45"/>
        <v>https://www.gestionderiesgos.gob.ec/wp-content/uploads/2020/11/INFOGRAFIA-NACIONALCOVID19-COE-NACIONAL-08h00-02112020.pdf</v>
      </c>
      <c r="F183" s="7">
        <f t="shared" si="49"/>
        <v>169562</v>
      </c>
      <c r="G183" s="7">
        <f t="shared" si="49"/>
        <v>8380</v>
      </c>
      <c r="H183" s="7">
        <f t="shared" si="49"/>
        <v>4312</v>
      </c>
      <c r="I183" s="16" t="str">
        <f t="shared" si="49"/>
        <v>No hay datos</v>
      </c>
      <c r="J183" s="19">
        <f t="shared" si="49"/>
        <v>149048</v>
      </c>
      <c r="K183" s="24">
        <f t="shared" si="49"/>
        <v>21476</v>
      </c>
      <c r="L183" s="7">
        <f t="shared" si="49"/>
        <v>328849</v>
      </c>
      <c r="M183" s="7">
        <f t="shared" si="49"/>
        <v>549226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50">R182</f>
        <v>59629</v>
      </c>
      <c r="S183" s="7">
        <f t="shared" si="50"/>
        <v>17920</v>
      </c>
      <c r="T183" s="7">
        <f t="shared" si="50"/>
        <v>242</v>
      </c>
      <c r="U183" s="7">
        <f t="shared" si="50"/>
        <v>79068</v>
      </c>
      <c r="V183" s="7">
        <f t="shared" si="50"/>
        <v>520</v>
      </c>
      <c r="W183" s="7">
        <f t="shared" si="50"/>
        <v>342</v>
      </c>
      <c r="X183" s="30">
        <f t="shared" si="50"/>
        <v>0.52900000000000003</v>
      </c>
      <c r="Y183" s="30">
        <f t="shared" si="50"/>
        <v>0.47099999999999997</v>
      </c>
      <c r="Z183" s="30" t="str">
        <f t="shared" si="50"/>
        <v>60.6%</v>
      </c>
      <c r="AA183" s="30" t="str">
        <f t="shared" si="50"/>
        <v>20.5%</v>
      </c>
      <c r="AB183" s="30" t="str">
        <f t="shared" si="50"/>
        <v>13.2%</v>
      </c>
      <c r="AC183" s="30" t="str">
        <f t="shared" si="50"/>
        <v>2.9%</v>
      </c>
      <c r="AD183" s="30" t="str">
        <f t="shared" si="50"/>
        <v>1.4%</v>
      </c>
      <c r="AE183" s="30" t="str">
        <f t="shared" si="50"/>
        <v>0.8%</v>
      </c>
      <c r="AF183" s="30" t="str">
        <f t="shared" si="50"/>
        <v>0.5%</v>
      </c>
      <c r="AG183" s="30" t="str">
        <f t="shared" si="50"/>
        <v>0.2%</v>
      </c>
      <c r="AH183" s="9"/>
      <c r="AI183" s="9">
        <f t="shared" si="35"/>
        <v>4</v>
      </c>
      <c r="AJ183" s="10" t="s">
        <v>282</v>
      </c>
    </row>
    <row r="184" spans="1:36" ht="13.8" x14ac:dyDescent="0.25">
      <c r="A184" s="5">
        <f t="shared" si="48"/>
        <v>43890</v>
      </c>
      <c r="B184" s="5">
        <f t="shared" si="48"/>
        <v>44137</v>
      </c>
      <c r="C184" s="6">
        <f t="shared" si="48"/>
        <v>0.33333333333333331</v>
      </c>
      <c r="D184" s="7">
        <f t="shared" si="48"/>
        <v>249</v>
      </c>
      <c r="E184" s="28" t="str">
        <f t="shared" si="45"/>
        <v>https://www.gestionderiesgos.gob.ec/wp-content/uploads/2020/11/INFOGRAFIA-NACIONALCOVID19-COE-NACIONAL-08h00-02112020.pdf</v>
      </c>
      <c r="F184" s="7">
        <f t="shared" si="49"/>
        <v>169562</v>
      </c>
      <c r="G184" s="7">
        <f t="shared" si="49"/>
        <v>8380</v>
      </c>
      <c r="H184" s="7">
        <f t="shared" si="49"/>
        <v>4312</v>
      </c>
      <c r="I184" s="16" t="str">
        <f t="shared" si="49"/>
        <v>No hay datos</v>
      </c>
      <c r="J184" s="19">
        <f t="shared" si="49"/>
        <v>149048</v>
      </c>
      <c r="K184" s="24">
        <f t="shared" si="49"/>
        <v>21476</v>
      </c>
      <c r="L184" s="7">
        <f t="shared" si="49"/>
        <v>328849</v>
      </c>
      <c r="M184" s="7">
        <f t="shared" si="49"/>
        <v>549226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50"/>
        <v>59629</v>
      </c>
      <c r="S184" s="7">
        <f t="shared" si="50"/>
        <v>17920</v>
      </c>
      <c r="T184" s="7">
        <f t="shared" si="50"/>
        <v>242</v>
      </c>
      <c r="U184" s="7">
        <f t="shared" si="50"/>
        <v>79068</v>
      </c>
      <c r="V184" s="7">
        <f t="shared" si="50"/>
        <v>520</v>
      </c>
      <c r="W184" s="7">
        <f t="shared" si="50"/>
        <v>342</v>
      </c>
      <c r="X184" s="30">
        <f t="shared" si="50"/>
        <v>0.52900000000000003</v>
      </c>
      <c r="Y184" s="30">
        <f t="shared" si="50"/>
        <v>0.47099999999999997</v>
      </c>
      <c r="Z184" s="30" t="str">
        <f t="shared" si="50"/>
        <v>60.6%</v>
      </c>
      <c r="AA184" s="30" t="str">
        <f t="shared" si="50"/>
        <v>20.5%</v>
      </c>
      <c r="AB184" s="30" t="str">
        <f t="shared" si="50"/>
        <v>13.2%</v>
      </c>
      <c r="AC184" s="30" t="str">
        <f t="shared" si="50"/>
        <v>2.9%</v>
      </c>
      <c r="AD184" s="30" t="str">
        <f t="shared" si="50"/>
        <v>1.4%</v>
      </c>
      <c r="AE184" s="30" t="str">
        <f t="shared" si="50"/>
        <v>0.8%</v>
      </c>
      <c r="AF184" s="30" t="str">
        <f t="shared" si="50"/>
        <v>0.5%</v>
      </c>
      <c r="AG184" s="30" t="str">
        <f t="shared" si="50"/>
        <v>0.2%</v>
      </c>
      <c r="AH184" s="9"/>
      <c r="AI184" s="9">
        <f t="shared" si="35"/>
        <v>4</v>
      </c>
      <c r="AJ184" s="10" t="s">
        <v>282</v>
      </c>
    </row>
    <row r="185" spans="1:36" ht="13.8" x14ac:dyDescent="0.25">
      <c r="A185" s="5">
        <f t="shared" si="48"/>
        <v>43890</v>
      </c>
      <c r="B185" s="5">
        <f t="shared" si="48"/>
        <v>44137</v>
      </c>
      <c r="C185" s="6">
        <f t="shared" si="48"/>
        <v>0.33333333333333331</v>
      </c>
      <c r="D185" s="7">
        <f t="shared" si="48"/>
        <v>249</v>
      </c>
      <c r="E185" s="28" t="str">
        <f t="shared" si="45"/>
        <v>https://www.gestionderiesgos.gob.ec/wp-content/uploads/2020/11/INFOGRAFIA-NACIONALCOVID19-COE-NACIONAL-08h00-02112020.pdf</v>
      </c>
      <c r="F185" s="7">
        <f t="shared" si="49"/>
        <v>169562</v>
      </c>
      <c r="G185" s="7">
        <f t="shared" si="49"/>
        <v>8380</v>
      </c>
      <c r="H185" s="7">
        <f t="shared" si="49"/>
        <v>4312</v>
      </c>
      <c r="I185" s="16" t="str">
        <f t="shared" si="49"/>
        <v>No hay datos</v>
      </c>
      <c r="J185" s="19">
        <f t="shared" si="49"/>
        <v>149048</v>
      </c>
      <c r="K185" s="24">
        <f t="shared" si="49"/>
        <v>21476</v>
      </c>
      <c r="L185" s="7">
        <f t="shared" si="49"/>
        <v>328849</v>
      </c>
      <c r="M185" s="7">
        <f t="shared" si="49"/>
        <v>549226</v>
      </c>
      <c r="N185" s="7" t="s">
        <v>91</v>
      </c>
      <c r="O185" s="7" t="s">
        <v>85</v>
      </c>
      <c r="P185" s="7" t="s">
        <v>142</v>
      </c>
      <c r="Q185" s="8">
        <v>2204</v>
      </c>
      <c r="R185" s="7">
        <f t="shared" si="50"/>
        <v>59629</v>
      </c>
      <c r="S185" s="7">
        <f t="shared" si="50"/>
        <v>17920</v>
      </c>
      <c r="T185" s="7">
        <f t="shared" si="50"/>
        <v>242</v>
      </c>
      <c r="U185" s="7">
        <f t="shared" si="50"/>
        <v>79068</v>
      </c>
      <c r="V185" s="7">
        <f t="shared" si="50"/>
        <v>520</v>
      </c>
      <c r="W185" s="7">
        <f t="shared" si="50"/>
        <v>342</v>
      </c>
      <c r="X185" s="30">
        <f t="shared" si="50"/>
        <v>0.52900000000000003</v>
      </c>
      <c r="Y185" s="30">
        <f t="shared" si="50"/>
        <v>0.47099999999999997</v>
      </c>
      <c r="Z185" s="30" t="str">
        <f t="shared" si="50"/>
        <v>60.6%</v>
      </c>
      <c r="AA185" s="30" t="str">
        <f t="shared" si="50"/>
        <v>20.5%</v>
      </c>
      <c r="AB185" s="30" t="str">
        <f t="shared" si="50"/>
        <v>13.2%</v>
      </c>
      <c r="AC185" s="30" t="str">
        <f t="shared" si="50"/>
        <v>2.9%</v>
      </c>
      <c r="AD185" s="30" t="str">
        <f t="shared" si="50"/>
        <v>1.4%</v>
      </c>
      <c r="AE185" s="30" t="str">
        <f t="shared" si="50"/>
        <v>0.8%</v>
      </c>
      <c r="AF185" s="30" t="str">
        <f t="shared" si="50"/>
        <v>0.5%</v>
      </c>
      <c r="AG185" s="30" t="str">
        <f t="shared" si="50"/>
        <v>0.2%</v>
      </c>
      <c r="AH185" s="9"/>
      <c r="AI185" s="9">
        <f t="shared" si="35"/>
        <v>4</v>
      </c>
      <c r="AJ185" s="10" t="s">
        <v>282</v>
      </c>
    </row>
    <row r="186" spans="1:36" ht="13.8" x14ac:dyDescent="0.25">
      <c r="A186" s="5">
        <f t="shared" si="48"/>
        <v>43890</v>
      </c>
      <c r="B186" s="5">
        <f t="shared" si="48"/>
        <v>44137</v>
      </c>
      <c r="C186" s="6">
        <f t="shared" si="48"/>
        <v>0.33333333333333331</v>
      </c>
      <c r="D186" s="7">
        <f t="shared" si="48"/>
        <v>249</v>
      </c>
      <c r="E186" s="28" t="str">
        <f t="shared" si="45"/>
        <v>https://www.gestionderiesgos.gob.ec/wp-content/uploads/2020/11/INFOGRAFIA-NACIONALCOVID19-COE-NACIONAL-08h00-02112020.pdf</v>
      </c>
      <c r="F186" s="7">
        <f t="shared" si="49"/>
        <v>169562</v>
      </c>
      <c r="G186" s="7">
        <f t="shared" si="49"/>
        <v>8380</v>
      </c>
      <c r="H186" s="7">
        <f t="shared" si="49"/>
        <v>4312</v>
      </c>
      <c r="I186" s="16" t="str">
        <f t="shared" si="49"/>
        <v>No hay datos</v>
      </c>
      <c r="J186" s="19">
        <f t="shared" si="49"/>
        <v>149048</v>
      </c>
      <c r="K186" s="24">
        <f t="shared" si="49"/>
        <v>21476</v>
      </c>
      <c r="L186" s="7">
        <f t="shared" si="49"/>
        <v>328849</v>
      </c>
      <c r="M186" s="7">
        <f t="shared" si="49"/>
        <v>549226</v>
      </c>
      <c r="N186" s="7" t="s">
        <v>91</v>
      </c>
      <c r="O186" s="7" t="s">
        <v>145</v>
      </c>
      <c r="P186" s="7" t="s">
        <v>145</v>
      </c>
      <c r="Q186" s="8">
        <v>5126</v>
      </c>
      <c r="R186" s="8">
        <v>5126</v>
      </c>
      <c r="S186" s="8">
        <v>276</v>
      </c>
      <c r="T186" s="8">
        <v>223</v>
      </c>
      <c r="U186" s="7">
        <f t="shared" si="50"/>
        <v>79068</v>
      </c>
      <c r="V186" s="7">
        <f t="shared" si="50"/>
        <v>520</v>
      </c>
      <c r="W186" s="7">
        <f t="shared" si="50"/>
        <v>342</v>
      </c>
      <c r="X186" s="30">
        <f t="shared" si="50"/>
        <v>0.52900000000000003</v>
      </c>
      <c r="Y186" s="30">
        <f t="shared" si="50"/>
        <v>0.47099999999999997</v>
      </c>
      <c r="Z186" s="30" t="str">
        <f t="shared" si="50"/>
        <v>60.6%</v>
      </c>
      <c r="AA186" s="30" t="str">
        <f t="shared" si="50"/>
        <v>20.5%</v>
      </c>
      <c r="AB186" s="30" t="str">
        <f t="shared" si="50"/>
        <v>13.2%</v>
      </c>
      <c r="AC186" s="30" t="str">
        <f t="shared" si="50"/>
        <v>2.9%</v>
      </c>
      <c r="AD186" s="30" t="str">
        <f t="shared" si="50"/>
        <v>1.4%</v>
      </c>
      <c r="AE186" s="30" t="str">
        <f t="shared" si="50"/>
        <v>0.8%</v>
      </c>
      <c r="AF186" s="30" t="str">
        <f t="shared" si="50"/>
        <v>0.5%</v>
      </c>
      <c r="AG186" s="30" t="str">
        <f t="shared" si="50"/>
        <v>0.2%</v>
      </c>
      <c r="AH186" s="9"/>
      <c r="AI186" s="9">
        <f t="shared" si="35"/>
        <v>4</v>
      </c>
      <c r="AJ186" s="10" t="s">
        <v>282</v>
      </c>
    </row>
    <row r="187" spans="1:36" ht="13.8" x14ac:dyDescent="0.25">
      <c r="A187" s="5">
        <f t="shared" si="48"/>
        <v>43890</v>
      </c>
      <c r="B187" s="5">
        <f t="shared" si="48"/>
        <v>44137</v>
      </c>
      <c r="C187" s="6">
        <f t="shared" si="48"/>
        <v>0.33333333333333331</v>
      </c>
      <c r="D187" s="7">
        <f t="shared" si="48"/>
        <v>249</v>
      </c>
      <c r="E187" s="28" t="str">
        <f t="shared" si="45"/>
        <v>https://www.gestionderiesgos.gob.ec/wp-content/uploads/2020/11/INFOGRAFIA-NACIONALCOVID19-COE-NACIONAL-08h00-02112020.pdf</v>
      </c>
      <c r="F187" s="7">
        <f t="shared" si="49"/>
        <v>169562</v>
      </c>
      <c r="G187" s="7">
        <f t="shared" si="49"/>
        <v>8380</v>
      </c>
      <c r="H187" s="7">
        <f t="shared" si="49"/>
        <v>4312</v>
      </c>
      <c r="I187" s="16" t="str">
        <f t="shared" si="49"/>
        <v>No hay datos</v>
      </c>
      <c r="J187" s="19">
        <f t="shared" si="49"/>
        <v>149048</v>
      </c>
      <c r="K187" s="24">
        <f t="shared" si="49"/>
        <v>21476</v>
      </c>
      <c r="L187" s="7">
        <f t="shared" si="49"/>
        <v>328849</v>
      </c>
      <c r="M187" s="7">
        <f t="shared" si="49"/>
        <v>549226</v>
      </c>
      <c r="N187" s="7" t="s">
        <v>91</v>
      </c>
      <c r="O187" s="7" t="s">
        <v>145</v>
      </c>
      <c r="P187" s="7" t="s">
        <v>146</v>
      </c>
      <c r="Q187" s="8">
        <v>3957</v>
      </c>
      <c r="R187" s="7">
        <f t="shared" si="50"/>
        <v>5126</v>
      </c>
      <c r="S187" s="7">
        <f t="shared" si="50"/>
        <v>276</v>
      </c>
      <c r="T187" s="7">
        <f t="shared" si="50"/>
        <v>223</v>
      </c>
      <c r="U187" s="7">
        <f t="shared" si="50"/>
        <v>79068</v>
      </c>
      <c r="V187" s="7">
        <f t="shared" si="50"/>
        <v>520</v>
      </c>
      <c r="W187" s="7">
        <f t="shared" si="50"/>
        <v>342</v>
      </c>
      <c r="X187" s="30">
        <f t="shared" si="50"/>
        <v>0.52900000000000003</v>
      </c>
      <c r="Y187" s="30">
        <f t="shared" si="50"/>
        <v>0.47099999999999997</v>
      </c>
      <c r="Z187" s="30" t="str">
        <f t="shared" si="50"/>
        <v>60.6%</v>
      </c>
      <c r="AA187" s="30" t="str">
        <f t="shared" si="50"/>
        <v>20.5%</v>
      </c>
      <c r="AB187" s="30" t="str">
        <f t="shared" si="50"/>
        <v>13.2%</v>
      </c>
      <c r="AC187" s="30" t="str">
        <f t="shared" si="50"/>
        <v>2.9%</v>
      </c>
      <c r="AD187" s="30" t="str">
        <f t="shared" si="50"/>
        <v>1.4%</v>
      </c>
      <c r="AE187" s="30" t="str">
        <f t="shared" si="50"/>
        <v>0.8%</v>
      </c>
      <c r="AF187" s="30" t="str">
        <f t="shared" si="50"/>
        <v>0.5%</v>
      </c>
      <c r="AG187" s="30" t="str">
        <f t="shared" si="50"/>
        <v>0.2%</v>
      </c>
      <c r="AH187" s="9"/>
      <c r="AI187" s="9">
        <f t="shared" si="35"/>
        <v>4</v>
      </c>
      <c r="AJ187" s="10" t="s">
        <v>282</v>
      </c>
    </row>
    <row r="188" spans="1:36" ht="13.8" x14ac:dyDescent="0.25">
      <c r="A188" s="5">
        <f t="shared" si="48"/>
        <v>43890</v>
      </c>
      <c r="B188" s="5">
        <f t="shared" si="48"/>
        <v>44137</v>
      </c>
      <c r="C188" s="6">
        <f t="shared" si="48"/>
        <v>0.33333333333333331</v>
      </c>
      <c r="D188" s="7">
        <f t="shared" si="48"/>
        <v>249</v>
      </c>
      <c r="E188" s="28" t="str">
        <f t="shared" si="45"/>
        <v>https://www.gestionderiesgos.gob.ec/wp-content/uploads/2020/11/INFOGRAFIA-NACIONALCOVID19-COE-NACIONAL-08h00-02112020.pdf</v>
      </c>
      <c r="F188" s="7">
        <f t="shared" si="49"/>
        <v>169562</v>
      </c>
      <c r="G188" s="7">
        <f t="shared" si="49"/>
        <v>8380</v>
      </c>
      <c r="H188" s="7">
        <f t="shared" si="49"/>
        <v>4312</v>
      </c>
      <c r="I188" s="16" t="str">
        <f t="shared" si="49"/>
        <v>No hay datos</v>
      </c>
      <c r="J188" s="19">
        <f t="shared" si="49"/>
        <v>149048</v>
      </c>
      <c r="K188" s="24">
        <f t="shared" si="49"/>
        <v>21476</v>
      </c>
      <c r="L188" s="7">
        <f t="shared" si="49"/>
        <v>328849</v>
      </c>
      <c r="M188" s="7">
        <f t="shared" si="49"/>
        <v>549226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50"/>
        <v>5126</v>
      </c>
      <c r="S188" s="7">
        <f t="shared" si="50"/>
        <v>276</v>
      </c>
      <c r="T188" s="7">
        <f t="shared" si="50"/>
        <v>223</v>
      </c>
      <c r="U188" s="7">
        <f t="shared" si="50"/>
        <v>79068</v>
      </c>
      <c r="V188" s="7">
        <f t="shared" si="50"/>
        <v>520</v>
      </c>
      <c r="W188" s="7">
        <f t="shared" si="50"/>
        <v>342</v>
      </c>
      <c r="X188" s="30">
        <f t="shared" si="50"/>
        <v>0.52900000000000003</v>
      </c>
      <c r="Y188" s="30">
        <f t="shared" si="50"/>
        <v>0.47099999999999997</v>
      </c>
      <c r="Z188" s="30" t="str">
        <f t="shared" si="50"/>
        <v>60.6%</v>
      </c>
      <c r="AA188" s="30" t="str">
        <f t="shared" si="50"/>
        <v>20.5%</v>
      </c>
      <c r="AB188" s="30" t="str">
        <f t="shared" si="50"/>
        <v>13.2%</v>
      </c>
      <c r="AC188" s="30" t="str">
        <f t="shared" si="50"/>
        <v>2.9%</v>
      </c>
      <c r="AD188" s="30" t="str">
        <f t="shared" si="50"/>
        <v>1.4%</v>
      </c>
      <c r="AE188" s="30" t="str">
        <f t="shared" si="50"/>
        <v>0.8%</v>
      </c>
      <c r="AF188" s="30" t="str">
        <f t="shared" si="50"/>
        <v>0.5%</v>
      </c>
      <c r="AG188" s="30" t="str">
        <f t="shared" si="50"/>
        <v>0.2%</v>
      </c>
      <c r="AH188" s="9"/>
      <c r="AI188" s="9">
        <f t="shared" si="35"/>
        <v>4</v>
      </c>
      <c r="AJ188" s="10" t="s">
        <v>282</v>
      </c>
    </row>
    <row r="189" spans="1:36" ht="13.8" x14ac:dyDescent="0.25">
      <c r="A189" s="5">
        <f t="shared" si="48"/>
        <v>43890</v>
      </c>
      <c r="B189" s="5">
        <f t="shared" si="48"/>
        <v>44137</v>
      </c>
      <c r="C189" s="6">
        <f t="shared" si="48"/>
        <v>0.33333333333333331</v>
      </c>
      <c r="D189" s="7">
        <f t="shared" si="48"/>
        <v>249</v>
      </c>
      <c r="E189" s="28" t="str">
        <f t="shared" si="45"/>
        <v>https://www.gestionderiesgos.gob.ec/wp-content/uploads/2020/11/INFOGRAFIA-NACIONALCOVID19-COE-NACIONAL-08h00-02112020.pdf</v>
      </c>
      <c r="F189" s="7">
        <f t="shared" si="49"/>
        <v>169562</v>
      </c>
      <c r="G189" s="7">
        <f t="shared" si="49"/>
        <v>8380</v>
      </c>
      <c r="H189" s="7">
        <f t="shared" si="49"/>
        <v>4312</v>
      </c>
      <c r="I189" s="16" t="str">
        <f t="shared" si="49"/>
        <v>No hay datos</v>
      </c>
      <c r="J189" s="19">
        <f t="shared" si="49"/>
        <v>149048</v>
      </c>
      <c r="K189" s="24">
        <f t="shared" si="49"/>
        <v>21476</v>
      </c>
      <c r="L189" s="7">
        <f t="shared" si="49"/>
        <v>328849</v>
      </c>
      <c r="M189" s="7">
        <f t="shared" si="49"/>
        <v>549226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50"/>
        <v>5126</v>
      </c>
      <c r="S189" s="7">
        <f t="shared" si="50"/>
        <v>276</v>
      </c>
      <c r="T189" s="7">
        <f t="shared" si="50"/>
        <v>223</v>
      </c>
      <c r="U189" s="7">
        <f t="shared" si="50"/>
        <v>79068</v>
      </c>
      <c r="V189" s="7">
        <f t="shared" si="50"/>
        <v>520</v>
      </c>
      <c r="W189" s="7">
        <f t="shared" si="50"/>
        <v>342</v>
      </c>
      <c r="X189" s="30">
        <f t="shared" si="50"/>
        <v>0.52900000000000003</v>
      </c>
      <c r="Y189" s="30">
        <f t="shared" si="50"/>
        <v>0.47099999999999997</v>
      </c>
      <c r="Z189" s="30" t="str">
        <f t="shared" si="50"/>
        <v>60.6%</v>
      </c>
      <c r="AA189" s="30" t="str">
        <f t="shared" si="50"/>
        <v>20.5%</v>
      </c>
      <c r="AB189" s="30" t="str">
        <f t="shared" si="50"/>
        <v>13.2%</v>
      </c>
      <c r="AC189" s="30" t="str">
        <f t="shared" si="50"/>
        <v>2.9%</v>
      </c>
      <c r="AD189" s="30" t="str">
        <f t="shared" si="50"/>
        <v>1.4%</v>
      </c>
      <c r="AE189" s="30" t="str">
        <f t="shared" si="50"/>
        <v>0.8%</v>
      </c>
      <c r="AF189" s="30" t="str">
        <f t="shared" si="50"/>
        <v>0.5%</v>
      </c>
      <c r="AG189" s="30" t="str">
        <f t="shared" si="50"/>
        <v>0.2%</v>
      </c>
      <c r="AH189" s="9"/>
      <c r="AI189" s="9">
        <f t="shared" si="35"/>
        <v>4</v>
      </c>
      <c r="AJ189" s="10" t="s">
        <v>282</v>
      </c>
    </row>
    <row r="190" spans="1:36" ht="13.8" x14ac:dyDescent="0.25">
      <c r="A190" s="5">
        <f t="shared" si="48"/>
        <v>43890</v>
      </c>
      <c r="B190" s="5">
        <f t="shared" si="48"/>
        <v>44137</v>
      </c>
      <c r="C190" s="6">
        <f t="shared" si="48"/>
        <v>0.33333333333333331</v>
      </c>
      <c r="D190" s="7">
        <f t="shared" si="48"/>
        <v>249</v>
      </c>
      <c r="E190" s="28" t="str">
        <f t="shared" si="45"/>
        <v>https://www.gestionderiesgos.gob.ec/wp-content/uploads/2020/11/INFOGRAFIA-NACIONALCOVID19-COE-NACIONAL-08h00-02112020.pdf</v>
      </c>
      <c r="F190" s="7">
        <f t="shared" si="49"/>
        <v>169562</v>
      </c>
      <c r="G190" s="7">
        <f t="shared" si="49"/>
        <v>8380</v>
      </c>
      <c r="H190" s="7">
        <f t="shared" si="49"/>
        <v>4312</v>
      </c>
      <c r="I190" s="16" t="str">
        <f t="shared" si="49"/>
        <v>No hay datos</v>
      </c>
      <c r="J190" s="19">
        <f t="shared" si="49"/>
        <v>149048</v>
      </c>
      <c r="K190" s="24">
        <f t="shared" si="49"/>
        <v>21476</v>
      </c>
      <c r="L190" s="7">
        <f t="shared" si="49"/>
        <v>328849</v>
      </c>
      <c r="M190" s="7">
        <f t="shared" si="49"/>
        <v>549226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50"/>
        <v>5126</v>
      </c>
      <c r="S190" s="7">
        <f t="shared" si="50"/>
        <v>276</v>
      </c>
      <c r="T190" s="7">
        <f t="shared" si="50"/>
        <v>223</v>
      </c>
      <c r="U190" s="7">
        <f t="shared" si="50"/>
        <v>79068</v>
      </c>
      <c r="V190" s="7">
        <f t="shared" si="50"/>
        <v>520</v>
      </c>
      <c r="W190" s="7">
        <f t="shared" si="50"/>
        <v>342</v>
      </c>
      <c r="X190" s="30">
        <f t="shared" si="50"/>
        <v>0.52900000000000003</v>
      </c>
      <c r="Y190" s="30">
        <f t="shared" si="50"/>
        <v>0.47099999999999997</v>
      </c>
      <c r="Z190" s="30" t="str">
        <f t="shared" si="50"/>
        <v>60.6%</v>
      </c>
      <c r="AA190" s="30" t="str">
        <f t="shared" si="50"/>
        <v>20.5%</v>
      </c>
      <c r="AB190" s="30" t="str">
        <f t="shared" si="50"/>
        <v>13.2%</v>
      </c>
      <c r="AC190" s="30" t="str">
        <f t="shared" si="50"/>
        <v>2.9%</v>
      </c>
      <c r="AD190" s="30" t="str">
        <f t="shared" si="50"/>
        <v>1.4%</v>
      </c>
      <c r="AE190" s="30" t="str">
        <f t="shared" si="50"/>
        <v>0.8%</v>
      </c>
      <c r="AF190" s="30" t="str">
        <f t="shared" si="50"/>
        <v>0.5%</v>
      </c>
      <c r="AG190" s="30" t="str">
        <f t="shared" si="50"/>
        <v>0.2%</v>
      </c>
      <c r="AH190" s="9"/>
      <c r="AI190" s="9">
        <f t="shared" si="35"/>
        <v>4</v>
      </c>
      <c r="AJ190" s="10" t="s">
        <v>282</v>
      </c>
    </row>
    <row r="191" spans="1:36" ht="13.8" x14ac:dyDescent="0.25">
      <c r="A191" s="5">
        <f t="shared" si="48"/>
        <v>43890</v>
      </c>
      <c r="B191" s="5">
        <f t="shared" si="48"/>
        <v>44137</v>
      </c>
      <c r="C191" s="6">
        <f t="shared" si="48"/>
        <v>0.33333333333333331</v>
      </c>
      <c r="D191" s="7">
        <f t="shared" si="48"/>
        <v>249</v>
      </c>
      <c r="E191" s="28" t="str">
        <f t="shared" si="45"/>
        <v>https://www.gestionderiesgos.gob.ec/wp-content/uploads/2020/11/INFOGRAFIA-NACIONALCOVID19-COE-NACIONAL-08h00-02112020.pdf</v>
      </c>
      <c r="F191" s="7">
        <f t="shared" si="49"/>
        <v>169562</v>
      </c>
      <c r="G191" s="7">
        <f t="shared" si="49"/>
        <v>8380</v>
      </c>
      <c r="H191" s="7">
        <f t="shared" si="49"/>
        <v>4312</v>
      </c>
      <c r="I191" s="16" t="str">
        <f t="shared" si="49"/>
        <v>No hay datos</v>
      </c>
      <c r="J191" s="19">
        <f t="shared" si="49"/>
        <v>149048</v>
      </c>
      <c r="K191" s="24">
        <f t="shared" si="49"/>
        <v>21476</v>
      </c>
      <c r="L191" s="7">
        <f t="shared" si="49"/>
        <v>328849</v>
      </c>
      <c r="M191" s="7">
        <f t="shared" si="49"/>
        <v>549226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50"/>
        <v>5126</v>
      </c>
      <c r="S191" s="7">
        <f t="shared" si="50"/>
        <v>276</v>
      </c>
      <c r="T191" s="7">
        <f t="shared" si="50"/>
        <v>223</v>
      </c>
      <c r="U191" s="7">
        <f t="shared" si="50"/>
        <v>79068</v>
      </c>
      <c r="V191" s="7">
        <f t="shared" si="50"/>
        <v>520</v>
      </c>
      <c r="W191" s="7">
        <f t="shared" si="50"/>
        <v>342</v>
      </c>
      <c r="X191" s="30">
        <f t="shared" si="50"/>
        <v>0.52900000000000003</v>
      </c>
      <c r="Y191" s="30">
        <f t="shared" si="50"/>
        <v>0.47099999999999997</v>
      </c>
      <c r="Z191" s="30" t="str">
        <f t="shared" si="50"/>
        <v>60.6%</v>
      </c>
      <c r="AA191" s="30" t="str">
        <f t="shared" si="50"/>
        <v>20.5%</v>
      </c>
      <c r="AB191" s="30" t="str">
        <f t="shared" si="50"/>
        <v>13.2%</v>
      </c>
      <c r="AC191" s="30" t="str">
        <f t="shared" si="50"/>
        <v>2.9%</v>
      </c>
      <c r="AD191" s="30" t="str">
        <f t="shared" si="50"/>
        <v>1.4%</v>
      </c>
      <c r="AE191" s="30" t="str">
        <f t="shared" si="50"/>
        <v>0.8%</v>
      </c>
      <c r="AF191" s="30" t="str">
        <f t="shared" si="50"/>
        <v>0.5%</v>
      </c>
      <c r="AG191" s="30" t="str">
        <f t="shared" si="50"/>
        <v>0.2%</v>
      </c>
      <c r="AH191" s="9"/>
      <c r="AI191" s="9">
        <f t="shared" si="35"/>
        <v>4</v>
      </c>
      <c r="AJ191" s="10" t="s">
        <v>282</v>
      </c>
    </row>
    <row r="192" spans="1:36" ht="13.8" x14ac:dyDescent="0.25">
      <c r="A192" s="5">
        <f t="shared" si="48"/>
        <v>43890</v>
      </c>
      <c r="B192" s="5">
        <f t="shared" si="48"/>
        <v>44137</v>
      </c>
      <c r="C192" s="6">
        <f t="shared" si="48"/>
        <v>0.33333333333333331</v>
      </c>
      <c r="D192" s="7">
        <f t="shared" si="48"/>
        <v>249</v>
      </c>
      <c r="E192" s="28" t="str">
        <f t="shared" si="45"/>
        <v>https://www.gestionderiesgos.gob.ec/wp-content/uploads/2020/11/INFOGRAFIA-NACIONALCOVID19-COE-NACIONAL-08h00-02112020.pdf</v>
      </c>
      <c r="F192" s="7">
        <f t="shared" si="49"/>
        <v>169562</v>
      </c>
      <c r="G192" s="7">
        <f t="shared" si="49"/>
        <v>8380</v>
      </c>
      <c r="H192" s="7">
        <f t="shared" si="49"/>
        <v>4312</v>
      </c>
      <c r="I192" s="16" t="str">
        <f t="shared" si="49"/>
        <v>No hay datos</v>
      </c>
      <c r="J192" s="19">
        <f t="shared" si="49"/>
        <v>149048</v>
      </c>
      <c r="K192" s="24">
        <f t="shared" si="49"/>
        <v>21476</v>
      </c>
      <c r="L192" s="7">
        <f t="shared" si="49"/>
        <v>328849</v>
      </c>
      <c r="M192" s="7">
        <f t="shared" si="49"/>
        <v>549226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50"/>
        <v>5126</v>
      </c>
      <c r="S192" s="7">
        <f t="shared" si="50"/>
        <v>276</v>
      </c>
      <c r="T192" s="7">
        <f t="shared" si="50"/>
        <v>223</v>
      </c>
      <c r="U192" s="7">
        <f t="shared" si="50"/>
        <v>79068</v>
      </c>
      <c r="V192" s="7">
        <f t="shared" si="50"/>
        <v>520</v>
      </c>
      <c r="W192" s="7">
        <f t="shared" si="50"/>
        <v>342</v>
      </c>
      <c r="X192" s="30">
        <f t="shared" si="50"/>
        <v>0.52900000000000003</v>
      </c>
      <c r="Y192" s="30">
        <f t="shared" si="50"/>
        <v>0.47099999999999997</v>
      </c>
      <c r="Z192" s="30" t="str">
        <f t="shared" si="50"/>
        <v>60.6%</v>
      </c>
      <c r="AA192" s="30" t="str">
        <f t="shared" si="50"/>
        <v>20.5%</v>
      </c>
      <c r="AB192" s="30" t="str">
        <f t="shared" si="50"/>
        <v>13.2%</v>
      </c>
      <c r="AC192" s="30" t="str">
        <f t="shared" si="50"/>
        <v>2.9%</v>
      </c>
      <c r="AD192" s="30" t="str">
        <f t="shared" si="50"/>
        <v>1.4%</v>
      </c>
      <c r="AE192" s="30" t="str">
        <f t="shared" si="50"/>
        <v>0.8%</v>
      </c>
      <c r="AF192" s="30" t="str">
        <f t="shared" si="50"/>
        <v>0.5%</v>
      </c>
      <c r="AG192" s="30" t="str">
        <f t="shared" si="50"/>
        <v>0.2%</v>
      </c>
      <c r="AH192" s="9"/>
      <c r="AI192" s="9">
        <f t="shared" si="35"/>
        <v>4</v>
      </c>
      <c r="AJ192" s="10" t="s">
        <v>282</v>
      </c>
    </row>
    <row r="193" spans="1:36" ht="13.8" x14ac:dyDescent="0.25">
      <c r="A193" s="5">
        <f t="shared" si="48"/>
        <v>43890</v>
      </c>
      <c r="B193" s="5">
        <f t="shared" si="48"/>
        <v>44137</v>
      </c>
      <c r="C193" s="6">
        <f t="shared" si="48"/>
        <v>0.33333333333333331</v>
      </c>
      <c r="D193" s="7">
        <f t="shared" si="48"/>
        <v>249</v>
      </c>
      <c r="E193" s="28" t="str">
        <f t="shared" si="45"/>
        <v>https://www.gestionderiesgos.gob.ec/wp-content/uploads/2020/11/INFOGRAFIA-NACIONALCOVID19-COE-NACIONAL-08h00-02112020.pdf</v>
      </c>
      <c r="F193" s="7">
        <f t="shared" si="49"/>
        <v>169562</v>
      </c>
      <c r="G193" s="7">
        <f t="shared" si="49"/>
        <v>8380</v>
      </c>
      <c r="H193" s="7">
        <f t="shared" si="49"/>
        <v>4312</v>
      </c>
      <c r="I193" s="16" t="str">
        <f t="shared" si="49"/>
        <v>No hay datos</v>
      </c>
      <c r="J193" s="19">
        <f t="shared" si="49"/>
        <v>149048</v>
      </c>
      <c r="K193" s="24">
        <f t="shared" si="49"/>
        <v>21476</v>
      </c>
      <c r="L193" s="7">
        <f t="shared" si="49"/>
        <v>328849</v>
      </c>
      <c r="M193" s="7">
        <f t="shared" si="49"/>
        <v>549226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50"/>
        <v>5126</v>
      </c>
      <c r="S193" s="7">
        <f t="shared" si="50"/>
        <v>276</v>
      </c>
      <c r="T193" s="7">
        <f t="shared" si="50"/>
        <v>223</v>
      </c>
      <c r="U193" s="7">
        <f t="shared" si="50"/>
        <v>79068</v>
      </c>
      <c r="V193" s="7">
        <f t="shared" si="50"/>
        <v>520</v>
      </c>
      <c r="W193" s="7">
        <f t="shared" si="50"/>
        <v>342</v>
      </c>
      <c r="X193" s="30">
        <f t="shared" si="50"/>
        <v>0.52900000000000003</v>
      </c>
      <c r="Y193" s="30">
        <f t="shared" si="50"/>
        <v>0.47099999999999997</v>
      </c>
      <c r="Z193" s="30" t="str">
        <f t="shared" si="50"/>
        <v>60.6%</v>
      </c>
      <c r="AA193" s="30" t="str">
        <f t="shared" si="50"/>
        <v>20.5%</v>
      </c>
      <c r="AB193" s="30" t="str">
        <f t="shared" si="50"/>
        <v>13.2%</v>
      </c>
      <c r="AC193" s="30" t="str">
        <f t="shared" si="50"/>
        <v>2.9%</v>
      </c>
      <c r="AD193" s="30" t="str">
        <f t="shared" si="50"/>
        <v>1.4%</v>
      </c>
      <c r="AE193" s="30" t="str">
        <f t="shared" si="50"/>
        <v>0.8%</v>
      </c>
      <c r="AF193" s="30" t="str">
        <f t="shared" si="50"/>
        <v>0.5%</v>
      </c>
      <c r="AG193" s="30" t="str">
        <f t="shared" si="50"/>
        <v>0.2%</v>
      </c>
      <c r="AH193" s="9"/>
      <c r="AI193" s="9">
        <f t="shared" si="35"/>
        <v>4</v>
      </c>
      <c r="AJ193" s="10" t="s">
        <v>282</v>
      </c>
    </row>
    <row r="194" spans="1:36" ht="13.8" x14ac:dyDescent="0.25">
      <c r="A194" s="5">
        <f t="shared" si="48"/>
        <v>43890</v>
      </c>
      <c r="B194" s="5">
        <f t="shared" si="48"/>
        <v>44137</v>
      </c>
      <c r="C194" s="6">
        <f t="shared" si="48"/>
        <v>0.33333333333333331</v>
      </c>
      <c r="D194" s="7">
        <f t="shared" si="48"/>
        <v>249</v>
      </c>
      <c r="E194" s="28" t="str">
        <f t="shared" si="45"/>
        <v>https://www.gestionderiesgos.gob.ec/wp-content/uploads/2020/11/INFOGRAFIA-NACIONALCOVID19-COE-NACIONAL-08h00-02112020.pdf</v>
      </c>
      <c r="F194" s="7">
        <f t="shared" si="49"/>
        <v>169562</v>
      </c>
      <c r="G194" s="7">
        <f t="shared" si="49"/>
        <v>8380</v>
      </c>
      <c r="H194" s="7">
        <f t="shared" si="49"/>
        <v>4312</v>
      </c>
      <c r="I194" s="16" t="str">
        <f t="shared" si="49"/>
        <v>No hay datos</v>
      </c>
      <c r="J194" s="19">
        <f t="shared" si="49"/>
        <v>149048</v>
      </c>
      <c r="K194" s="24">
        <f t="shared" si="49"/>
        <v>21476</v>
      </c>
      <c r="L194" s="7">
        <f t="shared" si="49"/>
        <v>328849</v>
      </c>
      <c r="M194" s="7">
        <f t="shared" si="49"/>
        <v>549226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50"/>
        <v>5126</v>
      </c>
      <c r="S194" s="7">
        <f t="shared" si="50"/>
        <v>276</v>
      </c>
      <c r="T194" s="7">
        <f t="shared" si="50"/>
        <v>223</v>
      </c>
      <c r="U194" s="7">
        <f t="shared" si="50"/>
        <v>79068</v>
      </c>
      <c r="V194" s="7">
        <f t="shared" si="50"/>
        <v>520</v>
      </c>
      <c r="W194" s="7">
        <f t="shared" si="50"/>
        <v>342</v>
      </c>
      <c r="X194" s="30">
        <f t="shared" si="50"/>
        <v>0.52900000000000003</v>
      </c>
      <c r="Y194" s="30">
        <f t="shared" si="50"/>
        <v>0.47099999999999997</v>
      </c>
      <c r="Z194" s="30" t="str">
        <f t="shared" si="50"/>
        <v>60.6%</v>
      </c>
      <c r="AA194" s="30" t="str">
        <f t="shared" si="50"/>
        <v>20.5%</v>
      </c>
      <c r="AB194" s="30" t="str">
        <f t="shared" si="50"/>
        <v>13.2%</v>
      </c>
      <c r="AC194" s="30" t="str">
        <f t="shared" si="50"/>
        <v>2.9%</v>
      </c>
      <c r="AD194" s="30" t="str">
        <f t="shared" si="50"/>
        <v>1.4%</v>
      </c>
      <c r="AE194" s="30" t="str">
        <f t="shared" si="50"/>
        <v>0.8%</v>
      </c>
      <c r="AF194" s="30" t="str">
        <f t="shared" si="50"/>
        <v>0.5%</v>
      </c>
      <c r="AG194" s="30" t="str">
        <f t="shared" si="50"/>
        <v>0.2%</v>
      </c>
      <c r="AH194" s="9"/>
      <c r="AI194" s="9">
        <f t="shared" si="35"/>
        <v>4</v>
      </c>
      <c r="AJ194" s="10" t="s">
        <v>282</v>
      </c>
    </row>
    <row r="195" spans="1:36" ht="13.8" x14ac:dyDescent="0.25">
      <c r="A195" s="5">
        <f t="shared" ref="A195:D210" si="51">A194</f>
        <v>43890</v>
      </c>
      <c r="B195" s="5">
        <f t="shared" si="51"/>
        <v>44137</v>
      </c>
      <c r="C195" s="6">
        <f t="shared" si="51"/>
        <v>0.33333333333333331</v>
      </c>
      <c r="D195" s="7">
        <f t="shared" si="51"/>
        <v>249</v>
      </c>
      <c r="E195" s="28" t="str">
        <f t="shared" si="45"/>
        <v>https://www.gestionderiesgos.gob.ec/wp-content/uploads/2020/11/INFOGRAFIA-NACIONALCOVID19-COE-NACIONAL-08h00-02112020.pdf</v>
      </c>
      <c r="F195" s="7">
        <f t="shared" ref="F195:M210" si="52">F194</f>
        <v>169562</v>
      </c>
      <c r="G195" s="7">
        <f t="shared" si="52"/>
        <v>8380</v>
      </c>
      <c r="H195" s="7">
        <f t="shared" si="52"/>
        <v>4312</v>
      </c>
      <c r="I195" s="16" t="str">
        <f t="shared" si="52"/>
        <v>No hay datos</v>
      </c>
      <c r="J195" s="19">
        <f t="shared" si="52"/>
        <v>149048</v>
      </c>
      <c r="K195" s="24">
        <f t="shared" si="52"/>
        <v>21476</v>
      </c>
      <c r="L195" s="7">
        <f t="shared" si="52"/>
        <v>328849</v>
      </c>
      <c r="M195" s="7">
        <f t="shared" si="52"/>
        <v>549226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50"/>
        <v>5126</v>
      </c>
      <c r="S195" s="7">
        <f t="shared" si="50"/>
        <v>276</v>
      </c>
      <c r="T195" s="7">
        <f t="shared" si="50"/>
        <v>223</v>
      </c>
      <c r="U195" s="7">
        <f t="shared" si="50"/>
        <v>79068</v>
      </c>
      <c r="V195" s="7">
        <f t="shared" si="50"/>
        <v>520</v>
      </c>
      <c r="W195" s="7">
        <f t="shared" si="50"/>
        <v>342</v>
      </c>
      <c r="X195" s="30">
        <f t="shared" si="50"/>
        <v>0.52900000000000003</v>
      </c>
      <c r="Y195" s="30">
        <f t="shared" si="50"/>
        <v>0.47099999999999997</v>
      </c>
      <c r="Z195" s="30" t="str">
        <f t="shared" si="50"/>
        <v>60.6%</v>
      </c>
      <c r="AA195" s="30" t="str">
        <f t="shared" si="50"/>
        <v>20.5%</v>
      </c>
      <c r="AB195" s="30" t="str">
        <f t="shared" si="50"/>
        <v>13.2%</v>
      </c>
      <c r="AC195" s="30" t="str">
        <f t="shared" si="50"/>
        <v>2.9%</v>
      </c>
      <c r="AD195" s="30" t="str">
        <f t="shared" si="50"/>
        <v>1.4%</v>
      </c>
      <c r="AE195" s="30" t="str">
        <f t="shared" si="50"/>
        <v>0.8%</v>
      </c>
      <c r="AF195" s="30" t="str">
        <f t="shared" si="50"/>
        <v>0.5%</v>
      </c>
      <c r="AG195" s="30" t="str">
        <f t="shared" si="50"/>
        <v>0.2%</v>
      </c>
      <c r="AH195" s="9"/>
      <c r="AI195" s="9">
        <f t="shared" si="35"/>
        <v>4</v>
      </c>
      <c r="AJ195" s="10" t="s">
        <v>282</v>
      </c>
    </row>
    <row r="196" spans="1:36" ht="13.8" x14ac:dyDescent="0.25">
      <c r="A196" s="5">
        <f t="shared" si="51"/>
        <v>43890</v>
      </c>
      <c r="B196" s="5">
        <f t="shared" si="51"/>
        <v>44137</v>
      </c>
      <c r="C196" s="6">
        <f t="shared" si="51"/>
        <v>0.33333333333333331</v>
      </c>
      <c r="D196" s="7">
        <f t="shared" si="51"/>
        <v>249</v>
      </c>
      <c r="E196" s="28" t="str">
        <f t="shared" si="45"/>
        <v>https://www.gestionderiesgos.gob.ec/wp-content/uploads/2020/11/INFOGRAFIA-NACIONALCOVID19-COE-NACIONAL-08h00-02112020.pdf</v>
      </c>
      <c r="F196" s="7">
        <f t="shared" si="52"/>
        <v>169562</v>
      </c>
      <c r="G196" s="7">
        <f t="shared" si="52"/>
        <v>8380</v>
      </c>
      <c r="H196" s="7">
        <f t="shared" si="52"/>
        <v>4312</v>
      </c>
      <c r="I196" s="16" t="str">
        <f t="shared" si="52"/>
        <v>No hay datos</v>
      </c>
      <c r="J196" s="19">
        <f t="shared" si="52"/>
        <v>149048</v>
      </c>
      <c r="K196" s="24">
        <f t="shared" si="52"/>
        <v>21476</v>
      </c>
      <c r="L196" s="7">
        <f t="shared" si="52"/>
        <v>328849</v>
      </c>
      <c r="M196" s="7">
        <f t="shared" si="52"/>
        <v>549226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50"/>
        <v>79068</v>
      </c>
      <c r="V196" s="7">
        <f t="shared" si="50"/>
        <v>520</v>
      </c>
      <c r="W196" s="7">
        <f t="shared" si="50"/>
        <v>342</v>
      </c>
      <c r="X196" s="30">
        <f t="shared" si="50"/>
        <v>0.52900000000000003</v>
      </c>
      <c r="Y196" s="30">
        <f t="shared" si="50"/>
        <v>0.47099999999999997</v>
      </c>
      <c r="Z196" s="30" t="str">
        <f t="shared" si="50"/>
        <v>60.6%</v>
      </c>
      <c r="AA196" s="30" t="str">
        <f t="shared" si="50"/>
        <v>20.5%</v>
      </c>
      <c r="AB196" s="30" t="str">
        <f t="shared" si="50"/>
        <v>13.2%</v>
      </c>
      <c r="AC196" s="30" t="str">
        <f t="shared" si="50"/>
        <v>2.9%</v>
      </c>
      <c r="AD196" s="30" t="str">
        <f t="shared" si="50"/>
        <v>1.4%</v>
      </c>
      <c r="AE196" s="30" t="str">
        <f t="shared" si="50"/>
        <v>0.8%</v>
      </c>
      <c r="AF196" s="30" t="str">
        <f t="shared" si="50"/>
        <v>0.5%</v>
      </c>
      <c r="AG196" s="30" t="str">
        <f t="shared" si="50"/>
        <v>0.2%</v>
      </c>
      <c r="AH196" s="9"/>
      <c r="AI196" s="9">
        <f t="shared" ref="AI196:AI246" si="53">AI195</f>
        <v>4</v>
      </c>
      <c r="AJ196" s="10" t="s">
        <v>282</v>
      </c>
    </row>
    <row r="197" spans="1:36" ht="13.8" x14ac:dyDescent="0.25">
      <c r="A197" s="5">
        <f t="shared" si="51"/>
        <v>43890</v>
      </c>
      <c r="B197" s="5">
        <f t="shared" si="51"/>
        <v>44137</v>
      </c>
      <c r="C197" s="6">
        <f t="shared" si="51"/>
        <v>0.33333333333333331</v>
      </c>
      <c r="D197" s="7">
        <f t="shared" si="51"/>
        <v>249</v>
      </c>
      <c r="E197" s="28" t="str">
        <f t="shared" si="45"/>
        <v>https://www.gestionderiesgos.gob.ec/wp-content/uploads/2020/11/INFOGRAFIA-NACIONALCOVID19-COE-NACIONAL-08h00-02112020.pdf</v>
      </c>
      <c r="F197" s="7">
        <f t="shared" si="52"/>
        <v>169562</v>
      </c>
      <c r="G197" s="7">
        <f t="shared" si="52"/>
        <v>8380</v>
      </c>
      <c r="H197" s="7">
        <f t="shared" si="52"/>
        <v>4312</v>
      </c>
      <c r="I197" s="16" t="str">
        <f t="shared" si="52"/>
        <v>No hay datos</v>
      </c>
      <c r="J197" s="19">
        <f t="shared" si="52"/>
        <v>149048</v>
      </c>
      <c r="K197" s="24">
        <f t="shared" si="52"/>
        <v>21476</v>
      </c>
      <c r="L197" s="7">
        <f t="shared" si="52"/>
        <v>328849</v>
      </c>
      <c r="M197" s="7">
        <f t="shared" si="52"/>
        <v>549226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50"/>
        <v>227</v>
      </c>
      <c r="S197" s="7">
        <f t="shared" si="50"/>
        <v>1</v>
      </c>
      <c r="T197" s="7">
        <f t="shared" si="50"/>
        <v>1</v>
      </c>
      <c r="U197" s="7">
        <f t="shared" si="50"/>
        <v>79068</v>
      </c>
      <c r="V197" s="7">
        <f t="shared" si="50"/>
        <v>520</v>
      </c>
      <c r="W197" s="7">
        <f t="shared" si="50"/>
        <v>342</v>
      </c>
      <c r="X197" s="30">
        <f t="shared" si="50"/>
        <v>0.52900000000000003</v>
      </c>
      <c r="Y197" s="30">
        <f t="shared" si="50"/>
        <v>0.47099999999999997</v>
      </c>
      <c r="Z197" s="30" t="str">
        <f t="shared" si="50"/>
        <v>60.6%</v>
      </c>
      <c r="AA197" s="30" t="str">
        <f t="shared" si="50"/>
        <v>20.5%</v>
      </c>
      <c r="AB197" s="30" t="str">
        <f t="shared" si="50"/>
        <v>13.2%</v>
      </c>
      <c r="AC197" s="30" t="str">
        <f t="shared" si="50"/>
        <v>2.9%</v>
      </c>
      <c r="AD197" s="30" t="str">
        <f t="shared" si="50"/>
        <v>1.4%</v>
      </c>
      <c r="AE197" s="30" t="str">
        <f t="shared" si="50"/>
        <v>0.8%</v>
      </c>
      <c r="AF197" s="30" t="str">
        <f t="shared" si="50"/>
        <v>0.5%</v>
      </c>
      <c r="AG197" s="30" t="str">
        <f t="shared" si="50"/>
        <v>0.2%</v>
      </c>
      <c r="AH197" s="9"/>
      <c r="AI197" s="9">
        <f t="shared" si="53"/>
        <v>4</v>
      </c>
      <c r="AJ197" s="10" t="s">
        <v>282</v>
      </c>
    </row>
    <row r="198" spans="1:36" ht="13.8" x14ac:dyDescent="0.25">
      <c r="A198" s="5">
        <f t="shared" si="51"/>
        <v>43890</v>
      </c>
      <c r="B198" s="5">
        <f t="shared" si="51"/>
        <v>44137</v>
      </c>
      <c r="C198" s="6">
        <f t="shared" si="51"/>
        <v>0.33333333333333331</v>
      </c>
      <c r="D198" s="7">
        <f t="shared" si="51"/>
        <v>249</v>
      </c>
      <c r="E198" s="28" t="str">
        <f t="shared" si="45"/>
        <v>https://www.gestionderiesgos.gob.ec/wp-content/uploads/2020/11/INFOGRAFIA-NACIONALCOVID19-COE-NACIONAL-08h00-02112020.pdf</v>
      </c>
      <c r="F198" s="7">
        <f t="shared" si="52"/>
        <v>169562</v>
      </c>
      <c r="G198" s="7">
        <f t="shared" si="52"/>
        <v>8380</v>
      </c>
      <c r="H198" s="7">
        <f t="shared" si="52"/>
        <v>4312</v>
      </c>
      <c r="I198" s="16" t="str">
        <f t="shared" si="52"/>
        <v>No hay datos</v>
      </c>
      <c r="J198" s="19">
        <f t="shared" si="52"/>
        <v>149048</v>
      </c>
      <c r="K198" s="24">
        <f t="shared" si="52"/>
        <v>21476</v>
      </c>
      <c r="L198" s="7">
        <f t="shared" si="52"/>
        <v>328849</v>
      </c>
      <c r="M198" s="7">
        <f t="shared" si="52"/>
        <v>549226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50"/>
        <v>227</v>
      </c>
      <c r="S198" s="7">
        <f t="shared" si="50"/>
        <v>1</v>
      </c>
      <c r="T198" s="7">
        <f t="shared" si="50"/>
        <v>1</v>
      </c>
      <c r="U198" s="7">
        <f t="shared" si="50"/>
        <v>79068</v>
      </c>
      <c r="V198" s="7">
        <f t="shared" si="50"/>
        <v>520</v>
      </c>
      <c r="W198" s="7">
        <f t="shared" si="50"/>
        <v>342</v>
      </c>
      <c r="X198" s="30">
        <f t="shared" si="50"/>
        <v>0.52900000000000003</v>
      </c>
      <c r="Y198" s="30">
        <f t="shared" si="50"/>
        <v>0.47099999999999997</v>
      </c>
      <c r="Z198" s="30" t="str">
        <f t="shared" si="50"/>
        <v>60.6%</v>
      </c>
      <c r="AA198" s="30" t="str">
        <f t="shared" si="50"/>
        <v>20.5%</v>
      </c>
      <c r="AB198" s="30" t="str">
        <f t="shared" si="50"/>
        <v>13.2%</v>
      </c>
      <c r="AC198" s="30" t="str">
        <f t="shared" si="50"/>
        <v>2.9%</v>
      </c>
      <c r="AD198" s="30" t="str">
        <f t="shared" si="50"/>
        <v>1.4%</v>
      </c>
      <c r="AE198" s="30" t="str">
        <f t="shared" si="50"/>
        <v>0.8%</v>
      </c>
      <c r="AF198" s="30" t="str">
        <f t="shared" si="50"/>
        <v>0.5%</v>
      </c>
      <c r="AG198" s="30" t="str">
        <f t="shared" si="50"/>
        <v>0.2%</v>
      </c>
      <c r="AH198" s="9"/>
      <c r="AI198" s="9">
        <f t="shared" si="53"/>
        <v>4</v>
      </c>
      <c r="AJ198" s="10" t="s">
        <v>282</v>
      </c>
    </row>
    <row r="199" spans="1:36" ht="13.8" x14ac:dyDescent="0.25">
      <c r="A199" s="5">
        <f t="shared" si="51"/>
        <v>43890</v>
      </c>
      <c r="B199" s="5">
        <f t="shared" si="51"/>
        <v>44137</v>
      </c>
      <c r="C199" s="6">
        <f t="shared" si="51"/>
        <v>0.33333333333333331</v>
      </c>
      <c r="D199" s="7">
        <f t="shared" si="51"/>
        <v>249</v>
      </c>
      <c r="E199" s="28" t="str">
        <f t="shared" si="45"/>
        <v>https://www.gestionderiesgos.gob.ec/wp-content/uploads/2020/11/INFOGRAFIA-NACIONALCOVID19-COE-NACIONAL-08h00-02112020.pdf</v>
      </c>
      <c r="F199" s="7">
        <f t="shared" si="52"/>
        <v>169562</v>
      </c>
      <c r="G199" s="7">
        <f t="shared" si="52"/>
        <v>8380</v>
      </c>
      <c r="H199" s="7">
        <f t="shared" si="52"/>
        <v>4312</v>
      </c>
      <c r="I199" s="16" t="str">
        <f t="shared" si="52"/>
        <v>No hay datos</v>
      </c>
      <c r="J199" s="19">
        <f t="shared" si="52"/>
        <v>149048</v>
      </c>
      <c r="K199" s="24">
        <f t="shared" si="52"/>
        <v>21476</v>
      </c>
      <c r="L199" s="7">
        <f t="shared" si="52"/>
        <v>328849</v>
      </c>
      <c r="M199" s="7">
        <f t="shared" si="52"/>
        <v>549226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4">R198</f>
        <v>227</v>
      </c>
      <c r="S199" s="7">
        <f t="shared" si="54"/>
        <v>1</v>
      </c>
      <c r="T199" s="7">
        <f t="shared" si="54"/>
        <v>1</v>
      </c>
      <c r="U199" s="7">
        <f t="shared" si="54"/>
        <v>79068</v>
      </c>
      <c r="V199" s="7">
        <f t="shared" si="54"/>
        <v>520</v>
      </c>
      <c r="W199" s="7">
        <f t="shared" si="54"/>
        <v>342</v>
      </c>
      <c r="X199" s="30">
        <f t="shared" si="54"/>
        <v>0.52900000000000003</v>
      </c>
      <c r="Y199" s="30">
        <f t="shared" si="54"/>
        <v>0.47099999999999997</v>
      </c>
      <c r="Z199" s="30" t="str">
        <f t="shared" si="54"/>
        <v>60.6%</v>
      </c>
      <c r="AA199" s="30" t="str">
        <f t="shared" si="54"/>
        <v>20.5%</v>
      </c>
      <c r="AB199" s="30" t="str">
        <f t="shared" si="54"/>
        <v>13.2%</v>
      </c>
      <c r="AC199" s="30" t="str">
        <f t="shared" si="54"/>
        <v>2.9%</v>
      </c>
      <c r="AD199" s="30" t="str">
        <f t="shared" si="54"/>
        <v>1.4%</v>
      </c>
      <c r="AE199" s="30" t="str">
        <f t="shared" si="54"/>
        <v>0.8%</v>
      </c>
      <c r="AF199" s="30" t="str">
        <f t="shared" si="54"/>
        <v>0.5%</v>
      </c>
      <c r="AG199" s="30" t="str">
        <f t="shared" si="54"/>
        <v>0.2%</v>
      </c>
      <c r="AH199" s="9"/>
      <c r="AI199" s="9">
        <f t="shared" si="53"/>
        <v>4</v>
      </c>
      <c r="AJ199" s="10" t="s">
        <v>282</v>
      </c>
    </row>
    <row r="200" spans="1:36" ht="13.8" x14ac:dyDescent="0.25">
      <c r="A200" s="5">
        <f t="shared" si="51"/>
        <v>43890</v>
      </c>
      <c r="B200" s="5">
        <f t="shared" si="51"/>
        <v>44137</v>
      </c>
      <c r="C200" s="6">
        <f t="shared" si="51"/>
        <v>0.33333333333333331</v>
      </c>
      <c r="D200" s="7">
        <f t="shared" si="51"/>
        <v>249</v>
      </c>
      <c r="E200" s="28" t="str">
        <f t="shared" si="45"/>
        <v>https://www.gestionderiesgos.gob.ec/wp-content/uploads/2020/11/INFOGRAFIA-NACIONALCOVID19-COE-NACIONAL-08h00-02112020.pdf</v>
      </c>
      <c r="F200" s="7">
        <f t="shared" si="52"/>
        <v>169562</v>
      </c>
      <c r="G200" s="7">
        <f t="shared" si="52"/>
        <v>8380</v>
      </c>
      <c r="H200" s="7">
        <f t="shared" si="52"/>
        <v>4312</v>
      </c>
      <c r="I200" s="16" t="str">
        <f t="shared" si="52"/>
        <v>No hay datos</v>
      </c>
      <c r="J200" s="19">
        <f t="shared" si="52"/>
        <v>149048</v>
      </c>
      <c r="K200" s="24">
        <f t="shared" si="52"/>
        <v>21476</v>
      </c>
      <c r="L200" s="7">
        <f t="shared" si="52"/>
        <v>328849</v>
      </c>
      <c r="M200" s="7">
        <f t="shared" si="52"/>
        <v>549226</v>
      </c>
      <c r="N200" s="7" t="s">
        <v>153</v>
      </c>
      <c r="O200" s="7" t="s">
        <v>154</v>
      </c>
      <c r="P200" s="7" t="s">
        <v>154</v>
      </c>
      <c r="Q200" s="8">
        <v>3011</v>
      </c>
      <c r="R200" s="8">
        <v>3011</v>
      </c>
      <c r="S200" s="8">
        <v>22</v>
      </c>
      <c r="T200" s="8">
        <v>0</v>
      </c>
      <c r="U200" s="7">
        <f t="shared" si="54"/>
        <v>79068</v>
      </c>
      <c r="V200" s="7">
        <f t="shared" si="54"/>
        <v>520</v>
      </c>
      <c r="W200" s="7">
        <f t="shared" si="54"/>
        <v>342</v>
      </c>
      <c r="X200" s="30">
        <f t="shared" si="54"/>
        <v>0.52900000000000003</v>
      </c>
      <c r="Y200" s="30">
        <f t="shared" si="54"/>
        <v>0.47099999999999997</v>
      </c>
      <c r="Z200" s="30" t="str">
        <f t="shared" si="54"/>
        <v>60.6%</v>
      </c>
      <c r="AA200" s="30" t="str">
        <f t="shared" si="54"/>
        <v>20.5%</v>
      </c>
      <c r="AB200" s="30" t="str">
        <f t="shared" si="54"/>
        <v>13.2%</v>
      </c>
      <c r="AC200" s="30" t="str">
        <f t="shared" si="54"/>
        <v>2.9%</v>
      </c>
      <c r="AD200" s="30" t="str">
        <f t="shared" si="54"/>
        <v>1.4%</v>
      </c>
      <c r="AE200" s="30" t="str">
        <f t="shared" si="54"/>
        <v>0.8%</v>
      </c>
      <c r="AF200" s="30" t="str">
        <f t="shared" si="54"/>
        <v>0.5%</v>
      </c>
      <c r="AG200" s="30" t="str">
        <f t="shared" si="54"/>
        <v>0.2%</v>
      </c>
      <c r="AH200" s="9"/>
      <c r="AI200" s="9">
        <f t="shared" si="53"/>
        <v>4</v>
      </c>
      <c r="AJ200" s="10" t="s">
        <v>282</v>
      </c>
    </row>
    <row r="201" spans="1:36" ht="13.8" x14ac:dyDescent="0.25">
      <c r="A201" s="5">
        <f t="shared" si="51"/>
        <v>43890</v>
      </c>
      <c r="B201" s="5">
        <f t="shared" si="51"/>
        <v>44137</v>
      </c>
      <c r="C201" s="6">
        <f t="shared" si="51"/>
        <v>0.33333333333333331</v>
      </c>
      <c r="D201" s="7">
        <f t="shared" si="51"/>
        <v>249</v>
      </c>
      <c r="E201" s="28" t="str">
        <f t="shared" si="45"/>
        <v>https://www.gestionderiesgos.gob.ec/wp-content/uploads/2020/11/INFOGRAFIA-NACIONALCOVID19-COE-NACIONAL-08h00-02112020.pdf</v>
      </c>
      <c r="F201" s="7">
        <f t="shared" si="52"/>
        <v>169562</v>
      </c>
      <c r="G201" s="7">
        <f t="shared" si="52"/>
        <v>8380</v>
      </c>
      <c r="H201" s="7">
        <f t="shared" si="52"/>
        <v>4312</v>
      </c>
      <c r="I201" s="16" t="str">
        <f t="shared" si="52"/>
        <v>No hay datos</v>
      </c>
      <c r="J201" s="19">
        <f t="shared" si="52"/>
        <v>149048</v>
      </c>
      <c r="K201" s="24">
        <f t="shared" si="52"/>
        <v>21476</v>
      </c>
      <c r="L201" s="7">
        <f t="shared" si="52"/>
        <v>328849</v>
      </c>
      <c r="M201" s="7">
        <f t="shared" si="52"/>
        <v>549226</v>
      </c>
      <c r="N201" s="7" t="s">
        <v>153</v>
      </c>
      <c r="O201" s="7" t="s">
        <v>154</v>
      </c>
      <c r="P201" s="7" t="s">
        <v>155</v>
      </c>
      <c r="Q201" s="8">
        <v>420</v>
      </c>
      <c r="R201" s="7">
        <f t="shared" si="54"/>
        <v>3011</v>
      </c>
      <c r="S201" s="7">
        <f t="shared" si="54"/>
        <v>22</v>
      </c>
      <c r="T201" s="7">
        <f t="shared" si="54"/>
        <v>0</v>
      </c>
      <c r="U201" s="7">
        <f t="shared" si="54"/>
        <v>79068</v>
      </c>
      <c r="V201" s="7">
        <f t="shared" si="54"/>
        <v>520</v>
      </c>
      <c r="W201" s="7">
        <f t="shared" si="54"/>
        <v>342</v>
      </c>
      <c r="X201" s="30">
        <f t="shared" si="54"/>
        <v>0.52900000000000003</v>
      </c>
      <c r="Y201" s="30">
        <f t="shared" si="54"/>
        <v>0.47099999999999997</v>
      </c>
      <c r="Z201" s="30" t="str">
        <f t="shared" si="54"/>
        <v>60.6%</v>
      </c>
      <c r="AA201" s="30" t="str">
        <f t="shared" si="54"/>
        <v>20.5%</v>
      </c>
      <c r="AB201" s="30" t="str">
        <f t="shared" si="54"/>
        <v>13.2%</v>
      </c>
      <c r="AC201" s="30" t="str">
        <f t="shared" si="54"/>
        <v>2.9%</v>
      </c>
      <c r="AD201" s="30" t="str">
        <f t="shared" si="54"/>
        <v>1.4%</v>
      </c>
      <c r="AE201" s="30" t="str">
        <f t="shared" si="54"/>
        <v>0.8%</v>
      </c>
      <c r="AF201" s="30" t="str">
        <f t="shared" si="54"/>
        <v>0.5%</v>
      </c>
      <c r="AG201" s="30" t="str">
        <f t="shared" si="54"/>
        <v>0.2%</v>
      </c>
      <c r="AH201" s="9"/>
      <c r="AI201" s="9">
        <f t="shared" si="53"/>
        <v>4</v>
      </c>
      <c r="AJ201" s="10" t="s">
        <v>282</v>
      </c>
    </row>
    <row r="202" spans="1:36" ht="13.8" x14ac:dyDescent="0.25">
      <c r="A202" s="5">
        <f t="shared" si="51"/>
        <v>43890</v>
      </c>
      <c r="B202" s="5">
        <f t="shared" si="51"/>
        <v>44137</v>
      </c>
      <c r="C202" s="6">
        <f t="shared" si="51"/>
        <v>0.33333333333333331</v>
      </c>
      <c r="D202" s="7">
        <f t="shared" si="51"/>
        <v>249</v>
      </c>
      <c r="E202" s="28" t="str">
        <f t="shared" si="45"/>
        <v>https://www.gestionderiesgos.gob.ec/wp-content/uploads/2020/11/INFOGRAFIA-NACIONALCOVID19-COE-NACIONAL-08h00-02112020.pdf</v>
      </c>
      <c r="F202" s="7">
        <f t="shared" si="52"/>
        <v>169562</v>
      </c>
      <c r="G202" s="7">
        <f t="shared" si="52"/>
        <v>8380</v>
      </c>
      <c r="H202" s="7">
        <f t="shared" si="52"/>
        <v>4312</v>
      </c>
      <c r="I202" s="16" t="str">
        <f t="shared" si="52"/>
        <v>No hay datos</v>
      </c>
      <c r="J202" s="19">
        <f t="shared" si="52"/>
        <v>149048</v>
      </c>
      <c r="K202" s="24">
        <f t="shared" si="52"/>
        <v>21476</v>
      </c>
      <c r="L202" s="7">
        <f t="shared" si="52"/>
        <v>328849</v>
      </c>
      <c r="M202" s="7">
        <f t="shared" si="52"/>
        <v>549226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4"/>
        <v>3011</v>
      </c>
      <c r="S202" s="7">
        <f t="shared" si="54"/>
        <v>22</v>
      </c>
      <c r="T202" s="7">
        <f t="shared" si="54"/>
        <v>0</v>
      </c>
      <c r="U202" s="7">
        <f t="shared" si="54"/>
        <v>79068</v>
      </c>
      <c r="V202" s="7">
        <f t="shared" si="54"/>
        <v>520</v>
      </c>
      <c r="W202" s="7">
        <f t="shared" si="54"/>
        <v>342</v>
      </c>
      <c r="X202" s="30">
        <f t="shared" si="54"/>
        <v>0.52900000000000003</v>
      </c>
      <c r="Y202" s="30">
        <f t="shared" si="54"/>
        <v>0.47099999999999997</v>
      </c>
      <c r="Z202" s="30" t="str">
        <f t="shared" si="54"/>
        <v>60.6%</v>
      </c>
      <c r="AA202" s="30" t="str">
        <f t="shared" si="54"/>
        <v>20.5%</v>
      </c>
      <c r="AB202" s="30" t="str">
        <f t="shared" si="54"/>
        <v>13.2%</v>
      </c>
      <c r="AC202" s="30" t="str">
        <f t="shared" si="54"/>
        <v>2.9%</v>
      </c>
      <c r="AD202" s="30" t="str">
        <f t="shared" si="54"/>
        <v>1.4%</v>
      </c>
      <c r="AE202" s="30" t="str">
        <f t="shared" si="54"/>
        <v>0.8%</v>
      </c>
      <c r="AF202" s="30" t="str">
        <f t="shared" si="54"/>
        <v>0.5%</v>
      </c>
      <c r="AG202" s="30" t="str">
        <f t="shared" si="54"/>
        <v>0.2%</v>
      </c>
      <c r="AH202" s="9"/>
      <c r="AI202" s="9">
        <f t="shared" si="53"/>
        <v>4</v>
      </c>
      <c r="AJ202" s="10" t="s">
        <v>282</v>
      </c>
    </row>
    <row r="203" spans="1:36" ht="13.8" x14ac:dyDescent="0.25">
      <c r="A203" s="5">
        <f t="shared" si="51"/>
        <v>43890</v>
      </c>
      <c r="B203" s="5">
        <f t="shared" si="51"/>
        <v>44137</v>
      </c>
      <c r="C203" s="6">
        <f t="shared" si="51"/>
        <v>0.33333333333333331</v>
      </c>
      <c r="D203" s="7">
        <f t="shared" si="51"/>
        <v>249</v>
      </c>
      <c r="E203" s="28" t="str">
        <f t="shared" si="45"/>
        <v>https://www.gestionderiesgos.gob.ec/wp-content/uploads/2020/11/INFOGRAFIA-NACIONALCOVID19-COE-NACIONAL-08h00-02112020.pdf</v>
      </c>
      <c r="F203" s="7">
        <f t="shared" si="52"/>
        <v>169562</v>
      </c>
      <c r="G203" s="7">
        <f t="shared" si="52"/>
        <v>8380</v>
      </c>
      <c r="H203" s="7">
        <f t="shared" si="52"/>
        <v>4312</v>
      </c>
      <c r="I203" s="16" t="str">
        <f t="shared" si="52"/>
        <v>No hay datos</v>
      </c>
      <c r="J203" s="19">
        <f t="shared" si="52"/>
        <v>149048</v>
      </c>
      <c r="K203" s="24">
        <f t="shared" si="52"/>
        <v>21476</v>
      </c>
      <c r="L203" s="7">
        <f t="shared" si="52"/>
        <v>328849</v>
      </c>
      <c r="M203" s="7">
        <f t="shared" si="52"/>
        <v>549226</v>
      </c>
      <c r="N203" s="7" t="s">
        <v>153</v>
      </c>
      <c r="O203" s="7" t="s">
        <v>154</v>
      </c>
      <c r="P203" s="7" t="s">
        <v>157</v>
      </c>
      <c r="Q203" s="8">
        <v>425</v>
      </c>
      <c r="R203" s="7">
        <f t="shared" si="54"/>
        <v>3011</v>
      </c>
      <c r="S203" s="7">
        <f t="shared" si="54"/>
        <v>22</v>
      </c>
      <c r="T203" s="7">
        <f t="shared" si="54"/>
        <v>0</v>
      </c>
      <c r="U203" s="7">
        <f t="shared" si="54"/>
        <v>79068</v>
      </c>
      <c r="V203" s="7">
        <f t="shared" si="54"/>
        <v>520</v>
      </c>
      <c r="W203" s="7">
        <f t="shared" si="54"/>
        <v>342</v>
      </c>
      <c r="X203" s="30">
        <f t="shared" si="54"/>
        <v>0.52900000000000003</v>
      </c>
      <c r="Y203" s="30">
        <f t="shared" si="54"/>
        <v>0.47099999999999997</v>
      </c>
      <c r="Z203" s="30" t="str">
        <f t="shared" si="54"/>
        <v>60.6%</v>
      </c>
      <c r="AA203" s="30" t="str">
        <f t="shared" si="54"/>
        <v>20.5%</v>
      </c>
      <c r="AB203" s="30" t="str">
        <f t="shared" si="54"/>
        <v>13.2%</v>
      </c>
      <c r="AC203" s="30" t="str">
        <f t="shared" si="54"/>
        <v>2.9%</v>
      </c>
      <c r="AD203" s="30" t="str">
        <f t="shared" si="54"/>
        <v>1.4%</v>
      </c>
      <c r="AE203" s="30" t="str">
        <f t="shared" si="54"/>
        <v>0.8%</v>
      </c>
      <c r="AF203" s="30" t="str">
        <f t="shared" si="54"/>
        <v>0.5%</v>
      </c>
      <c r="AG203" s="30" t="str">
        <f t="shared" si="54"/>
        <v>0.2%</v>
      </c>
      <c r="AH203" s="9"/>
      <c r="AI203" s="9">
        <f t="shared" si="53"/>
        <v>4</v>
      </c>
      <c r="AJ203" s="10" t="s">
        <v>282</v>
      </c>
    </row>
    <row r="204" spans="1:36" ht="13.8" x14ac:dyDescent="0.25">
      <c r="A204" s="5">
        <f t="shared" si="51"/>
        <v>43890</v>
      </c>
      <c r="B204" s="5">
        <f t="shared" si="51"/>
        <v>44137</v>
      </c>
      <c r="C204" s="6">
        <f t="shared" si="51"/>
        <v>0.33333333333333331</v>
      </c>
      <c r="D204" s="7">
        <f t="shared" si="51"/>
        <v>249</v>
      </c>
      <c r="E204" s="28" t="str">
        <f t="shared" si="45"/>
        <v>https://www.gestionderiesgos.gob.ec/wp-content/uploads/2020/11/INFOGRAFIA-NACIONALCOVID19-COE-NACIONAL-08h00-02112020.pdf</v>
      </c>
      <c r="F204" s="7">
        <f t="shared" si="52"/>
        <v>169562</v>
      </c>
      <c r="G204" s="7">
        <f t="shared" si="52"/>
        <v>8380</v>
      </c>
      <c r="H204" s="7">
        <f t="shared" si="52"/>
        <v>4312</v>
      </c>
      <c r="I204" s="16" t="str">
        <f t="shared" si="52"/>
        <v>No hay datos</v>
      </c>
      <c r="J204" s="19">
        <f t="shared" si="52"/>
        <v>149048</v>
      </c>
      <c r="K204" s="24">
        <f t="shared" si="52"/>
        <v>21476</v>
      </c>
      <c r="L204" s="7">
        <f t="shared" si="52"/>
        <v>328849</v>
      </c>
      <c r="M204" s="7">
        <f t="shared" si="52"/>
        <v>549226</v>
      </c>
      <c r="N204" s="7" t="s">
        <v>153</v>
      </c>
      <c r="O204" s="7" t="s">
        <v>154</v>
      </c>
      <c r="P204" s="7" t="s">
        <v>158</v>
      </c>
      <c r="Q204" s="8">
        <v>212</v>
      </c>
      <c r="R204" s="7">
        <f t="shared" si="54"/>
        <v>3011</v>
      </c>
      <c r="S204" s="7">
        <f t="shared" si="54"/>
        <v>22</v>
      </c>
      <c r="T204" s="7">
        <f t="shared" si="54"/>
        <v>0</v>
      </c>
      <c r="U204" s="7">
        <f t="shared" si="54"/>
        <v>79068</v>
      </c>
      <c r="V204" s="7">
        <f t="shared" si="54"/>
        <v>520</v>
      </c>
      <c r="W204" s="7">
        <f t="shared" si="54"/>
        <v>342</v>
      </c>
      <c r="X204" s="30">
        <f t="shared" si="54"/>
        <v>0.52900000000000003</v>
      </c>
      <c r="Y204" s="30">
        <f t="shared" si="54"/>
        <v>0.47099999999999997</v>
      </c>
      <c r="Z204" s="30" t="str">
        <f t="shared" si="54"/>
        <v>60.6%</v>
      </c>
      <c r="AA204" s="30" t="str">
        <f t="shared" si="54"/>
        <v>20.5%</v>
      </c>
      <c r="AB204" s="30" t="str">
        <f t="shared" si="54"/>
        <v>13.2%</v>
      </c>
      <c r="AC204" s="30" t="str">
        <f t="shared" si="54"/>
        <v>2.9%</v>
      </c>
      <c r="AD204" s="30" t="str">
        <f t="shared" si="54"/>
        <v>1.4%</v>
      </c>
      <c r="AE204" s="30" t="str">
        <f t="shared" si="54"/>
        <v>0.8%</v>
      </c>
      <c r="AF204" s="30" t="str">
        <f t="shared" si="54"/>
        <v>0.5%</v>
      </c>
      <c r="AG204" s="30" t="str">
        <f t="shared" si="54"/>
        <v>0.2%</v>
      </c>
      <c r="AH204" s="9"/>
      <c r="AI204" s="9">
        <f t="shared" si="53"/>
        <v>4</v>
      </c>
      <c r="AJ204" s="10" t="s">
        <v>282</v>
      </c>
    </row>
    <row r="205" spans="1:36" ht="13.8" x14ac:dyDescent="0.25">
      <c r="A205" s="5">
        <f t="shared" si="51"/>
        <v>43890</v>
      </c>
      <c r="B205" s="5">
        <f t="shared" si="51"/>
        <v>44137</v>
      </c>
      <c r="C205" s="6">
        <f t="shared" si="51"/>
        <v>0.33333333333333331</v>
      </c>
      <c r="D205" s="7">
        <f t="shared" si="51"/>
        <v>249</v>
      </c>
      <c r="E205" s="28" t="str">
        <f t="shared" si="45"/>
        <v>https://www.gestionderiesgos.gob.ec/wp-content/uploads/2020/11/INFOGRAFIA-NACIONALCOVID19-COE-NACIONAL-08h00-02112020.pdf</v>
      </c>
      <c r="F205" s="7">
        <f t="shared" si="52"/>
        <v>169562</v>
      </c>
      <c r="G205" s="7">
        <f t="shared" si="52"/>
        <v>8380</v>
      </c>
      <c r="H205" s="7">
        <f t="shared" si="52"/>
        <v>4312</v>
      </c>
      <c r="I205" s="16" t="str">
        <f t="shared" si="52"/>
        <v>No hay datos</v>
      </c>
      <c r="J205" s="19">
        <f t="shared" si="52"/>
        <v>149048</v>
      </c>
      <c r="K205" s="24">
        <f t="shared" si="52"/>
        <v>21476</v>
      </c>
      <c r="L205" s="7">
        <f t="shared" si="52"/>
        <v>328849</v>
      </c>
      <c r="M205" s="7">
        <f t="shared" si="52"/>
        <v>549226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4"/>
        <v>3011</v>
      </c>
      <c r="S205" s="7">
        <f t="shared" si="54"/>
        <v>22</v>
      </c>
      <c r="T205" s="7">
        <f t="shared" si="54"/>
        <v>0</v>
      </c>
      <c r="U205" s="7">
        <f t="shared" si="54"/>
        <v>79068</v>
      </c>
      <c r="V205" s="7">
        <f t="shared" si="54"/>
        <v>520</v>
      </c>
      <c r="W205" s="7">
        <f t="shared" si="54"/>
        <v>342</v>
      </c>
      <c r="X205" s="30">
        <f t="shared" si="54"/>
        <v>0.52900000000000003</v>
      </c>
      <c r="Y205" s="30">
        <f t="shared" si="54"/>
        <v>0.47099999999999997</v>
      </c>
      <c r="Z205" s="30" t="str">
        <f t="shared" si="54"/>
        <v>60.6%</v>
      </c>
      <c r="AA205" s="30" t="str">
        <f t="shared" si="54"/>
        <v>20.5%</v>
      </c>
      <c r="AB205" s="30" t="str">
        <f t="shared" si="54"/>
        <v>13.2%</v>
      </c>
      <c r="AC205" s="30" t="str">
        <f t="shared" si="54"/>
        <v>2.9%</v>
      </c>
      <c r="AD205" s="30" t="str">
        <f t="shared" si="54"/>
        <v>1.4%</v>
      </c>
      <c r="AE205" s="30" t="str">
        <f t="shared" si="54"/>
        <v>0.8%</v>
      </c>
      <c r="AF205" s="30" t="str">
        <f t="shared" si="54"/>
        <v>0.5%</v>
      </c>
      <c r="AG205" s="30" t="str">
        <f t="shared" si="54"/>
        <v>0.2%</v>
      </c>
      <c r="AH205" s="9"/>
      <c r="AI205" s="9">
        <f t="shared" si="53"/>
        <v>4</v>
      </c>
      <c r="AJ205" s="10" t="s">
        <v>282</v>
      </c>
    </row>
    <row r="206" spans="1:36" ht="13.8" x14ac:dyDescent="0.25">
      <c r="A206" s="5">
        <f t="shared" si="51"/>
        <v>43890</v>
      </c>
      <c r="B206" s="5">
        <f t="shared" si="51"/>
        <v>44137</v>
      </c>
      <c r="C206" s="6">
        <f t="shared" si="51"/>
        <v>0.33333333333333331</v>
      </c>
      <c r="D206" s="7">
        <f t="shared" si="51"/>
        <v>249</v>
      </c>
      <c r="E206" s="28" t="str">
        <f t="shared" si="45"/>
        <v>https://www.gestionderiesgos.gob.ec/wp-content/uploads/2020/11/INFOGRAFIA-NACIONALCOVID19-COE-NACIONAL-08h00-02112020.pdf</v>
      </c>
      <c r="F206" s="7">
        <f t="shared" si="52"/>
        <v>169562</v>
      </c>
      <c r="G206" s="7">
        <f t="shared" si="52"/>
        <v>8380</v>
      </c>
      <c r="H206" s="7">
        <f t="shared" si="52"/>
        <v>4312</v>
      </c>
      <c r="I206" s="16" t="str">
        <f t="shared" si="52"/>
        <v>No hay datos</v>
      </c>
      <c r="J206" s="19">
        <f t="shared" si="52"/>
        <v>149048</v>
      </c>
      <c r="K206" s="24">
        <f t="shared" si="52"/>
        <v>21476</v>
      </c>
      <c r="L206" s="7">
        <f t="shared" si="52"/>
        <v>328849</v>
      </c>
      <c r="M206" s="7">
        <f t="shared" si="52"/>
        <v>549226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4"/>
        <v>3011</v>
      </c>
      <c r="S206" s="7">
        <f t="shared" si="54"/>
        <v>22</v>
      </c>
      <c r="T206" s="7">
        <f t="shared" si="54"/>
        <v>0</v>
      </c>
      <c r="U206" s="7">
        <f t="shared" si="54"/>
        <v>79068</v>
      </c>
      <c r="V206" s="7">
        <f t="shared" si="54"/>
        <v>520</v>
      </c>
      <c r="W206" s="7">
        <f t="shared" si="54"/>
        <v>342</v>
      </c>
      <c r="X206" s="30">
        <f t="shared" si="54"/>
        <v>0.52900000000000003</v>
      </c>
      <c r="Y206" s="30">
        <f t="shared" si="54"/>
        <v>0.47099999999999997</v>
      </c>
      <c r="Z206" s="30" t="str">
        <f t="shared" si="54"/>
        <v>60.6%</v>
      </c>
      <c r="AA206" s="30" t="str">
        <f t="shared" si="54"/>
        <v>20.5%</v>
      </c>
      <c r="AB206" s="30" t="str">
        <f t="shared" si="54"/>
        <v>13.2%</v>
      </c>
      <c r="AC206" s="30" t="str">
        <f t="shared" si="54"/>
        <v>2.9%</v>
      </c>
      <c r="AD206" s="30" t="str">
        <f t="shared" si="54"/>
        <v>1.4%</v>
      </c>
      <c r="AE206" s="30" t="str">
        <f t="shared" si="54"/>
        <v>0.8%</v>
      </c>
      <c r="AF206" s="30" t="str">
        <f t="shared" si="54"/>
        <v>0.5%</v>
      </c>
      <c r="AG206" s="30" t="str">
        <f t="shared" si="54"/>
        <v>0.2%</v>
      </c>
      <c r="AH206" s="9"/>
      <c r="AI206" s="9">
        <f t="shared" si="53"/>
        <v>4</v>
      </c>
      <c r="AJ206" s="10" t="s">
        <v>282</v>
      </c>
    </row>
    <row r="207" spans="1:36" ht="13.8" x14ac:dyDescent="0.25">
      <c r="A207" s="5">
        <f t="shared" si="51"/>
        <v>43890</v>
      </c>
      <c r="B207" s="5">
        <f t="shared" si="51"/>
        <v>44137</v>
      </c>
      <c r="C207" s="6">
        <f t="shared" si="51"/>
        <v>0.33333333333333331</v>
      </c>
      <c r="D207" s="7">
        <f t="shared" si="51"/>
        <v>249</v>
      </c>
      <c r="E207" s="28" t="str">
        <f t="shared" si="45"/>
        <v>https://www.gestionderiesgos.gob.ec/wp-content/uploads/2020/11/INFOGRAFIA-NACIONALCOVID19-COE-NACIONAL-08h00-02112020.pdf</v>
      </c>
      <c r="F207" s="7">
        <f t="shared" si="52"/>
        <v>169562</v>
      </c>
      <c r="G207" s="7">
        <f t="shared" si="52"/>
        <v>8380</v>
      </c>
      <c r="H207" s="7">
        <f t="shared" si="52"/>
        <v>4312</v>
      </c>
      <c r="I207" s="16" t="str">
        <f t="shared" si="52"/>
        <v>No hay datos</v>
      </c>
      <c r="J207" s="19">
        <f t="shared" si="52"/>
        <v>149048</v>
      </c>
      <c r="K207" s="24">
        <f t="shared" si="52"/>
        <v>21476</v>
      </c>
      <c r="L207" s="7">
        <f t="shared" si="52"/>
        <v>328849</v>
      </c>
      <c r="M207" s="7">
        <f t="shared" si="52"/>
        <v>549226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4"/>
        <v>3011</v>
      </c>
      <c r="S207" s="7">
        <f t="shared" si="54"/>
        <v>22</v>
      </c>
      <c r="T207" s="7">
        <f t="shared" si="54"/>
        <v>0</v>
      </c>
      <c r="U207" s="7">
        <f t="shared" si="54"/>
        <v>79068</v>
      </c>
      <c r="V207" s="7">
        <f t="shared" si="54"/>
        <v>520</v>
      </c>
      <c r="W207" s="7">
        <f t="shared" si="54"/>
        <v>342</v>
      </c>
      <c r="X207" s="30">
        <f t="shared" si="54"/>
        <v>0.52900000000000003</v>
      </c>
      <c r="Y207" s="30">
        <f t="shared" si="54"/>
        <v>0.47099999999999997</v>
      </c>
      <c r="Z207" s="30" t="str">
        <f t="shared" si="54"/>
        <v>60.6%</v>
      </c>
      <c r="AA207" s="30" t="str">
        <f t="shared" si="54"/>
        <v>20.5%</v>
      </c>
      <c r="AB207" s="30" t="str">
        <f t="shared" si="54"/>
        <v>13.2%</v>
      </c>
      <c r="AC207" s="30" t="str">
        <f t="shared" si="54"/>
        <v>2.9%</v>
      </c>
      <c r="AD207" s="30" t="str">
        <f t="shared" si="54"/>
        <v>1.4%</v>
      </c>
      <c r="AE207" s="30" t="str">
        <f t="shared" si="54"/>
        <v>0.8%</v>
      </c>
      <c r="AF207" s="30" t="str">
        <f t="shared" si="54"/>
        <v>0.5%</v>
      </c>
      <c r="AG207" s="30" t="str">
        <f t="shared" si="54"/>
        <v>0.2%</v>
      </c>
      <c r="AH207" s="9"/>
      <c r="AI207" s="9">
        <f t="shared" si="53"/>
        <v>4</v>
      </c>
      <c r="AJ207" s="10" t="s">
        <v>282</v>
      </c>
    </row>
    <row r="208" spans="1:36" ht="13.8" x14ac:dyDescent="0.25">
      <c r="A208" s="5">
        <f t="shared" si="51"/>
        <v>43890</v>
      </c>
      <c r="B208" s="5">
        <f t="shared" si="51"/>
        <v>44137</v>
      </c>
      <c r="C208" s="6">
        <f t="shared" si="51"/>
        <v>0.33333333333333331</v>
      </c>
      <c r="D208" s="7">
        <f t="shared" si="51"/>
        <v>249</v>
      </c>
      <c r="E208" s="28" t="str">
        <f t="shared" si="45"/>
        <v>https://www.gestionderiesgos.gob.ec/wp-content/uploads/2020/11/INFOGRAFIA-NACIONALCOVID19-COE-NACIONAL-08h00-02112020.pdf</v>
      </c>
      <c r="F208" s="7">
        <f t="shared" si="52"/>
        <v>169562</v>
      </c>
      <c r="G208" s="7">
        <f t="shared" si="52"/>
        <v>8380</v>
      </c>
      <c r="H208" s="7">
        <f t="shared" si="52"/>
        <v>4312</v>
      </c>
      <c r="I208" s="16" t="str">
        <f t="shared" si="52"/>
        <v>No hay datos</v>
      </c>
      <c r="J208" s="19">
        <f t="shared" si="52"/>
        <v>149048</v>
      </c>
      <c r="K208" s="24">
        <f t="shared" si="52"/>
        <v>21476</v>
      </c>
      <c r="L208" s="7">
        <f t="shared" si="52"/>
        <v>328849</v>
      </c>
      <c r="M208" s="7">
        <f t="shared" si="52"/>
        <v>549226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4"/>
        <v>3011</v>
      </c>
      <c r="S208" s="7">
        <f t="shared" si="54"/>
        <v>22</v>
      </c>
      <c r="T208" s="7">
        <f t="shared" si="54"/>
        <v>0</v>
      </c>
      <c r="U208" s="7">
        <f t="shared" si="54"/>
        <v>79068</v>
      </c>
      <c r="V208" s="7">
        <f t="shared" si="54"/>
        <v>520</v>
      </c>
      <c r="W208" s="7">
        <f t="shared" si="54"/>
        <v>342</v>
      </c>
      <c r="X208" s="30">
        <f t="shared" si="54"/>
        <v>0.52900000000000003</v>
      </c>
      <c r="Y208" s="30">
        <f t="shared" si="54"/>
        <v>0.47099999999999997</v>
      </c>
      <c r="Z208" s="30" t="str">
        <f t="shared" si="54"/>
        <v>60.6%</v>
      </c>
      <c r="AA208" s="30" t="str">
        <f t="shared" si="54"/>
        <v>20.5%</v>
      </c>
      <c r="AB208" s="30" t="str">
        <f t="shared" si="54"/>
        <v>13.2%</v>
      </c>
      <c r="AC208" s="30" t="str">
        <f t="shared" si="54"/>
        <v>2.9%</v>
      </c>
      <c r="AD208" s="30" t="str">
        <f t="shared" si="54"/>
        <v>1.4%</v>
      </c>
      <c r="AE208" s="30" t="str">
        <f t="shared" si="54"/>
        <v>0.8%</v>
      </c>
      <c r="AF208" s="30" t="str">
        <f t="shared" si="54"/>
        <v>0.5%</v>
      </c>
      <c r="AG208" s="30" t="str">
        <f t="shared" si="54"/>
        <v>0.2%</v>
      </c>
      <c r="AH208" s="9"/>
      <c r="AI208" s="9">
        <f t="shared" si="53"/>
        <v>4</v>
      </c>
      <c r="AJ208" s="10" t="s">
        <v>282</v>
      </c>
    </row>
    <row r="209" spans="1:36" ht="13.8" x14ac:dyDescent="0.25">
      <c r="A209" s="5">
        <f t="shared" si="51"/>
        <v>43890</v>
      </c>
      <c r="B209" s="5">
        <f t="shared" si="51"/>
        <v>44137</v>
      </c>
      <c r="C209" s="6">
        <f t="shared" si="51"/>
        <v>0.33333333333333331</v>
      </c>
      <c r="D209" s="7">
        <f t="shared" si="51"/>
        <v>249</v>
      </c>
      <c r="E209" s="28" t="str">
        <f t="shared" si="45"/>
        <v>https://www.gestionderiesgos.gob.ec/wp-content/uploads/2020/11/INFOGRAFIA-NACIONALCOVID19-COE-NACIONAL-08h00-02112020.pdf</v>
      </c>
      <c r="F209" s="7">
        <f t="shared" si="52"/>
        <v>169562</v>
      </c>
      <c r="G209" s="7">
        <f t="shared" si="52"/>
        <v>8380</v>
      </c>
      <c r="H209" s="7">
        <f t="shared" si="52"/>
        <v>4312</v>
      </c>
      <c r="I209" s="16" t="str">
        <f t="shared" si="52"/>
        <v>No hay datos</v>
      </c>
      <c r="J209" s="19">
        <f t="shared" si="52"/>
        <v>149048</v>
      </c>
      <c r="K209" s="24">
        <f t="shared" si="52"/>
        <v>21476</v>
      </c>
      <c r="L209" s="7">
        <f t="shared" si="52"/>
        <v>328849</v>
      </c>
      <c r="M209" s="7">
        <f t="shared" si="52"/>
        <v>549226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4"/>
        <v>3011</v>
      </c>
      <c r="S209" s="7">
        <f t="shared" si="54"/>
        <v>22</v>
      </c>
      <c r="T209" s="7">
        <f t="shared" si="54"/>
        <v>0</v>
      </c>
      <c r="U209" s="7">
        <f t="shared" si="54"/>
        <v>79068</v>
      </c>
      <c r="V209" s="7">
        <f t="shared" si="54"/>
        <v>520</v>
      </c>
      <c r="W209" s="7">
        <f t="shared" si="54"/>
        <v>342</v>
      </c>
      <c r="X209" s="30">
        <f t="shared" si="54"/>
        <v>0.52900000000000003</v>
      </c>
      <c r="Y209" s="30">
        <f t="shared" si="54"/>
        <v>0.47099999999999997</v>
      </c>
      <c r="Z209" s="30" t="str">
        <f t="shared" si="54"/>
        <v>60.6%</v>
      </c>
      <c r="AA209" s="30" t="str">
        <f t="shared" si="54"/>
        <v>20.5%</v>
      </c>
      <c r="AB209" s="30" t="str">
        <f t="shared" si="54"/>
        <v>13.2%</v>
      </c>
      <c r="AC209" s="30" t="str">
        <f t="shared" si="54"/>
        <v>2.9%</v>
      </c>
      <c r="AD209" s="30" t="str">
        <f t="shared" si="54"/>
        <v>1.4%</v>
      </c>
      <c r="AE209" s="30" t="str">
        <f t="shared" si="54"/>
        <v>0.8%</v>
      </c>
      <c r="AF209" s="30" t="str">
        <f t="shared" si="54"/>
        <v>0.5%</v>
      </c>
      <c r="AG209" s="30" t="str">
        <f t="shared" si="54"/>
        <v>0.2%</v>
      </c>
      <c r="AH209" s="9"/>
      <c r="AI209" s="9">
        <f t="shared" si="53"/>
        <v>4</v>
      </c>
      <c r="AJ209" s="10" t="s">
        <v>282</v>
      </c>
    </row>
    <row r="210" spans="1:36" ht="13.8" x14ac:dyDescent="0.25">
      <c r="A210" s="5">
        <f t="shared" si="51"/>
        <v>43890</v>
      </c>
      <c r="B210" s="5">
        <f t="shared" si="51"/>
        <v>44137</v>
      </c>
      <c r="C210" s="6">
        <f t="shared" si="51"/>
        <v>0.33333333333333331</v>
      </c>
      <c r="D210" s="7">
        <f t="shared" si="51"/>
        <v>249</v>
      </c>
      <c r="E210" s="28" t="str">
        <f t="shared" si="45"/>
        <v>https://www.gestionderiesgos.gob.ec/wp-content/uploads/2020/11/INFOGRAFIA-NACIONALCOVID19-COE-NACIONAL-08h00-02112020.pdf</v>
      </c>
      <c r="F210" s="7">
        <f t="shared" si="52"/>
        <v>169562</v>
      </c>
      <c r="G210" s="7">
        <f t="shared" si="52"/>
        <v>8380</v>
      </c>
      <c r="H210" s="7">
        <f t="shared" si="52"/>
        <v>4312</v>
      </c>
      <c r="I210" s="16" t="str">
        <f t="shared" si="52"/>
        <v>No hay datos</v>
      </c>
      <c r="J210" s="19">
        <f t="shared" si="52"/>
        <v>149048</v>
      </c>
      <c r="K210" s="24">
        <f t="shared" si="52"/>
        <v>21476</v>
      </c>
      <c r="L210" s="7">
        <f t="shared" si="52"/>
        <v>328849</v>
      </c>
      <c r="M210" s="7">
        <f t="shared" si="52"/>
        <v>549226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4"/>
        <v>3011</v>
      </c>
      <c r="S210" s="7">
        <f t="shared" si="54"/>
        <v>22</v>
      </c>
      <c r="T210" s="7">
        <f t="shared" si="54"/>
        <v>0</v>
      </c>
      <c r="U210" s="7">
        <f t="shared" si="54"/>
        <v>79068</v>
      </c>
      <c r="V210" s="7">
        <f t="shared" si="54"/>
        <v>520</v>
      </c>
      <c r="W210" s="7">
        <f t="shared" si="54"/>
        <v>342</v>
      </c>
      <c r="X210" s="30">
        <f t="shared" si="54"/>
        <v>0.52900000000000003</v>
      </c>
      <c r="Y210" s="30">
        <f t="shared" si="54"/>
        <v>0.47099999999999997</v>
      </c>
      <c r="Z210" s="30" t="str">
        <f t="shared" si="54"/>
        <v>60.6%</v>
      </c>
      <c r="AA210" s="30" t="str">
        <f t="shared" si="54"/>
        <v>20.5%</v>
      </c>
      <c r="AB210" s="30" t="str">
        <f t="shared" si="54"/>
        <v>13.2%</v>
      </c>
      <c r="AC210" s="30" t="str">
        <f t="shared" si="54"/>
        <v>2.9%</v>
      </c>
      <c r="AD210" s="30" t="str">
        <f t="shared" si="54"/>
        <v>1.4%</v>
      </c>
      <c r="AE210" s="30" t="str">
        <f t="shared" si="54"/>
        <v>0.8%</v>
      </c>
      <c r="AF210" s="30" t="str">
        <f t="shared" si="54"/>
        <v>0.5%</v>
      </c>
      <c r="AG210" s="30" t="str">
        <f t="shared" si="54"/>
        <v>0.2%</v>
      </c>
      <c r="AH210" s="9"/>
      <c r="AI210" s="9">
        <f t="shared" si="53"/>
        <v>4</v>
      </c>
      <c r="AJ210" s="10" t="s">
        <v>282</v>
      </c>
    </row>
    <row r="211" spans="1:36" ht="13.8" x14ac:dyDescent="0.25">
      <c r="A211" s="5">
        <f t="shared" ref="A211:D226" si="55">A210</f>
        <v>43890</v>
      </c>
      <c r="B211" s="5">
        <f t="shared" si="55"/>
        <v>44137</v>
      </c>
      <c r="C211" s="6">
        <f t="shared" si="55"/>
        <v>0.33333333333333331</v>
      </c>
      <c r="D211" s="7">
        <f t="shared" si="55"/>
        <v>249</v>
      </c>
      <c r="E211" s="28" t="str">
        <f t="shared" si="45"/>
        <v>https://www.gestionderiesgos.gob.ec/wp-content/uploads/2020/11/INFOGRAFIA-NACIONALCOVID19-COE-NACIONAL-08h00-02112020.pdf</v>
      </c>
      <c r="F211" s="7">
        <f t="shared" ref="F211:M226" si="56">F210</f>
        <v>169562</v>
      </c>
      <c r="G211" s="7">
        <f t="shared" si="56"/>
        <v>8380</v>
      </c>
      <c r="H211" s="7">
        <f t="shared" si="56"/>
        <v>4312</v>
      </c>
      <c r="I211" s="16" t="str">
        <f t="shared" si="56"/>
        <v>No hay datos</v>
      </c>
      <c r="J211" s="19">
        <f t="shared" si="56"/>
        <v>149048</v>
      </c>
      <c r="K211" s="24">
        <f t="shared" si="56"/>
        <v>21476</v>
      </c>
      <c r="L211" s="7">
        <f t="shared" si="56"/>
        <v>328849</v>
      </c>
      <c r="M211" s="7">
        <f t="shared" si="56"/>
        <v>549226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4"/>
        <v>3011</v>
      </c>
      <c r="S211" s="7">
        <f t="shared" si="54"/>
        <v>22</v>
      </c>
      <c r="T211" s="7">
        <f t="shared" si="54"/>
        <v>0</v>
      </c>
      <c r="U211" s="7">
        <f t="shared" si="54"/>
        <v>79068</v>
      </c>
      <c r="V211" s="7">
        <f t="shared" si="54"/>
        <v>520</v>
      </c>
      <c r="W211" s="7">
        <f t="shared" si="54"/>
        <v>342</v>
      </c>
      <c r="X211" s="30">
        <f t="shared" si="54"/>
        <v>0.52900000000000003</v>
      </c>
      <c r="Y211" s="30">
        <f t="shared" si="54"/>
        <v>0.47099999999999997</v>
      </c>
      <c r="Z211" s="30" t="str">
        <f t="shared" si="54"/>
        <v>60.6%</v>
      </c>
      <c r="AA211" s="30" t="str">
        <f t="shared" si="54"/>
        <v>20.5%</v>
      </c>
      <c r="AB211" s="30" t="str">
        <f t="shared" si="54"/>
        <v>13.2%</v>
      </c>
      <c r="AC211" s="30" t="str">
        <f t="shared" si="54"/>
        <v>2.9%</v>
      </c>
      <c r="AD211" s="30" t="str">
        <f t="shared" si="54"/>
        <v>1.4%</v>
      </c>
      <c r="AE211" s="30" t="str">
        <f t="shared" si="54"/>
        <v>0.8%</v>
      </c>
      <c r="AF211" s="30" t="str">
        <f t="shared" si="54"/>
        <v>0.5%</v>
      </c>
      <c r="AG211" s="30" t="str">
        <f t="shared" si="54"/>
        <v>0.2%</v>
      </c>
      <c r="AH211" s="9"/>
      <c r="AI211" s="9">
        <f t="shared" si="53"/>
        <v>4</v>
      </c>
      <c r="AJ211" s="10" t="s">
        <v>282</v>
      </c>
    </row>
    <row r="212" spans="1:36" ht="13.8" x14ac:dyDescent="0.25">
      <c r="A212" s="5">
        <f t="shared" si="55"/>
        <v>43890</v>
      </c>
      <c r="B212" s="5">
        <f t="shared" si="55"/>
        <v>44137</v>
      </c>
      <c r="C212" s="6">
        <f t="shared" si="55"/>
        <v>0.33333333333333331</v>
      </c>
      <c r="D212" s="7">
        <f t="shared" si="55"/>
        <v>249</v>
      </c>
      <c r="E212" s="28" t="str">
        <f t="shared" si="45"/>
        <v>https://www.gestionderiesgos.gob.ec/wp-content/uploads/2020/11/INFOGRAFIA-NACIONALCOVID19-COE-NACIONAL-08h00-02112020.pdf</v>
      </c>
      <c r="F212" s="7">
        <f t="shared" si="56"/>
        <v>169562</v>
      </c>
      <c r="G212" s="7">
        <f t="shared" si="56"/>
        <v>8380</v>
      </c>
      <c r="H212" s="7">
        <f t="shared" si="56"/>
        <v>4312</v>
      </c>
      <c r="I212" s="16" t="str">
        <f t="shared" si="56"/>
        <v>No hay datos</v>
      </c>
      <c r="J212" s="19">
        <f t="shared" si="56"/>
        <v>149048</v>
      </c>
      <c r="K212" s="24">
        <f t="shared" si="56"/>
        <v>21476</v>
      </c>
      <c r="L212" s="7">
        <f t="shared" si="56"/>
        <v>328849</v>
      </c>
      <c r="M212" s="7">
        <f t="shared" si="56"/>
        <v>549226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4"/>
        <v>3011</v>
      </c>
      <c r="S212" s="7">
        <f t="shared" si="54"/>
        <v>22</v>
      </c>
      <c r="T212" s="7">
        <f t="shared" si="54"/>
        <v>0</v>
      </c>
      <c r="U212" s="7">
        <f t="shared" si="54"/>
        <v>79068</v>
      </c>
      <c r="V212" s="7">
        <f t="shared" si="54"/>
        <v>520</v>
      </c>
      <c r="W212" s="7">
        <f t="shared" si="54"/>
        <v>342</v>
      </c>
      <c r="X212" s="30">
        <f t="shared" si="54"/>
        <v>0.52900000000000003</v>
      </c>
      <c r="Y212" s="30">
        <f t="shared" si="54"/>
        <v>0.47099999999999997</v>
      </c>
      <c r="Z212" s="30" t="str">
        <f t="shared" si="54"/>
        <v>60.6%</v>
      </c>
      <c r="AA212" s="30" t="str">
        <f t="shared" si="54"/>
        <v>20.5%</v>
      </c>
      <c r="AB212" s="30" t="str">
        <f t="shared" si="54"/>
        <v>13.2%</v>
      </c>
      <c r="AC212" s="30" t="str">
        <f t="shared" si="54"/>
        <v>2.9%</v>
      </c>
      <c r="AD212" s="30" t="str">
        <f t="shared" si="54"/>
        <v>1.4%</v>
      </c>
      <c r="AE212" s="30" t="str">
        <f t="shared" si="54"/>
        <v>0.8%</v>
      </c>
      <c r="AF212" s="30" t="str">
        <f t="shared" si="54"/>
        <v>0.5%</v>
      </c>
      <c r="AG212" s="30" t="str">
        <f t="shared" si="54"/>
        <v>0.2%</v>
      </c>
      <c r="AH212" s="9"/>
      <c r="AI212" s="9">
        <f t="shared" si="53"/>
        <v>4</v>
      </c>
      <c r="AJ212" s="10" t="s">
        <v>282</v>
      </c>
    </row>
    <row r="213" spans="1:36" ht="13.8" x14ac:dyDescent="0.25">
      <c r="A213" s="5">
        <f t="shared" si="55"/>
        <v>43890</v>
      </c>
      <c r="B213" s="5">
        <f t="shared" si="55"/>
        <v>44137</v>
      </c>
      <c r="C213" s="6">
        <f t="shared" si="55"/>
        <v>0.33333333333333331</v>
      </c>
      <c r="D213" s="7">
        <f t="shared" si="55"/>
        <v>249</v>
      </c>
      <c r="E213" s="28" t="str">
        <f t="shared" si="45"/>
        <v>https://www.gestionderiesgos.gob.ec/wp-content/uploads/2020/11/INFOGRAFIA-NACIONALCOVID19-COE-NACIONAL-08h00-02112020.pdf</v>
      </c>
      <c r="F213" s="7">
        <f t="shared" si="56"/>
        <v>169562</v>
      </c>
      <c r="G213" s="7">
        <f t="shared" si="56"/>
        <v>8380</v>
      </c>
      <c r="H213" s="7">
        <f t="shared" si="56"/>
        <v>4312</v>
      </c>
      <c r="I213" s="16" t="str">
        <f t="shared" si="56"/>
        <v>No hay datos</v>
      </c>
      <c r="J213" s="19">
        <f t="shared" si="56"/>
        <v>149048</v>
      </c>
      <c r="K213" s="24">
        <f t="shared" si="56"/>
        <v>21476</v>
      </c>
      <c r="L213" s="7">
        <f t="shared" si="56"/>
        <v>328849</v>
      </c>
      <c r="M213" s="7">
        <f t="shared" si="56"/>
        <v>549226</v>
      </c>
      <c r="N213" s="7" t="s">
        <v>153</v>
      </c>
      <c r="O213" s="7" t="s">
        <v>161</v>
      </c>
      <c r="P213" s="7" t="s">
        <v>161</v>
      </c>
      <c r="Q213" s="8">
        <v>1441</v>
      </c>
      <c r="R213" s="8">
        <v>1441</v>
      </c>
      <c r="S213" s="8">
        <v>74</v>
      </c>
      <c r="T213" s="8">
        <v>2</v>
      </c>
      <c r="U213" s="7">
        <f t="shared" si="54"/>
        <v>79068</v>
      </c>
      <c r="V213" s="7">
        <f t="shared" si="54"/>
        <v>520</v>
      </c>
      <c r="W213" s="7">
        <f t="shared" si="54"/>
        <v>342</v>
      </c>
      <c r="X213" s="30">
        <f t="shared" si="54"/>
        <v>0.52900000000000003</v>
      </c>
      <c r="Y213" s="30">
        <f t="shared" si="54"/>
        <v>0.47099999999999997</v>
      </c>
      <c r="Z213" s="30" t="str">
        <f t="shared" si="54"/>
        <v>60.6%</v>
      </c>
      <c r="AA213" s="30" t="str">
        <f t="shared" si="54"/>
        <v>20.5%</v>
      </c>
      <c r="AB213" s="30" t="str">
        <f t="shared" si="54"/>
        <v>13.2%</v>
      </c>
      <c r="AC213" s="30" t="str">
        <f t="shared" si="54"/>
        <v>2.9%</v>
      </c>
      <c r="AD213" s="30" t="str">
        <f t="shared" si="54"/>
        <v>1.4%</v>
      </c>
      <c r="AE213" s="30" t="str">
        <f t="shared" si="54"/>
        <v>0.8%</v>
      </c>
      <c r="AF213" s="30" t="str">
        <f t="shared" si="54"/>
        <v>0.5%</v>
      </c>
      <c r="AG213" s="30" t="str">
        <f t="shared" si="54"/>
        <v>0.2%</v>
      </c>
      <c r="AH213" s="9"/>
      <c r="AI213" s="9">
        <f t="shared" si="53"/>
        <v>4</v>
      </c>
      <c r="AJ213" s="10" t="s">
        <v>282</v>
      </c>
    </row>
    <row r="214" spans="1:36" ht="13.8" x14ac:dyDescent="0.25">
      <c r="A214" s="5">
        <f t="shared" si="55"/>
        <v>43890</v>
      </c>
      <c r="B214" s="5">
        <f t="shared" si="55"/>
        <v>44137</v>
      </c>
      <c r="C214" s="6">
        <f t="shared" si="55"/>
        <v>0.33333333333333331</v>
      </c>
      <c r="D214" s="7">
        <f t="shared" si="55"/>
        <v>249</v>
      </c>
      <c r="E214" s="28" t="str">
        <f t="shared" si="45"/>
        <v>https://www.gestionderiesgos.gob.ec/wp-content/uploads/2020/11/INFOGRAFIA-NACIONALCOVID19-COE-NACIONAL-08h00-02112020.pdf</v>
      </c>
      <c r="F214" s="7">
        <f t="shared" si="56"/>
        <v>169562</v>
      </c>
      <c r="G214" s="7">
        <f t="shared" si="56"/>
        <v>8380</v>
      </c>
      <c r="H214" s="7">
        <f t="shared" si="56"/>
        <v>4312</v>
      </c>
      <c r="I214" s="16" t="str">
        <f t="shared" si="56"/>
        <v>No hay datos</v>
      </c>
      <c r="J214" s="19">
        <f t="shared" si="56"/>
        <v>149048</v>
      </c>
      <c r="K214" s="24">
        <f t="shared" si="56"/>
        <v>21476</v>
      </c>
      <c r="L214" s="7">
        <f t="shared" si="56"/>
        <v>328849</v>
      </c>
      <c r="M214" s="7">
        <f t="shared" si="56"/>
        <v>549226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4"/>
        <v>1441</v>
      </c>
      <c r="S214" s="7">
        <f t="shared" si="54"/>
        <v>74</v>
      </c>
      <c r="T214" s="7">
        <f t="shared" si="54"/>
        <v>2</v>
      </c>
      <c r="U214" s="7">
        <f t="shared" si="54"/>
        <v>79068</v>
      </c>
      <c r="V214" s="7">
        <f t="shared" si="54"/>
        <v>520</v>
      </c>
      <c r="W214" s="7">
        <f t="shared" si="54"/>
        <v>342</v>
      </c>
      <c r="X214" s="30">
        <f t="shared" si="54"/>
        <v>0.52900000000000003</v>
      </c>
      <c r="Y214" s="30">
        <f t="shared" si="54"/>
        <v>0.47099999999999997</v>
      </c>
      <c r="Z214" s="30" t="str">
        <f t="shared" si="54"/>
        <v>60.6%</v>
      </c>
      <c r="AA214" s="30" t="str">
        <f t="shared" si="54"/>
        <v>20.5%</v>
      </c>
      <c r="AB214" s="30" t="str">
        <f t="shared" si="54"/>
        <v>13.2%</v>
      </c>
      <c r="AC214" s="30" t="str">
        <f t="shared" si="54"/>
        <v>2.9%</v>
      </c>
      <c r="AD214" s="30" t="str">
        <f t="shared" si="54"/>
        <v>1.4%</v>
      </c>
      <c r="AE214" s="30" t="str">
        <f t="shared" si="54"/>
        <v>0.8%</v>
      </c>
      <c r="AF214" s="30" t="str">
        <f t="shared" si="54"/>
        <v>0.5%</v>
      </c>
      <c r="AG214" s="30" t="str">
        <f t="shared" si="54"/>
        <v>0.2%</v>
      </c>
      <c r="AH214" s="9"/>
      <c r="AI214" s="9">
        <f t="shared" si="53"/>
        <v>4</v>
      </c>
      <c r="AJ214" s="10" t="s">
        <v>282</v>
      </c>
    </row>
    <row r="215" spans="1:36" ht="13.8" x14ac:dyDescent="0.25">
      <c r="A215" s="5">
        <f t="shared" si="55"/>
        <v>43890</v>
      </c>
      <c r="B215" s="5">
        <f t="shared" si="55"/>
        <v>44137</v>
      </c>
      <c r="C215" s="6">
        <f t="shared" si="55"/>
        <v>0.33333333333333331</v>
      </c>
      <c r="D215" s="7">
        <f t="shared" si="55"/>
        <v>249</v>
      </c>
      <c r="E215" s="28" t="str">
        <f t="shared" si="45"/>
        <v>https://www.gestionderiesgos.gob.ec/wp-content/uploads/2020/11/INFOGRAFIA-NACIONALCOVID19-COE-NACIONAL-08h00-02112020.pdf</v>
      </c>
      <c r="F215" s="7">
        <f t="shared" si="56"/>
        <v>169562</v>
      </c>
      <c r="G215" s="7">
        <f t="shared" si="56"/>
        <v>8380</v>
      </c>
      <c r="H215" s="7">
        <f t="shared" si="56"/>
        <v>4312</v>
      </c>
      <c r="I215" s="16" t="str">
        <f t="shared" si="56"/>
        <v>No hay datos</v>
      </c>
      <c r="J215" s="19">
        <f t="shared" si="56"/>
        <v>149048</v>
      </c>
      <c r="K215" s="24">
        <f t="shared" si="56"/>
        <v>21476</v>
      </c>
      <c r="L215" s="7">
        <f t="shared" si="56"/>
        <v>328849</v>
      </c>
      <c r="M215" s="7">
        <f t="shared" si="56"/>
        <v>549226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7">R214</f>
        <v>1441</v>
      </c>
      <c r="S215" s="7">
        <f t="shared" si="57"/>
        <v>74</v>
      </c>
      <c r="T215" s="7">
        <f t="shared" si="57"/>
        <v>2</v>
      </c>
      <c r="U215" s="7">
        <f t="shared" si="57"/>
        <v>79068</v>
      </c>
      <c r="V215" s="7">
        <f t="shared" si="57"/>
        <v>520</v>
      </c>
      <c r="W215" s="7">
        <f t="shared" si="57"/>
        <v>342</v>
      </c>
      <c r="X215" s="30">
        <f t="shared" si="57"/>
        <v>0.52900000000000003</v>
      </c>
      <c r="Y215" s="30">
        <f t="shared" si="57"/>
        <v>0.47099999999999997</v>
      </c>
      <c r="Z215" s="30" t="str">
        <f t="shared" si="57"/>
        <v>60.6%</v>
      </c>
      <c r="AA215" s="30" t="str">
        <f t="shared" si="57"/>
        <v>20.5%</v>
      </c>
      <c r="AB215" s="30" t="str">
        <f t="shared" si="57"/>
        <v>13.2%</v>
      </c>
      <c r="AC215" s="30" t="str">
        <f t="shared" si="57"/>
        <v>2.9%</v>
      </c>
      <c r="AD215" s="30" t="str">
        <f t="shared" si="57"/>
        <v>1.4%</v>
      </c>
      <c r="AE215" s="30" t="str">
        <f t="shared" si="57"/>
        <v>0.8%</v>
      </c>
      <c r="AF215" s="30" t="str">
        <f t="shared" si="57"/>
        <v>0.5%</v>
      </c>
      <c r="AG215" s="30" t="str">
        <f t="shared" si="57"/>
        <v>0.2%</v>
      </c>
      <c r="AH215" s="9"/>
      <c r="AI215" s="9">
        <f t="shared" si="53"/>
        <v>4</v>
      </c>
      <c r="AJ215" s="10" t="s">
        <v>282</v>
      </c>
    </row>
    <row r="216" spans="1:36" ht="13.8" x14ac:dyDescent="0.25">
      <c r="A216" s="5">
        <f t="shared" si="55"/>
        <v>43890</v>
      </c>
      <c r="B216" s="5">
        <f t="shared" si="55"/>
        <v>44137</v>
      </c>
      <c r="C216" s="6">
        <f t="shared" si="55"/>
        <v>0.33333333333333331</v>
      </c>
      <c r="D216" s="7">
        <f t="shared" si="55"/>
        <v>249</v>
      </c>
      <c r="E216" s="28" t="str">
        <f t="shared" si="45"/>
        <v>https://www.gestionderiesgos.gob.ec/wp-content/uploads/2020/11/INFOGRAFIA-NACIONALCOVID19-COE-NACIONAL-08h00-02112020.pdf</v>
      </c>
      <c r="F216" s="7">
        <f t="shared" si="56"/>
        <v>169562</v>
      </c>
      <c r="G216" s="7">
        <f t="shared" si="56"/>
        <v>8380</v>
      </c>
      <c r="H216" s="7">
        <f t="shared" si="56"/>
        <v>4312</v>
      </c>
      <c r="I216" s="16" t="str">
        <f t="shared" si="56"/>
        <v>No hay datos</v>
      </c>
      <c r="J216" s="19">
        <f t="shared" si="56"/>
        <v>149048</v>
      </c>
      <c r="K216" s="24">
        <f t="shared" si="56"/>
        <v>21476</v>
      </c>
      <c r="L216" s="7">
        <f t="shared" si="56"/>
        <v>328849</v>
      </c>
      <c r="M216" s="7">
        <f t="shared" si="56"/>
        <v>549226</v>
      </c>
      <c r="N216" s="7" t="s">
        <v>153</v>
      </c>
      <c r="O216" s="7" t="s">
        <v>161</v>
      </c>
      <c r="P216" s="7" t="s">
        <v>162</v>
      </c>
      <c r="Q216" s="8">
        <v>834</v>
      </c>
      <c r="R216" s="7">
        <f t="shared" si="57"/>
        <v>1441</v>
      </c>
      <c r="S216" s="7">
        <f t="shared" si="57"/>
        <v>74</v>
      </c>
      <c r="T216" s="7">
        <f t="shared" si="57"/>
        <v>2</v>
      </c>
      <c r="U216" s="7">
        <f t="shared" si="57"/>
        <v>79068</v>
      </c>
      <c r="V216" s="7">
        <f t="shared" si="57"/>
        <v>520</v>
      </c>
      <c r="W216" s="7">
        <f t="shared" si="57"/>
        <v>342</v>
      </c>
      <c r="X216" s="30">
        <f t="shared" si="57"/>
        <v>0.52900000000000003</v>
      </c>
      <c r="Y216" s="30">
        <f t="shared" si="57"/>
        <v>0.47099999999999997</v>
      </c>
      <c r="Z216" s="30" t="str">
        <f t="shared" si="57"/>
        <v>60.6%</v>
      </c>
      <c r="AA216" s="30" t="str">
        <f t="shared" si="57"/>
        <v>20.5%</v>
      </c>
      <c r="AB216" s="30" t="str">
        <f t="shared" si="57"/>
        <v>13.2%</v>
      </c>
      <c r="AC216" s="30" t="str">
        <f t="shared" si="57"/>
        <v>2.9%</v>
      </c>
      <c r="AD216" s="30" t="str">
        <f t="shared" si="57"/>
        <v>1.4%</v>
      </c>
      <c r="AE216" s="30" t="str">
        <f t="shared" si="57"/>
        <v>0.8%</v>
      </c>
      <c r="AF216" s="30" t="str">
        <f t="shared" si="57"/>
        <v>0.5%</v>
      </c>
      <c r="AG216" s="30" t="str">
        <f t="shared" si="57"/>
        <v>0.2%</v>
      </c>
      <c r="AH216" s="9"/>
      <c r="AI216" s="9">
        <f t="shared" si="53"/>
        <v>4</v>
      </c>
      <c r="AJ216" s="10" t="s">
        <v>282</v>
      </c>
    </row>
    <row r="217" spans="1:36" ht="13.8" x14ac:dyDescent="0.25">
      <c r="A217" s="5">
        <f t="shared" si="55"/>
        <v>43890</v>
      </c>
      <c r="B217" s="5">
        <f t="shared" si="55"/>
        <v>44137</v>
      </c>
      <c r="C217" s="6">
        <f t="shared" si="55"/>
        <v>0.33333333333333331</v>
      </c>
      <c r="D217" s="7">
        <f t="shared" si="55"/>
        <v>249</v>
      </c>
      <c r="E217" s="28" t="str">
        <f t="shared" si="45"/>
        <v>https://www.gestionderiesgos.gob.ec/wp-content/uploads/2020/11/INFOGRAFIA-NACIONALCOVID19-COE-NACIONAL-08h00-02112020.pdf</v>
      </c>
      <c r="F217" s="7">
        <f t="shared" si="56"/>
        <v>169562</v>
      </c>
      <c r="G217" s="7">
        <f t="shared" si="56"/>
        <v>8380</v>
      </c>
      <c r="H217" s="7">
        <f t="shared" si="56"/>
        <v>4312</v>
      </c>
      <c r="I217" s="16" t="str">
        <f t="shared" si="56"/>
        <v>No hay datos</v>
      </c>
      <c r="J217" s="19">
        <f t="shared" si="56"/>
        <v>149048</v>
      </c>
      <c r="K217" s="24">
        <f t="shared" si="56"/>
        <v>21476</v>
      </c>
      <c r="L217" s="7">
        <f t="shared" si="56"/>
        <v>328849</v>
      </c>
      <c r="M217" s="7">
        <f t="shared" si="56"/>
        <v>549226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7"/>
        <v>1441</v>
      </c>
      <c r="S217" s="7">
        <f t="shared" si="57"/>
        <v>74</v>
      </c>
      <c r="T217" s="7">
        <f t="shared" si="57"/>
        <v>2</v>
      </c>
      <c r="U217" s="7">
        <f t="shared" si="57"/>
        <v>79068</v>
      </c>
      <c r="V217" s="7">
        <f t="shared" si="57"/>
        <v>520</v>
      </c>
      <c r="W217" s="7">
        <f t="shared" si="57"/>
        <v>342</v>
      </c>
      <c r="X217" s="30">
        <f t="shared" si="57"/>
        <v>0.52900000000000003</v>
      </c>
      <c r="Y217" s="30">
        <f t="shared" si="57"/>
        <v>0.47099999999999997</v>
      </c>
      <c r="Z217" s="30" t="str">
        <f t="shared" si="57"/>
        <v>60.6%</v>
      </c>
      <c r="AA217" s="30" t="str">
        <f t="shared" si="57"/>
        <v>20.5%</v>
      </c>
      <c r="AB217" s="30" t="str">
        <f t="shared" si="57"/>
        <v>13.2%</v>
      </c>
      <c r="AC217" s="30" t="str">
        <f t="shared" si="57"/>
        <v>2.9%</v>
      </c>
      <c r="AD217" s="30" t="str">
        <f t="shared" si="57"/>
        <v>1.4%</v>
      </c>
      <c r="AE217" s="30" t="str">
        <f t="shared" si="57"/>
        <v>0.8%</v>
      </c>
      <c r="AF217" s="30" t="str">
        <f t="shared" si="57"/>
        <v>0.5%</v>
      </c>
      <c r="AG217" s="30" t="str">
        <f t="shared" si="57"/>
        <v>0.2%</v>
      </c>
      <c r="AH217" s="9"/>
      <c r="AI217" s="9">
        <f t="shared" si="53"/>
        <v>4</v>
      </c>
      <c r="AJ217" s="10" t="s">
        <v>282</v>
      </c>
    </row>
    <row r="218" spans="1:36" ht="13.8" x14ac:dyDescent="0.25">
      <c r="A218" s="5">
        <f t="shared" si="55"/>
        <v>43890</v>
      </c>
      <c r="B218" s="5">
        <f t="shared" si="55"/>
        <v>44137</v>
      </c>
      <c r="C218" s="6">
        <f t="shared" si="55"/>
        <v>0.33333333333333331</v>
      </c>
      <c r="D218" s="7">
        <f t="shared" si="55"/>
        <v>249</v>
      </c>
      <c r="E218" s="28" t="str">
        <f t="shared" si="45"/>
        <v>https://www.gestionderiesgos.gob.ec/wp-content/uploads/2020/11/INFOGRAFIA-NACIONALCOVID19-COE-NACIONAL-08h00-02112020.pdf</v>
      </c>
      <c r="F218" s="7">
        <f t="shared" si="56"/>
        <v>169562</v>
      </c>
      <c r="G218" s="7">
        <f t="shared" si="56"/>
        <v>8380</v>
      </c>
      <c r="H218" s="7">
        <f t="shared" si="56"/>
        <v>4312</v>
      </c>
      <c r="I218" s="16" t="str">
        <f t="shared" si="56"/>
        <v>No hay datos</v>
      </c>
      <c r="J218" s="19">
        <f t="shared" si="56"/>
        <v>149048</v>
      </c>
      <c r="K218" s="24">
        <f t="shared" si="56"/>
        <v>21476</v>
      </c>
      <c r="L218" s="7">
        <f t="shared" si="56"/>
        <v>328849</v>
      </c>
      <c r="M218" s="7">
        <f t="shared" si="56"/>
        <v>549226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7"/>
        <v>1441</v>
      </c>
      <c r="S218" s="7">
        <f t="shared" si="57"/>
        <v>74</v>
      </c>
      <c r="T218" s="7">
        <f t="shared" si="57"/>
        <v>2</v>
      </c>
      <c r="U218" s="7">
        <f t="shared" si="57"/>
        <v>79068</v>
      </c>
      <c r="V218" s="7">
        <f t="shared" si="57"/>
        <v>520</v>
      </c>
      <c r="W218" s="7">
        <f t="shared" si="57"/>
        <v>342</v>
      </c>
      <c r="X218" s="30">
        <f t="shared" si="57"/>
        <v>0.52900000000000003</v>
      </c>
      <c r="Y218" s="30">
        <f t="shared" si="57"/>
        <v>0.47099999999999997</v>
      </c>
      <c r="Z218" s="30" t="str">
        <f t="shared" si="57"/>
        <v>60.6%</v>
      </c>
      <c r="AA218" s="30" t="str">
        <f t="shared" si="57"/>
        <v>20.5%</v>
      </c>
      <c r="AB218" s="30" t="str">
        <f t="shared" si="57"/>
        <v>13.2%</v>
      </c>
      <c r="AC218" s="30" t="str">
        <f t="shared" si="57"/>
        <v>2.9%</v>
      </c>
      <c r="AD218" s="30" t="str">
        <f t="shared" si="57"/>
        <v>1.4%</v>
      </c>
      <c r="AE218" s="30" t="str">
        <f t="shared" si="57"/>
        <v>0.8%</v>
      </c>
      <c r="AF218" s="30" t="str">
        <f t="shared" si="57"/>
        <v>0.5%</v>
      </c>
      <c r="AG218" s="30" t="str">
        <f t="shared" si="57"/>
        <v>0.2%</v>
      </c>
      <c r="AH218" s="9"/>
      <c r="AI218" s="9">
        <f t="shared" si="53"/>
        <v>4</v>
      </c>
      <c r="AJ218" s="10" t="s">
        <v>282</v>
      </c>
    </row>
    <row r="219" spans="1:36" ht="13.8" x14ac:dyDescent="0.25">
      <c r="A219" s="5">
        <f t="shared" si="55"/>
        <v>43890</v>
      </c>
      <c r="B219" s="5">
        <f t="shared" si="55"/>
        <v>44137</v>
      </c>
      <c r="C219" s="6">
        <f t="shared" si="55"/>
        <v>0.33333333333333331</v>
      </c>
      <c r="D219" s="7">
        <f t="shared" si="55"/>
        <v>249</v>
      </c>
      <c r="E219" s="28" t="str">
        <f t="shared" si="45"/>
        <v>https://www.gestionderiesgos.gob.ec/wp-content/uploads/2020/11/INFOGRAFIA-NACIONALCOVID19-COE-NACIONAL-08h00-02112020.pdf</v>
      </c>
      <c r="F219" s="7">
        <f t="shared" si="56"/>
        <v>169562</v>
      </c>
      <c r="G219" s="7">
        <f t="shared" si="56"/>
        <v>8380</v>
      </c>
      <c r="H219" s="7">
        <f t="shared" si="56"/>
        <v>4312</v>
      </c>
      <c r="I219" s="16" t="str">
        <f t="shared" si="56"/>
        <v>No hay datos</v>
      </c>
      <c r="J219" s="19">
        <f t="shared" si="56"/>
        <v>149048</v>
      </c>
      <c r="K219" s="24">
        <f t="shared" si="56"/>
        <v>21476</v>
      </c>
      <c r="L219" s="7">
        <f t="shared" si="56"/>
        <v>328849</v>
      </c>
      <c r="M219" s="7">
        <f t="shared" si="56"/>
        <v>549226</v>
      </c>
      <c r="N219" s="7" t="s">
        <v>153</v>
      </c>
      <c r="O219" s="7" t="s">
        <v>163</v>
      </c>
      <c r="P219" s="7" t="s">
        <v>163</v>
      </c>
      <c r="Q219" s="8">
        <v>1957</v>
      </c>
      <c r="R219" s="8">
        <v>1957</v>
      </c>
      <c r="S219" s="8">
        <v>53</v>
      </c>
      <c r="T219" s="8">
        <v>17</v>
      </c>
      <c r="U219" s="7">
        <f t="shared" si="57"/>
        <v>79068</v>
      </c>
      <c r="V219" s="7">
        <f t="shared" si="57"/>
        <v>520</v>
      </c>
      <c r="W219" s="7">
        <f t="shared" si="57"/>
        <v>342</v>
      </c>
      <c r="X219" s="30">
        <f t="shared" si="57"/>
        <v>0.52900000000000003</v>
      </c>
      <c r="Y219" s="30">
        <f t="shared" si="57"/>
        <v>0.47099999999999997</v>
      </c>
      <c r="Z219" s="30" t="str">
        <f t="shared" si="57"/>
        <v>60.6%</v>
      </c>
      <c r="AA219" s="30" t="str">
        <f t="shared" si="57"/>
        <v>20.5%</v>
      </c>
      <c r="AB219" s="30" t="str">
        <f t="shared" si="57"/>
        <v>13.2%</v>
      </c>
      <c r="AC219" s="30" t="str">
        <f t="shared" si="57"/>
        <v>2.9%</v>
      </c>
      <c r="AD219" s="30" t="str">
        <f t="shared" si="57"/>
        <v>1.4%</v>
      </c>
      <c r="AE219" s="30" t="str">
        <f t="shared" si="57"/>
        <v>0.8%</v>
      </c>
      <c r="AF219" s="30" t="str">
        <f t="shared" si="57"/>
        <v>0.5%</v>
      </c>
      <c r="AG219" s="30" t="str">
        <f t="shared" si="57"/>
        <v>0.2%</v>
      </c>
      <c r="AH219" s="9"/>
      <c r="AI219" s="9">
        <f t="shared" si="53"/>
        <v>4</v>
      </c>
      <c r="AJ219" s="10" t="s">
        <v>282</v>
      </c>
    </row>
    <row r="220" spans="1:36" ht="13.8" x14ac:dyDescent="0.25">
      <c r="A220" s="5">
        <f t="shared" si="55"/>
        <v>43890</v>
      </c>
      <c r="B220" s="5">
        <f t="shared" si="55"/>
        <v>44137</v>
      </c>
      <c r="C220" s="6">
        <f t="shared" si="55"/>
        <v>0.33333333333333331</v>
      </c>
      <c r="D220" s="7">
        <f t="shared" si="55"/>
        <v>249</v>
      </c>
      <c r="E220" s="28" t="str">
        <f t="shared" si="45"/>
        <v>https://www.gestionderiesgos.gob.ec/wp-content/uploads/2020/11/INFOGRAFIA-NACIONALCOVID19-COE-NACIONAL-08h00-02112020.pdf</v>
      </c>
      <c r="F220" s="7">
        <f t="shared" si="56"/>
        <v>169562</v>
      </c>
      <c r="G220" s="7">
        <f t="shared" si="56"/>
        <v>8380</v>
      </c>
      <c r="H220" s="7">
        <f t="shared" si="56"/>
        <v>4312</v>
      </c>
      <c r="I220" s="16" t="str">
        <f t="shared" si="56"/>
        <v>No hay datos</v>
      </c>
      <c r="J220" s="19">
        <f t="shared" si="56"/>
        <v>149048</v>
      </c>
      <c r="K220" s="24">
        <f t="shared" si="56"/>
        <v>21476</v>
      </c>
      <c r="L220" s="7">
        <f t="shared" si="56"/>
        <v>328849</v>
      </c>
      <c r="M220" s="7">
        <f t="shared" si="56"/>
        <v>549226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7"/>
        <v>1957</v>
      </c>
      <c r="S220" s="7">
        <f t="shared" si="57"/>
        <v>53</v>
      </c>
      <c r="T220" s="7">
        <f t="shared" si="57"/>
        <v>17</v>
      </c>
      <c r="U220" s="7">
        <f t="shared" si="57"/>
        <v>79068</v>
      </c>
      <c r="V220" s="7">
        <f t="shared" si="57"/>
        <v>520</v>
      </c>
      <c r="W220" s="7">
        <f t="shared" si="57"/>
        <v>342</v>
      </c>
      <c r="X220" s="30">
        <f t="shared" si="57"/>
        <v>0.52900000000000003</v>
      </c>
      <c r="Y220" s="30">
        <f t="shared" si="57"/>
        <v>0.47099999999999997</v>
      </c>
      <c r="Z220" s="30" t="str">
        <f t="shared" si="57"/>
        <v>60.6%</v>
      </c>
      <c r="AA220" s="30" t="str">
        <f t="shared" si="57"/>
        <v>20.5%</v>
      </c>
      <c r="AB220" s="30" t="str">
        <f t="shared" si="57"/>
        <v>13.2%</v>
      </c>
      <c r="AC220" s="30" t="str">
        <f t="shared" si="57"/>
        <v>2.9%</v>
      </c>
      <c r="AD220" s="30" t="str">
        <f t="shared" si="57"/>
        <v>1.4%</v>
      </c>
      <c r="AE220" s="30" t="str">
        <f t="shared" si="57"/>
        <v>0.8%</v>
      </c>
      <c r="AF220" s="30" t="str">
        <f t="shared" si="57"/>
        <v>0.5%</v>
      </c>
      <c r="AG220" s="30" t="str">
        <f t="shared" si="57"/>
        <v>0.2%</v>
      </c>
      <c r="AH220" s="9"/>
      <c r="AI220" s="9">
        <f t="shared" si="53"/>
        <v>4</v>
      </c>
      <c r="AJ220" s="10" t="s">
        <v>282</v>
      </c>
    </row>
    <row r="221" spans="1:36" ht="13.8" x14ac:dyDescent="0.25">
      <c r="A221" s="5">
        <f t="shared" si="55"/>
        <v>43890</v>
      </c>
      <c r="B221" s="5">
        <f t="shared" si="55"/>
        <v>44137</v>
      </c>
      <c r="C221" s="6">
        <f t="shared" si="55"/>
        <v>0.33333333333333331</v>
      </c>
      <c r="D221" s="7">
        <f t="shared" si="55"/>
        <v>249</v>
      </c>
      <c r="E221" s="28" t="str">
        <f t="shared" si="45"/>
        <v>https://www.gestionderiesgos.gob.ec/wp-content/uploads/2020/11/INFOGRAFIA-NACIONALCOVID19-COE-NACIONAL-08h00-02112020.pdf</v>
      </c>
      <c r="F221" s="7">
        <f t="shared" si="56"/>
        <v>169562</v>
      </c>
      <c r="G221" s="7">
        <f t="shared" si="56"/>
        <v>8380</v>
      </c>
      <c r="H221" s="7">
        <f t="shared" si="56"/>
        <v>4312</v>
      </c>
      <c r="I221" s="16" t="str">
        <f t="shared" si="56"/>
        <v>No hay datos</v>
      </c>
      <c r="J221" s="19">
        <f t="shared" si="56"/>
        <v>149048</v>
      </c>
      <c r="K221" s="24">
        <f t="shared" si="56"/>
        <v>21476</v>
      </c>
      <c r="L221" s="7">
        <f t="shared" si="56"/>
        <v>328849</v>
      </c>
      <c r="M221" s="7">
        <f t="shared" si="56"/>
        <v>549226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7"/>
        <v>1957</v>
      </c>
      <c r="S221" s="7">
        <f t="shared" si="57"/>
        <v>53</v>
      </c>
      <c r="T221" s="7">
        <f t="shared" si="57"/>
        <v>17</v>
      </c>
      <c r="U221" s="7">
        <f t="shared" si="57"/>
        <v>79068</v>
      </c>
      <c r="V221" s="7">
        <f t="shared" si="57"/>
        <v>520</v>
      </c>
      <c r="W221" s="7">
        <f t="shared" si="57"/>
        <v>342</v>
      </c>
      <c r="X221" s="30">
        <f t="shared" si="57"/>
        <v>0.52900000000000003</v>
      </c>
      <c r="Y221" s="30">
        <f t="shared" si="57"/>
        <v>0.47099999999999997</v>
      </c>
      <c r="Z221" s="30" t="str">
        <f t="shared" si="57"/>
        <v>60.6%</v>
      </c>
      <c r="AA221" s="30" t="str">
        <f t="shared" si="57"/>
        <v>20.5%</v>
      </c>
      <c r="AB221" s="30" t="str">
        <f t="shared" si="57"/>
        <v>13.2%</v>
      </c>
      <c r="AC221" s="30" t="str">
        <f t="shared" si="57"/>
        <v>2.9%</v>
      </c>
      <c r="AD221" s="30" t="str">
        <f t="shared" si="57"/>
        <v>1.4%</v>
      </c>
      <c r="AE221" s="30" t="str">
        <f t="shared" si="57"/>
        <v>0.8%</v>
      </c>
      <c r="AF221" s="30" t="str">
        <f t="shared" si="57"/>
        <v>0.5%</v>
      </c>
      <c r="AG221" s="30" t="str">
        <f t="shared" si="57"/>
        <v>0.2%</v>
      </c>
      <c r="AH221" s="9"/>
      <c r="AI221" s="9">
        <f t="shared" si="53"/>
        <v>4</v>
      </c>
      <c r="AJ221" s="10" t="s">
        <v>282</v>
      </c>
    </row>
    <row r="222" spans="1:36" ht="13.8" x14ac:dyDescent="0.25">
      <c r="A222" s="5">
        <f t="shared" si="55"/>
        <v>43890</v>
      </c>
      <c r="B222" s="5">
        <f t="shared" si="55"/>
        <v>44137</v>
      </c>
      <c r="C222" s="6">
        <f t="shared" si="55"/>
        <v>0.33333333333333331</v>
      </c>
      <c r="D222" s="7">
        <f t="shared" si="55"/>
        <v>249</v>
      </c>
      <c r="E222" s="28" t="str">
        <f t="shared" si="45"/>
        <v>https://www.gestionderiesgos.gob.ec/wp-content/uploads/2020/11/INFOGRAFIA-NACIONALCOVID19-COE-NACIONAL-08h00-02112020.pdf</v>
      </c>
      <c r="F222" s="7">
        <f t="shared" si="56"/>
        <v>169562</v>
      </c>
      <c r="G222" s="7">
        <f t="shared" si="56"/>
        <v>8380</v>
      </c>
      <c r="H222" s="7">
        <f t="shared" si="56"/>
        <v>4312</v>
      </c>
      <c r="I222" s="16" t="str">
        <f t="shared" si="56"/>
        <v>No hay datos</v>
      </c>
      <c r="J222" s="19">
        <f t="shared" si="56"/>
        <v>149048</v>
      </c>
      <c r="K222" s="24">
        <f t="shared" si="56"/>
        <v>21476</v>
      </c>
      <c r="L222" s="7">
        <f t="shared" si="56"/>
        <v>328849</v>
      </c>
      <c r="M222" s="7">
        <f t="shared" si="56"/>
        <v>549226</v>
      </c>
      <c r="N222" s="7" t="s">
        <v>153</v>
      </c>
      <c r="O222" s="7" t="s">
        <v>163</v>
      </c>
      <c r="P222" s="7" t="s">
        <v>184</v>
      </c>
      <c r="Q222" s="8">
        <v>70</v>
      </c>
      <c r="R222" s="7">
        <f t="shared" si="57"/>
        <v>1957</v>
      </c>
      <c r="S222" s="7">
        <f t="shared" si="57"/>
        <v>53</v>
      </c>
      <c r="T222" s="7">
        <f t="shared" si="57"/>
        <v>17</v>
      </c>
      <c r="U222" s="7">
        <f t="shared" si="57"/>
        <v>79068</v>
      </c>
      <c r="V222" s="7">
        <f t="shared" si="57"/>
        <v>520</v>
      </c>
      <c r="W222" s="7">
        <f t="shared" si="57"/>
        <v>342</v>
      </c>
      <c r="X222" s="30">
        <f t="shared" si="57"/>
        <v>0.52900000000000003</v>
      </c>
      <c r="Y222" s="30">
        <f t="shared" si="57"/>
        <v>0.47099999999999997</v>
      </c>
      <c r="Z222" s="30" t="str">
        <f t="shared" si="57"/>
        <v>60.6%</v>
      </c>
      <c r="AA222" s="30" t="str">
        <f t="shared" si="57"/>
        <v>20.5%</v>
      </c>
      <c r="AB222" s="30" t="str">
        <f t="shared" si="57"/>
        <v>13.2%</v>
      </c>
      <c r="AC222" s="30" t="str">
        <f t="shared" si="57"/>
        <v>2.9%</v>
      </c>
      <c r="AD222" s="30" t="str">
        <f t="shared" si="57"/>
        <v>1.4%</v>
      </c>
      <c r="AE222" s="30" t="str">
        <f t="shared" si="57"/>
        <v>0.8%</v>
      </c>
      <c r="AF222" s="30" t="str">
        <f t="shared" si="57"/>
        <v>0.5%</v>
      </c>
      <c r="AG222" s="30" t="str">
        <f t="shared" si="57"/>
        <v>0.2%</v>
      </c>
      <c r="AH222" s="9"/>
      <c r="AI222" s="9">
        <f t="shared" si="53"/>
        <v>4</v>
      </c>
      <c r="AJ222" s="10" t="s">
        <v>282</v>
      </c>
    </row>
    <row r="223" spans="1:36" ht="13.8" x14ac:dyDescent="0.25">
      <c r="A223" s="5">
        <f t="shared" si="55"/>
        <v>43890</v>
      </c>
      <c r="B223" s="5">
        <f t="shared" si="55"/>
        <v>44137</v>
      </c>
      <c r="C223" s="6">
        <f t="shared" si="55"/>
        <v>0.33333333333333331</v>
      </c>
      <c r="D223" s="7">
        <f t="shared" si="55"/>
        <v>249</v>
      </c>
      <c r="E223" s="28" t="str">
        <f t="shared" si="45"/>
        <v>https://www.gestionderiesgos.gob.ec/wp-content/uploads/2020/11/INFOGRAFIA-NACIONALCOVID19-COE-NACIONAL-08h00-02112020.pdf</v>
      </c>
      <c r="F223" s="7">
        <f t="shared" si="56"/>
        <v>169562</v>
      </c>
      <c r="G223" s="7">
        <f t="shared" si="56"/>
        <v>8380</v>
      </c>
      <c r="H223" s="7">
        <f t="shared" si="56"/>
        <v>4312</v>
      </c>
      <c r="I223" s="16" t="str">
        <f t="shared" si="56"/>
        <v>No hay datos</v>
      </c>
      <c r="J223" s="19">
        <f t="shared" si="56"/>
        <v>149048</v>
      </c>
      <c r="K223" s="24">
        <f t="shared" si="56"/>
        <v>21476</v>
      </c>
      <c r="L223" s="7">
        <f t="shared" si="56"/>
        <v>328849</v>
      </c>
      <c r="M223" s="7">
        <f t="shared" si="56"/>
        <v>549226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7"/>
        <v>1957</v>
      </c>
      <c r="S223" s="7">
        <f t="shared" si="57"/>
        <v>53</v>
      </c>
      <c r="T223" s="7">
        <f t="shared" si="57"/>
        <v>17</v>
      </c>
      <c r="U223" s="7">
        <f t="shared" si="57"/>
        <v>79068</v>
      </c>
      <c r="V223" s="7">
        <f t="shared" si="57"/>
        <v>520</v>
      </c>
      <c r="W223" s="7">
        <f t="shared" si="57"/>
        <v>342</v>
      </c>
      <c r="X223" s="30">
        <f t="shared" si="57"/>
        <v>0.52900000000000003</v>
      </c>
      <c r="Y223" s="30">
        <f t="shared" si="57"/>
        <v>0.47099999999999997</v>
      </c>
      <c r="Z223" s="30" t="str">
        <f t="shared" si="57"/>
        <v>60.6%</v>
      </c>
      <c r="AA223" s="30" t="str">
        <f t="shared" si="57"/>
        <v>20.5%</v>
      </c>
      <c r="AB223" s="30" t="str">
        <f t="shared" si="57"/>
        <v>13.2%</v>
      </c>
      <c r="AC223" s="30" t="str">
        <f t="shared" si="57"/>
        <v>2.9%</v>
      </c>
      <c r="AD223" s="30" t="str">
        <f t="shared" si="57"/>
        <v>1.4%</v>
      </c>
      <c r="AE223" s="30" t="str">
        <f t="shared" si="57"/>
        <v>0.8%</v>
      </c>
      <c r="AF223" s="30" t="str">
        <f t="shared" si="57"/>
        <v>0.5%</v>
      </c>
      <c r="AG223" s="30" t="str">
        <f t="shared" si="57"/>
        <v>0.2%</v>
      </c>
      <c r="AH223" s="9"/>
      <c r="AI223" s="9">
        <f t="shared" si="53"/>
        <v>4</v>
      </c>
      <c r="AJ223" s="10" t="s">
        <v>282</v>
      </c>
    </row>
    <row r="224" spans="1:36" ht="13.8" x14ac:dyDescent="0.25">
      <c r="A224" s="5">
        <f t="shared" si="55"/>
        <v>43890</v>
      </c>
      <c r="B224" s="5">
        <f t="shared" si="55"/>
        <v>44137</v>
      </c>
      <c r="C224" s="6">
        <f t="shared" si="55"/>
        <v>0.33333333333333331</v>
      </c>
      <c r="D224" s="7">
        <f t="shared" si="55"/>
        <v>249</v>
      </c>
      <c r="E224" s="28" t="str">
        <f t="shared" si="45"/>
        <v>https://www.gestionderiesgos.gob.ec/wp-content/uploads/2020/11/INFOGRAFIA-NACIONALCOVID19-COE-NACIONAL-08h00-02112020.pdf</v>
      </c>
      <c r="F224" s="7">
        <f t="shared" si="56"/>
        <v>169562</v>
      </c>
      <c r="G224" s="7">
        <f t="shared" si="56"/>
        <v>8380</v>
      </c>
      <c r="H224" s="7">
        <f t="shared" si="56"/>
        <v>4312</v>
      </c>
      <c r="I224" s="16" t="str">
        <f t="shared" si="56"/>
        <v>No hay datos</v>
      </c>
      <c r="J224" s="19">
        <f t="shared" si="56"/>
        <v>149048</v>
      </c>
      <c r="K224" s="24">
        <f t="shared" si="56"/>
        <v>21476</v>
      </c>
      <c r="L224" s="7">
        <f t="shared" si="56"/>
        <v>328849</v>
      </c>
      <c r="M224" s="7">
        <f t="shared" si="56"/>
        <v>549226</v>
      </c>
      <c r="N224" s="7" t="s">
        <v>153</v>
      </c>
      <c r="O224" s="7" t="s">
        <v>165</v>
      </c>
      <c r="P224" s="7" t="s">
        <v>165</v>
      </c>
      <c r="Q224" s="8">
        <v>2266</v>
      </c>
      <c r="R224" s="8">
        <v>2266</v>
      </c>
      <c r="S224" s="8">
        <v>60</v>
      </c>
      <c r="T224" s="8">
        <v>15</v>
      </c>
      <c r="U224" s="7">
        <f t="shared" si="57"/>
        <v>79068</v>
      </c>
      <c r="V224" s="7">
        <f t="shared" si="57"/>
        <v>520</v>
      </c>
      <c r="W224" s="7">
        <f t="shared" si="57"/>
        <v>342</v>
      </c>
      <c r="X224" s="30">
        <f t="shared" si="57"/>
        <v>0.52900000000000003</v>
      </c>
      <c r="Y224" s="30">
        <f t="shared" si="57"/>
        <v>0.47099999999999997</v>
      </c>
      <c r="Z224" s="30" t="str">
        <f t="shared" si="57"/>
        <v>60.6%</v>
      </c>
      <c r="AA224" s="30" t="str">
        <f t="shared" si="57"/>
        <v>20.5%</v>
      </c>
      <c r="AB224" s="30" t="str">
        <f t="shared" si="57"/>
        <v>13.2%</v>
      </c>
      <c r="AC224" s="30" t="str">
        <f t="shared" si="57"/>
        <v>2.9%</v>
      </c>
      <c r="AD224" s="30" t="str">
        <f t="shared" si="57"/>
        <v>1.4%</v>
      </c>
      <c r="AE224" s="30" t="str">
        <f t="shared" si="57"/>
        <v>0.8%</v>
      </c>
      <c r="AF224" s="30" t="str">
        <f t="shared" si="57"/>
        <v>0.5%</v>
      </c>
      <c r="AG224" s="30" t="str">
        <f t="shared" si="57"/>
        <v>0.2%</v>
      </c>
      <c r="AH224" s="9"/>
      <c r="AI224" s="9">
        <f t="shared" si="53"/>
        <v>4</v>
      </c>
      <c r="AJ224" s="10" t="s">
        <v>282</v>
      </c>
    </row>
    <row r="225" spans="1:36" ht="13.8" x14ac:dyDescent="0.25">
      <c r="A225" s="5">
        <f t="shared" si="55"/>
        <v>43890</v>
      </c>
      <c r="B225" s="5">
        <f t="shared" si="55"/>
        <v>44137</v>
      </c>
      <c r="C225" s="6">
        <f t="shared" si="55"/>
        <v>0.33333333333333331</v>
      </c>
      <c r="D225" s="7">
        <f t="shared" si="55"/>
        <v>249</v>
      </c>
      <c r="E225" s="28" t="str">
        <f t="shared" si="45"/>
        <v>https://www.gestionderiesgos.gob.ec/wp-content/uploads/2020/11/INFOGRAFIA-NACIONALCOVID19-COE-NACIONAL-08h00-02112020.pdf</v>
      </c>
      <c r="F225" s="7">
        <f t="shared" si="56"/>
        <v>169562</v>
      </c>
      <c r="G225" s="7">
        <f t="shared" si="56"/>
        <v>8380</v>
      </c>
      <c r="H225" s="7">
        <f t="shared" si="56"/>
        <v>4312</v>
      </c>
      <c r="I225" s="16" t="str">
        <f t="shared" si="56"/>
        <v>No hay datos</v>
      </c>
      <c r="J225" s="19">
        <f t="shared" si="56"/>
        <v>149048</v>
      </c>
      <c r="K225" s="24">
        <f t="shared" si="56"/>
        <v>21476</v>
      </c>
      <c r="L225" s="7">
        <f t="shared" si="56"/>
        <v>328849</v>
      </c>
      <c r="M225" s="7">
        <f t="shared" si="56"/>
        <v>549226</v>
      </c>
      <c r="N225" s="7" t="s">
        <v>153</v>
      </c>
      <c r="O225" s="7" t="s">
        <v>165</v>
      </c>
      <c r="P225" s="7" t="s">
        <v>165</v>
      </c>
      <c r="Q225" s="8">
        <v>1452</v>
      </c>
      <c r="R225" s="7">
        <f t="shared" si="57"/>
        <v>2266</v>
      </c>
      <c r="S225" s="7">
        <f t="shared" si="57"/>
        <v>60</v>
      </c>
      <c r="T225" s="7">
        <f t="shared" si="57"/>
        <v>15</v>
      </c>
      <c r="U225" s="7">
        <f t="shared" si="57"/>
        <v>79068</v>
      </c>
      <c r="V225" s="7">
        <f t="shared" si="57"/>
        <v>520</v>
      </c>
      <c r="W225" s="7">
        <f t="shared" si="57"/>
        <v>342</v>
      </c>
      <c r="X225" s="30">
        <f t="shared" si="57"/>
        <v>0.52900000000000003</v>
      </c>
      <c r="Y225" s="30">
        <f t="shared" si="57"/>
        <v>0.47099999999999997</v>
      </c>
      <c r="Z225" s="30" t="str">
        <f t="shared" si="57"/>
        <v>60.6%</v>
      </c>
      <c r="AA225" s="30" t="str">
        <f t="shared" si="57"/>
        <v>20.5%</v>
      </c>
      <c r="AB225" s="30" t="str">
        <f t="shared" si="57"/>
        <v>13.2%</v>
      </c>
      <c r="AC225" s="30" t="str">
        <f t="shared" si="57"/>
        <v>2.9%</v>
      </c>
      <c r="AD225" s="30" t="str">
        <f t="shared" si="57"/>
        <v>1.4%</v>
      </c>
      <c r="AE225" s="30" t="str">
        <f t="shared" si="57"/>
        <v>0.8%</v>
      </c>
      <c r="AF225" s="30" t="str">
        <f t="shared" si="57"/>
        <v>0.5%</v>
      </c>
      <c r="AG225" s="30" t="str">
        <f t="shared" si="57"/>
        <v>0.2%</v>
      </c>
      <c r="AH225" s="9"/>
      <c r="AI225" s="9">
        <f t="shared" si="53"/>
        <v>4</v>
      </c>
      <c r="AJ225" s="10" t="s">
        <v>282</v>
      </c>
    </row>
    <row r="226" spans="1:36" ht="13.8" x14ac:dyDescent="0.25">
      <c r="A226" s="5">
        <f t="shared" si="55"/>
        <v>43890</v>
      </c>
      <c r="B226" s="5">
        <f t="shared" si="55"/>
        <v>44137</v>
      </c>
      <c r="C226" s="6">
        <f t="shared" si="55"/>
        <v>0.33333333333333331</v>
      </c>
      <c r="D226" s="7">
        <f t="shared" si="55"/>
        <v>249</v>
      </c>
      <c r="E226" s="28" t="str">
        <f t="shared" si="45"/>
        <v>https://www.gestionderiesgos.gob.ec/wp-content/uploads/2020/11/INFOGRAFIA-NACIONALCOVID19-COE-NACIONAL-08h00-02112020.pdf</v>
      </c>
      <c r="F226" s="7">
        <f t="shared" si="56"/>
        <v>169562</v>
      </c>
      <c r="G226" s="7">
        <f t="shared" si="56"/>
        <v>8380</v>
      </c>
      <c r="H226" s="7">
        <f t="shared" si="56"/>
        <v>4312</v>
      </c>
      <c r="I226" s="16" t="str">
        <f t="shared" si="56"/>
        <v>No hay datos</v>
      </c>
      <c r="J226" s="19">
        <f t="shared" si="56"/>
        <v>149048</v>
      </c>
      <c r="K226" s="24">
        <f t="shared" si="56"/>
        <v>21476</v>
      </c>
      <c r="L226" s="7">
        <f t="shared" si="56"/>
        <v>328849</v>
      </c>
      <c r="M226" s="7">
        <f t="shared" si="56"/>
        <v>549226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7"/>
        <v>2266</v>
      </c>
      <c r="S226" s="7">
        <f t="shared" si="57"/>
        <v>60</v>
      </c>
      <c r="T226" s="7">
        <f t="shared" si="57"/>
        <v>15</v>
      </c>
      <c r="U226" s="7">
        <f t="shared" si="57"/>
        <v>79068</v>
      </c>
      <c r="V226" s="7">
        <f t="shared" si="57"/>
        <v>520</v>
      </c>
      <c r="W226" s="7">
        <f t="shared" si="57"/>
        <v>342</v>
      </c>
      <c r="X226" s="30">
        <f t="shared" si="57"/>
        <v>0.52900000000000003</v>
      </c>
      <c r="Y226" s="30">
        <f t="shared" si="57"/>
        <v>0.47099999999999997</v>
      </c>
      <c r="Z226" s="30" t="str">
        <f t="shared" si="57"/>
        <v>60.6%</v>
      </c>
      <c r="AA226" s="30" t="str">
        <f t="shared" si="57"/>
        <v>20.5%</v>
      </c>
      <c r="AB226" s="30" t="str">
        <f t="shared" si="57"/>
        <v>13.2%</v>
      </c>
      <c r="AC226" s="30" t="str">
        <f t="shared" si="57"/>
        <v>2.9%</v>
      </c>
      <c r="AD226" s="30" t="str">
        <f t="shared" si="57"/>
        <v>1.4%</v>
      </c>
      <c r="AE226" s="30" t="str">
        <f t="shared" si="57"/>
        <v>0.8%</v>
      </c>
      <c r="AF226" s="30" t="str">
        <f t="shared" si="57"/>
        <v>0.5%</v>
      </c>
      <c r="AG226" s="30" t="str">
        <f t="shared" si="57"/>
        <v>0.2%</v>
      </c>
      <c r="AH226" s="9"/>
      <c r="AI226" s="9">
        <f t="shared" si="53"/>
        <v>4</v>
      </c>
      <c r="AJ226" s="10" t="s">
        <v>282</v>
      </c>
    </row>
    <row r="227" spans="1:36" ht="13.8" x14ac:dyDescent="0.25">
      <c r="A227" s="5">
        <f t="shared" ref="A227:D242" si="58">A226</f>
        <v>43890</v>
      </c>
      <c r="B227" s="5">
        <f t="shared" si="58"/>
        <v>44137</v>
      </c>
      <c r="C227" s="6">
        <f t="shared" si="58"/>
        <v>0.33333333333333331</v>
      </c>
      <c r="D227" s="7">
        <f t="shared" si="58"/>
        <v>249</v>
      </c>
      <c r="E227" s="28" t="str">
        <f t="shared" si="45"/>
        <v>https://www.gestionderiesgos.gob.ec/wp-content/uploads/2020/11/INFOGRAFIA-NACIONALCOVID19-COE-NACIONAL-08h00-02112020.pdf</v>
      </c>
      <c r="F227" s="7">
        <f t="shared" ref="F227:M242" si="59">F226</f>
        <v>169562</v>
      </c>
      <c r="G227" s="7">
        <f t="shared" si="59"/>
        <v>8380</v>
      </c>
      <c r="H227" s="7">
        <f t="shared" si="59"/>
        <v>4312</v>
      </c>
      <c r="I227" s="16" t="str">
        <f t="shared" si="59"/>
        <v>No hay datos</v>
      </c>
      <c r="J227" s="19">
        <f t="shared" si="59"/>
        <v>149048</v>
      </c>
      <c r="K227" s="24">
        <f t="shared" si="59"/>
        <v>21476</v>
      </c>
      <c r="L227" s="7">
        <f t="shared" si="59"/>
        <v>328849</v>
      </c>
      <c r="M227" s="7">
        <f t="shared" si="59"/>
        <v>549226</v>
      </c>
      <c r="N227" s="7" t="s">
        <v>153</v>
      </c>
      <c r="O227" s="7" t="s">
        <v>165</v>
      </c>
      <c r="P227" s="7" t="s">
        <v>197</v>
      </c>
      <c r="Q227" s="8">
        <v>122</v>
      </c>
      <c r="R227" s="7">
        <f t="shared" si="57"/>
        <v>2266</v>
      </c>
      <c r="S227" s="7">
        <f t="shared" si="57"/>
        <v>60</v>
      </c>
      <c r="T227" s="7">
        <f t="shared" si="57"/>
        <v>15</v>
      </c>
      <c r="U227" s="7">
        <f t="shared" si="57"/>
        <v>79068</v>
      </c>
      <c r="V227" s="7">
        <f t="shared" si="57"/>
        <v>520</v>
      </c>
      <c r="W227" s="7">
        <f t="shared" si="57"/>
        <v>342</v>
      </c>
      <c r="X227" s="30">
        <f t="shared" si="57"/>
        <v>0.52900000000000003</v>
      </c>
      <c r="Y227" s="30">
        <f t="shared" si="57"/>
        <v>0.47099999999999997</v>
      </c>
      <c r="Z227" s="30" t="str">
        <f t="shared" si="57"/>
        <v>60.6%</v>
      </c>
      <c r="AA227" s="30" t="str">
        <f t="shared" si="57"/>
        <v>20.5%</v>
      </c>
      <c r="AB227" s="30" t="str">
        <f t="shared" si="57"/>
        <v>13.2%</v>
      </c>
      <c r="AC227" s="30" t="str">
        <f t="shared" si="57"/>
        <v>2.9%</v>
      </c>
      <c r="AD227" s="30" t="str">
        <f t="shared" si="57"/>
        <v>1.4%</v>
      </c>
      <c r="AE227" s="30" t="str">
        <f t="shared" si="57"/>
        <v>0.8%</v>
      </c>
      <c r="AF227" s="30" t="str">
        <f t="shared" si="57"/>
        <v>0.5%</v>
      </c>
      <c r="AG227" s="30" t="str">
        <f t="shared" si="57"/>
        <v>0.2%</v>
      </c>
      <c r="AH227" s="9"/>
      <c r="AI227" s="9">
        <f t="shared" si="53"/>
        <v>4</v>
      </c>
      <c r="AJ227" s="10" t="s">
        <v>282</v>
      </c>
    </row>
    <row r="228" spans="1:36" ht="13.8" x14ac:dyDescent="0.25">
      <c r="A228" s="5">
        <f t="shared" si="58"/>
        <v>43890</v>
      </c>
      <c r="B228" s="5">
        <f t="shared" si="58"/>
        <v>44137</v>
      </c>
      <c r="C228" s="6">
        <f t="shared" si="58"/>
        <v>0.33333333333333331</v>
      </c>
      <c r="D228" s="7">
        <f t="shared" si="58"/>
        <v>249</v>
      </c>
      <c r="E228" s="28" t="str">
        <f t="shared" si="45"/>
        <v>https://www.gestionderiesgos.gob.ec/wp-content/uploads/2020/11/INFOGRAFIA-NACIONALCOVID19-COE-NACIONAL-08h00-02112020.pdf</v>
      </c>
      <c r="F228" s="7">
        <f t="shared" si="59"/>
        <v>169562</v>
      </c>
      <c r="G228" s="7">
        <f t="shared" si="59"/>
        <v>8380</v>
      </c>
      <c r="H228" s="7">
        <f t="shared" si="59"/>
        <v>4312</v>
      </c>
      <c r="I228" s="16" t="str">
        <f t="shared" si="59"/>
        <v>No hay datos</v>
      </c>
      <c r="J228" s="19">
        <f t="shared" si="59"/>
        <v>149048</v>
      </c>
      <c r="K228" s="24">
        <f t="shared" si="59"/>
        <v>21476</v>
      </c>
      <c r="L228" s="7">
        <f t="shared" si="59"/>
        <v>328849</v>
      </c>
      <c r="M228" s="7">
        <f t="shared" si="59"/>
        <v>549226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7"/>
        <v>2266</v>
      </c>
      <c r="S228" s="7">
        <f t="shared" si="57"/>
        <v>60</v>
      </c>
      <c r="T228" s="7">
        <f t="shared" si="57"/>
        <v>15</v>
      </c>
      <c r="U228" s="7">
        <f t="shared" si="57"/>
        <v>79068</v>
      </c>
      <c r="V228" s="7">
        <f t="shared" si="57"/>
        <v>520</v>
      </c>
      <c r="W228" s="7">
        <f t="shared" si="57"/>
        <v>342</v>
      </c>
      <c r="X228" s="30">
        <f t="shared" si="57"/>
        <v>0.52900000000000003</v>
      </c>
      <c r="Y228" s="30">
        <f t="shared" si="57"/>
        <v>0.47099999999999997</v>
      </c>
      <c r="Z228" s="30" t="str">
        <f t="shared" si="57"/>
        <v>60.6%</v>
      </c>
      <c r="AA228" s="30" t="str">
        <f t="shared" si="57"/>
        <v>20.5%</v>
      </c>
      <c r="AB228" s="30" t="str">
        <f t="shared" si="57"/>
        <v>13.2%</v>
      </c>
      <c r="AC228" s="30" t="str">
        <f t="shared" si="57"/>
        <v>2.9%</v>
      </c>
      <c r="AD228" s="30" t="str">
        <f t="shared" si="57"/>
        <v>1.4%</v>
      </c>
      <c r="AE228" s="30" t="str">
        <f t="shared" si="57"/>
        <v>0.8%</v>
      </c>
      <c r="AF228" s="30" t="str">
        <f t="shared" si="57"/>
        <v>0.5%</v>
      </c>
      <c r="AG228" s="30" t="str">
        <f t="shared" si="57"/>
        <v>0.2%</v>
      </c>
      <c r="AH228" s="9"/>
      <c r="AI228" s="9">
        <f t="shared" si="53"/>
        <v>4</v>
      </c>
      <c r="AJ228" s="10" t="s">
        <v>282</v>
      </c>
    </row>
    <row r="229" spans="1:36" ht="13.8" x14ac:dyDescent="0.25">
      <c r="A229" s="5">
        <f t="shared" si="58"/>
        <v>43890</v>
      </c>
      <c r="B229" s="5">
        <f t="shared" si="58"/>
        <v>44137</v>
      </c>
      <c r="C229" s="6">
        <f t="shared" si="58"/>
        <v>0.33333333333333331</v>
      </c>
      <c r="D229" s="7">
        <f t="shared" si="58"/>
        <v>249</v>
      </c>
      <c r="E229" s="28" t="str">
        <f t="shared" si="45"/>
        <v>https://www.gestionderiesgos.gob.ec/wp-content/uploads/2020/11/INFOGRAFIA-NACIONALCOVID19-COE-NACIONAL-08h00-02112020.pdf</v>
      </c>
      <c r="F229" s="7">
        <f t="shared" si="59"/>
        <v>169562</v>
      </c>
      <c r="G229" s="7">
        <f t="shared" si="59"/>
        <v>8380</v>
      </c>
      <c r="H229" s="7">
        <f t="shared" si="59"/>
        <v>4312</v>
      </c>
      <c r="I229" s="16" t="str">
        <f t="shared" si="59"/>
        <v>No hay datos</v>
      </c>
      <c r="J229" s="19">
        <f t="shared" si="59"/>
        <v>149048</v>
      </c>
      <c r="K229" s="24">
        <f t="shared" si="59"/>
        <v>21476</v>
      </c>
      <c r="L229" s="7">
        <f t="shared" si="59"/>
        <v>328849</v>
      </c>
      <c r="M229" s="7">
        <f t="shared" si="59"/>
        <v>549226</v>
      </c>
      <c r="N229" s="7" t="s">
        <v>153</v>
      </c>
      <c r="O229" s="7" t="s">
        <v>167</v>
      </c>
      <c r="P229" s="7" t="s">
        <v>167</v>
      </c>
      <c r="Q229" s="8">
        <v>2765</v>
      </c>
      <c r="R229" s="8">
        <v>2765</v>
      </c>
      <c r="S229" s="8">
        <v>92</v>
      </c>
      <c r="T229" s="8">
        <v>2</v>
      </c>
      <c r="U229" s="7">
        <f t="shared" si="57"/>
        <v>79068</v>
      </c>
      <c r="V229" s="7">
        <f t="shared" si="57"/>
        <v>520</v>
      </c>
      <c r="W229" s="7">
        <f t="shared" si="57"/>
        <v>342</v>
      </c>
      <c r="X229" s="30">
        <f t="shared" si="57"/>
        <v>0.52900000000000003</v>
      </c>
      <c r="Y229" s="30">
        <f t="shared" si="57"/>
        <v>0.47099999999999997</v>
      </c>
      <c r="Z229" s="30" t="str">
        <f t="shared" si="57"/>
        <v>60.6%</v>
      </c>
      <c r="AA229" s="30" t="str">
        <f t="shared" si="57"/>
        <v>20.5%</v>
      </c>
      <c r="AB229" s="30" t="str">
        <f t="shared" si="57"/>
        <v>13.2%</v>
      </c>
      <c r="AC229" s="30" t="str">
        <f t="shared" si="57"/>
        <v>2.9%</v>
      </c>
      <c r="AD229" s="30" t="str">
        <f t="shared" si="57"/>
        <v>1.4%</v>
      </c>
      <c r="AE229" s="30" t="str">
        <f t="shared" si="57"/>
        <v>0.8%</v>
      </c>
      <c r="AF229" s="30" t="str">
        <f t="shared" si="57"/>
        <v>0.5%</v>
      </c>
      <c r="AG229" s="30" t="str">
        <f t="shared" si="57"/>
        <v>0.2%</v>
      </c>
      <c r="AH229" s="9"/>
      <c r="AI229" s="9">
        <f t="shared" si="53"/>
        <v>4</v>
      </c>
      <c r="AJ229" s="10" t="s">
        <v>282</v>
      </c>
    </row>
    <row r="230" spans="1:36" ht="13.8" x14ac:dyDescent="0.25">
      <c r="A230" s="5">
        <f t="shared" si="58"/>
        <v>43890</v>
      </c>
      <c r="B230" s="5">
        <f t="shared" si="58"/>
        <v>44137</v>
      </c>
      <c r="C230" s="6">
        <f t="shared" si="58"/>
        <v>0.33333333333333331</v>
      </c>
      <c r="D230" s="7">
        <f t="shared" si="58"/>
        <v>249</v>
      </c>
      <c r="E230" s="28" t="str">
        <f t="shared" si="45"/>
        <v>https://www.gestionderiesgos.gob.ec/wp-content/uploads/2020/11/INFOGRAFIA-NACIONALCOVID19-COE-NACIONAL-08h00-02112020.pdf</v>
      </c>
      <c r="F230" s="7">
        <f t="shared" si="59"/>
        <v>169562</v>
      </c>
      <c r="G230" s="7">
        <f t="shared" si="59"/>
        <v>8380</v>
      </c>
      <c r="H230" s="7">
        <f t="shared" si="59"/>
        <v>4312</v>
      </c>
      <c r="I230" s="16" t="str">
        <f t="shared" si="59"/>
        <v>No hay datos</v>
      </c>
      <c r="J230" s="19">
        <f t="shared" si="59"/>
        <v>149048</v>
      </c>
      <c r="K230" s="24">
        <f t="shared" si="59"/>
        <v>21476</v>
      </c>
      <c r="L230" s="7">
        <f t="shared" si="59"/>
        <v>328849</v>
      </c>
      <c r="M230" s="7">
        <f t="shared" si="59"/>
        <v>549226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7"/>
        <v>2765</v>
      </c>
      <c r="S230" s="7">
        <f t="shared" si="57"/>
        <v>92</v>
      </c>
      <c r="T230" s="7">
        <f t="shared" si="57"/>
        <v>2</v>
      </c>
      <c r="U230" s="7">
        <f t="shared" si="57"/>
        <v>79068</v>
      </c>
      <c r="V230" s="7">
        <f t="shared" si="57"/>
        <v>520</v>
      </c>
      <c r="W230" s="7">
        <f t="shared" si="57"/>
        <v>342</v>
      </c>
      <c r="X230" s="30">
        <f t="shared" si="57"/>
        <v>0.52900000000000003</v>
      </c>
      <c r="Y230" s="30">
        <f t="shared" si="57"/>
        <v>0.47099999999999997</v>
      </c>
      <c r="Z230" s="30" t="str">
        <f t="shared" si="57"/>
        <v>60.6%</v>
      </c>
      <c r="AA230" s="30" t="str">
        <f t="shared" si="57"/>
        <v>20.5%</v>
      </c>
      <c r="AB230" s="30" t="str">
        <f t="shared" si="57"/>
        <v>13.2%</v>
      </c>
      <c r="AC230" s="30" t="str">
        <f t="shared" si="57"/>
        <v>2.9%</v>
      </c>
      <c r="AD230" s="30" t="str">
        <f t="shared" si="57"/>
        <v>1.4%</v>
      </c>
      <c r="AE230" s="30" t="str">
        <f t="shared" si="57"/>
        <v>0.8%</v>
      </c>
      <c r="AF230" s="30" t="str">
        <f t="shared" si="57"/>
        <v>0.5%</v>
      </c>
      <c r="AG230" s="30" t="str">
        <f t="shared" si="57"/>
        <v>0.2%</v>
      </c>
      <c r="AH230" s="9"/>
      <c r="AI230" s="9">
        <f t="shared" si="53"/>
        <v>4</v>
      </c>
      <c r="AJ230" s="10" t="s">
        <v>282</v>
      </c>
    </row>
    <row r="231" spans="1:36" ht="13.8" x14ac:dyDescent="0.25">
      <c r="A231" s="5">
        <f t="shared" si="58"/>
        <v>43890</v>
      </c>
      <c r="B231" s="5">
        <f t="shared" si="58"/>
        <v>44137</v>
      </c>
      <c r="C231" s="6">
        <f t="shared" si="58"/>
        <v>0.33333333333333331</v>
      </c>
      <c r="D231" s="7">
        <f t="shared" si="58"/>
        <v>249</v>
      </c>
      <c r="E231" s="28" t="str">
        <f t="shared" si="45"/>
        <v>https://www.gestionderiesgos.gob.ec/wp-content/uploads/2020/11/INFOGRAFIA-NACIONALCOVID19-COE-NACIONAL-08h00-02112020.pdf</v>
      </c>
      <c r="F231" s="7">
        <f t="shared" si="59"/>
        <v>169562</v>
      </c>
      <c r="G231" s="7">
        <f t="shared" si="59"/>
        <v>8380</v>
      </c>
      <c r="H231" s="7">
        <f t="shared" si="59"/>
        <v>4312</v>
      </c>
      <c r="I231" s="16" t="str">
        <f t="shared" si="59"/>
        <v>No hay datos</v>
      </c>
      <c r="J231" s="19">
        <f t="shared" si="59"/>
        <v>149048</v>
      </c>
      <c r="K231" s="24">
        <f t="shared" si="59"/>
        <v>21476</v>
      </c>
      <c r="L231" s="7">
        <f t="shared" si="59"/>
        <v>328849</v>
      </c>
      <c r="M231" s="7">
        <f t="shared" si="59"/>
        <v>549226</v>
      </c>
      <c r="N231" s="7" t="s">
        <v>153</v>
      </c>
      <c r="O231" s="7" t="s">
        <v>167</v>
      </c>
      <c r="P231" s="7" t="s">
        <v>169</v>
      </c>
      <c r="Q231" s="8">
        <v>1622</v>
      </c>
      <c r="R231" s="7">
        <f t="shared" ref="R231:AG246" si="60">R230</f>
        <v>2765</v>
      </c>
      <c r="S231" s="7">
        <f t="shared" si="60"/>
        <v>92</v>
      </c>
      <c r="T231" s="7">
        <f t="shared" si="60"/>
        <v>2</v>
      </c>
      <c r="U231" s="7">
        <f t="shared" si="60"/>
        <v>79068</v>
      </c>
      <c r="V231" s="7">
        <f t="shared" si="60"/>
        <v>520</v>
      </c>
      <c r="W231" s="7">
        <f t="shared" si="60"/>
        <v>342</v>
      </c>
      <c r="X231" s="30">
        <f t="shared" si="60"/>
        <v>0.52900000000000003</v>
      </c>
      <c r="Y231" s="30">
        <f t="shared" si="60"/>
        <v>0.47099999999999997</v>
      </c>
      <c r="Z231" s="30" t="str">
        <f t="shared" si="60"/>
        <v>60.6%</v>
      </c>
      <c r="AA231" s="30" t="str">
        <f t="shared" si="60"/>
        <v>20.5%</v>
      </c>
      <c r="AB231" s="30" t="str">
        <f t="shared" si="60"/>
        <v>13.2%</v>
      </c>
      <c r="AC231" s="30" t="str">
        <f t="shared" si="60"/>
        <v>2.9%</v>
      </c>
      <c r="AD231" s="30" t="str">
        <f t="shared" si="60"/>
        <v>1.4%</v>
      </c>
      <c r="AE231" s="30" t="str">
        <f t="shared" si="60"/>
        <v>0.8%</v>
      </c>
      <c r="AF231" s="30" t="str">
        <f t="shared" si="60"/>
        <v>0.5%</v>
      </c>
      <c r="AG231" s="30" t="str">
        <f t="shared" si="60"/>
        <v>0.2%</v>
      </c>
      <c r="AH231" s="9"/>
      <c r="AI231" s="9">
        <f t="shared" si="53"/>
        <v>4</v>
      </c>
      <c r="AJ231" s="10" t="s">
        <v>282</v>
      </c>
    </row>
    <row r="232" spans="1:36" ht="13.8" x14ac:dyDescent="0.25">
      <c r="A232" s="5">
        <f t="shared" si="58"/>
        <v>43890</v>
      </c>
      <c r="B232" s="5">
        <f t="shared" si="58"/>
        <v>44137</v>
      </c>
      <c r="C232" s="6">
        <f t="shared" si="58"/>
        <v>0.33333333333333331</v>
      </c>
      <c r="D232" s="7">
        <f t="shared" si="58"/>
        <v>249</v>
      </c>
      <c r="E232" s="28" t="str">
        <f t="shared" si="45"/>
        <v>https://www.gestionderiesgos.gob.ec/wp-content/uploads/2020/11/INFOGRAFIA-NACIONALCOVID19-COE-NACIONAL-08h00-02112020.pdf</v>
      </c>
      <c r="F232" s="7">
        <f t="shared" si="59"/>
        <v>169562</v>
      </c>
      <c r="G232" s="7">
        <f t="shared" si="59"/>
        <v>8380</v>
      </c>
      <c r="H232" s="7">
        <f t="shared" si="59"/>
        <v>4312</v>
      </c>
      <c r="I232" s="16" t="str">
        <f t="shared" si="59"/>
        <v>No hay datos</v>
      </c>
      <c r="J232" s="19">
        <f t="shared" si="59"/>
        <v>149048</v>
      </c>
      <c r="K232" s="24">
        <f t="shared" si="59"/>
        <v>21476</v>
      </c>
      <c r="L232" s="7">
        <f t="shared" si="59"/>
        <v>328849</v>
      </c>
      <c r="M232" s="7">
        <f t="shared" si="59"/>
        <v>549226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60"/>
        <v>2765</v>
      </c>
      <c r="S232" s="7">
        <f t="shared" si="60"/>
        <v>92</v>
      </c>
      <c r="T232" s="7">
        <f t="shared" si="60"/>
        <v>2</v>
      </c>
      <c r="U232" s="7">
        <f t="shared" si="60"/>
        <v>79068</v>
      </c>
      <c r="V232" s="7">
        <f t="shared" si="60"/>
        <v>520</v>
      </c>
      <c r="W232" s="7">
        <f t="shared" si="60"/>
        <v>342</v>
      </c>
      <c r="X232" s="30">
        <f t="shared" si="60"/>
        <v>0.52900000000000003</v>
      </c>
      <c r="Y232" s="30">
        <f t="shared" si="60"/>
        <v>0.47099999999999997</v>
      </c>
      <c r="Z232" s="30" t="str">
        <f t="shared" si="60"/>
        <v>60.6%</v>
      </c>
      <c r="AA232" s="30" t="str">
        <f t="shared" si="60"/>
        <v>20.5%</v>
      </c>
      <c r="AB232" s="30" t="str">
        <f t="shared" si="60"/>
        <v>13.2%</v>
      </c>
      <c r="AC232" s="30" t="str">
        <f t="shared" si="60"/>
        <v>2.9%</v>
      </c>
      <c r="AD232" s="30" t="str">
        <f t="shared" si="60"/>
        <v>1.4%</v>
      </c>
      <c r="AE232" s="30" t="str">
        <f t="shared" si="60"/>
        <v>0.8%</v>
      </c>
      <c r="AF232" s="30" t="str">
        <f t="shared" si="60"/>
        <v>0.5%</v>
      </c>
      <c r="AG232" s="30" t="str">
        <f t="shared" si="60"/>
        <v>0.2%</v>
      </c>
      <c r="AH232" s="9"/>
      <c r="AI232" s="9">
        <f t="shared" si="53"/>
        <v>4</v>
      </c>
      <c r="AJ232" s="10" t="s">
        <v>282</v>
      </c>
    </row>
    <row r="233" spans="1:36" ht="13.8" x14ac:dyDescent="0.25">
      <c r="A233" s="5">
        <f t="shared" si="58"/>
        <v>43890</v>
      </c>
      <c r="B233" s="5">
        <f t="shared" si="58"/>
        <v>44137</v>
      </c>
      <c r="C233" s="6">
        <f t="shared" si="58"/>
        <v>0.33333333333333331</v>
      </c>
      <c r="D233" s="7">
        <f t="shared" si="58"/>
        <v>249</v>
      </c>
      <c r="E233" s="28" t="str">
        <f t="shared" si="45"/>
        <v>https://www.gestionderiesgos.gob.ec/wp-content/uploads/2020/11/INFOGRAFIA-NACIONALCOVID19-COE-NACIONAL-08h00-02112020.pdf</v>
      </c>
      <c r="F233" s="7">
        <f t="shared" si="59"/>
        <v>169562</v>
      </c>
      <c r="G233" s="7">
        <f t="shared" si="59"/>
        <v>8380</v>
      </c>
      <c r="H233" s="7">
        <f t="shared" si="59"/>
        <v>4312</v>
      </c>
      <c r="I233" s="16" t="str">
        <f t="shared" si="59"/>
        <v>No hay datos</v>
      </c>
      <c r="J233" s="19">
        <f t="shared" si="59"/>
        <v>149048</v>
      </c>
      <c r="K233" s="24">
        <f t="shared" si="59"/>
        <v>21476</v>
      </c>
      <c r="L233" s="7">
        <f t="shared" si="59"/>
        <v>328849</v>
      </c>
      <c r="M233" s="7">
        <f t="shared" si="59"/>
        <v>549226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60"/>
        <v>2765</v>
      </c>
      <c r="S233" s="7">
        <f t="shared" si="60"/>
        <v>92</v>
      </c>
      <c r="T233" s="7">
        <f t="shared" si="60"/>
        <v>2</v>
      </c>
      <c r="U233" s="7">
        <f t="shared" si="60"/>
        <v>79068</v>
      </c>
      <c r="V233" s="7">
        <f t="shared" si="60"/>
        <v>520</v>
      </c>
      <c r="W233" s="7">
        <f t="shared" si="60"/>
        <v>342</v>
      </c>
      <c r="X233" s="30">
        <f t="shared" si="60"/>
        <v>0.52900000000000003</v>
      </c>
      <c r="Y233" s="30">
        <f t="shared" si="60"/>
        <v>0.47099999999999997</v>
      </c>
      <c r="Z233" s="30" t="str">
        <f t="shared" si="60"/>
        <v>60.6%</v>
      </c>
      <c r="AA233" s="30" t="str">
        <f t="shared" si="60"/>
        <v>20.5%</v>
      </c>
      <c r="AB233" s="30" t="str">
        <f t="shared" si="60"/>
        <v>13.2%</v>
      </c>
      <c r="AC233" s="30" t="str">
        <f t="shared" si="60"/>
        <v>2.9%</v>
      </c>
      <c r="AD233" s="30" t="str">
        <f t="shared" si="60"/>
        <v>1.4%</v>
      </c>
      <c r="AE233" s="30" t="str">
        <f t="shared" si="60"/>
        <v>0.8%</v>
      </c>
      <c r="AF233" s="30" t="str">
        <f t="shared" si="60"/>
        <v>0.5%</v>
      </c>
      <c r="AG233" s="30" t="str">
        <f t="shared" si="60"/>
        <v>0.2%</v>
      </c>
      <c r="AH233" s="9"/>
      <c r="AI233" s="9">
        <f t="shared" si="53"/>
        <v>4</v>
      </c>
      <c r="AJ233" s="10" t="s">
        <v>282</v>
      </c>
    </row>
    <row r="234" spans="1:36" ht="13.8" x14ac:dyDescent="0.25">
      <c r="A234" s="5">
        <f t="shared" si="58"/>
        <v>43890</v>
      </c>
      <c r="B234" s="5">
        <f t="shared" si="58"/>
        <v>44137</v>
      </c>
      <c r="C234" s="6">
        <f t="shared" si="58"/>
        <v>0.33333333333333331</v>
      </c>
      <c r="D234" s="7">
        <f t="shared" si="58"/>
        <v>249</v>
      </c>
      <c r="E234" s="28" t="str">
        <f t="shared" si="45"/>
        <v>https://www.gestionderiesgos.gob.ec/wp-content/uploads/2020/11/INFOGRAFIA-NACIONALCOVID19-COE-NACIONAL-08h00-02112020.pdf</v>
      </c>
      <c r="F234" s="7">
        <f t="shared" si="59"/>
        <v>169562</v>
      </c>
      <c r="G234" s="7">
        <f t="shared" si="59"/>
        <v>8380</v>
      </c>
      <c r="H234" s="7">
        <f t="shared" si="59"/>
        <v>4312</v>
      </c>
      <c r="I234" s="16" t="str">
        <f t="shared" si="59"/>
        <v>No hay datos</v>
      </c>
      <c r="J234" s="19">
        <f t="shared" si="59"/>
        <v>149048</v>
      </c>
      <c r="K234" s="24">
        <f t="shared" si="59"/>
        <v>21476</v>
      </c>
      <c r="L234" s="7">
        <f t="shared" si="59"/>
        <v>328849</v>
      </c>
      <c r="M234" s="7">
        <f t="shared" si="59"/>
        <v>549226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60"/>
        <v>2765</v>
      </c>
      <c r="S234" s="7">
        <f t="shared" si="60"/>
        <v>92</v>
      </c>
      <c r="T234" s="7">
        <f t="shared" si="60"/>
        <v>2</v>
      </c>
      <c r="U234" s="7">
        <f t="shared" si="60"/>
        <v>79068</v>
      </c>
      <c r="V234" s="7">
        <f t="shared" si="60"/>
        <v>520</v>
      </c>
      <c r="W234" s="7">
        <f t="shared" si="60"/>
        <v>342</v>
      </c>
      <c r="X234" s="30">
        <f t="shared" si="60"/>
        <v>0.52900000000000003</v>
      </c>
      <c r="Y234" s="30">
        <f t="shared" si="60"/>
        <v>0.47099999999999997</v>
      </c>
      <c r="Z234" s="30" t="str">
        <f t="shared" si="60"/>
        <v>60.6%</v>
      </c>
      <c r="AA234" s="30" t="str">
        <f t="shared" si="60"/>
        <v>20.5%</v>
      </c>
      <c r="AB234" s="30" t="str">
        <f t="shared" si="60"/>
        <v>13.2%</v>
      </c>
      <c r="AC234" s="30" t="str">
        <f t="shared" si="60"/>
        <v>2.9%</v>
      </c>
      <c r="AD234" s="30" t="str">
        <f t="shared" si="60"/>
        <v>1.4%</v>
      </c>
      <c r="AE234" s="30" t="str">
        <f t="shared" si="60"/>
        <v>0.8%</v>
      </c>
      <c r="AF234" s="30" t="str">
        <f t="shared" si="60"/>
        <v>0.5%</v>
      </c>
      <c r="AG234" s="30" t="str">
        <f t="shared" si="60"/>
        <v>0.2%</v>
      </c>
      <c r="AH234" s="9"/>
      <c r="AI234" s="9">
        <f t="shared" si="53"/>
        <v>4</v>
      </c>
      <c r="AJ234" s="10" t="s">
        <v>282</v>
      </c>
    </row>
    <row r="235" spans="1:36" ht="13.8" x14ac:dyDescent="0.25">
      <c r="A235" s="5">
        <f t="shared" si="58"/>
        <v>43890</v>
      </c>
      <c r="B235" s="5">
        <f t="shared" si="58"/>
        <v>44137</v>
      </c>
      <c r="C235" s="6">
        <f t="shared" si="58"/>
        <v>0.33333333333333331</v>
      </c>
      <c r="D235" s="7">
        <f t="shared" si="58"/>
        <v>249</v>
      </c>
      <c r="E235" s="28" t="str">
        <f t="shared" si="45"/>
        <v>https://www.gestionderiesgos.gob.ec/wp-content/uploads/2020/11/INFOGRAFIA-NACIONALCOVID19-COE-NACIONAL-08h00-02112020.pdf</v>
      </c>
      <c r="F235" s="7">
        <f t="shared" si="59"/>
        <v>169562</v>
      </c>
      <c r="G235" s="7">
        <f t="shared" si="59"/>
        <v>8380</v>
      </c>
      <c r="H235" s="7">
        <f t="shared" si="59"/>
        <v>4312</v>
      </c>
      <c r="I235" s="16" t="str">
        <f t="shared" si="59"/>
        <v>No hay datos</v>
      </c>
      <c r="J235" s="19">
        <f t="shared" si="59"/>
        <v>149048</v>
      </c>
      <c r="K235" s="24">
        <f t="shared" si="59"/>
        <v>21476</v>
      </c>
      <c r="L235" s="7">
        <f t="shared" si="59"/>
        <v>328849</v>
      </c>
      <c r="M235" s="7">
        <f t="shared" si="59"/>
        <v>549226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60"/>
        <v>2765</v>
      </c>
      <c r="S235" s="7">
        <f t="shared" si="60"/>
        <v>92</v>
      </c>
      <c r="T235" s="7">
        <f t="shared" si="60"/>
        <v>2</v>
      </c>
      <c r="U235" s="7">
        <f t="shared" si="60"/>
        <v>79068</v>
      </c>
      <c r="V235" s="7">
        <f t="shared" si="60"/>
        <v>520</v>
      </c>
      <c r="W235" s="7">
        <f t="shared" si="60"/>
        <v>342</v>
      </c>
      <c r="X235" s="30">
        <f t="shared" si="60"/>
        <v>0.52900000000000003</v>
      </c>
      <c r="Y235" s="30">
        <f t="shared" si="60"/>
        <v>0.47099999999999997</v>
      </c>
      <c r="Z235" s="30" t="str">
        <f t="shared" si="60"/>
        <v>60.6%</v>
      </c>
      <c r="AA235" s="30" t="str">
        <f t="shared" si="60"/>
        <v>20.5%</v>
      </c>
      <c r="AB235" s="30" t="str">
        <f t="shared" si="60"/>
        <v>13.2%</v>
      </c>
      <c r="AC235" s="30" t="str">
        <f t="shared" si="60"/>
        <v>2.9%</v>
      </c>
      <c r="AD235" s="30" t="str">
        <f t="shared" si="60"/>
        <v>1.4%</v>
      </c>
      <c r="AE235" s="30" t="str">
        <f t="shared" si="60"/>
        <v>0.8%</v>
      </c>
      <c r="AF235" s="30" t="str">
        <f t="shared" si="60"/>
        <v>0.5%</v>
      </c>
      <c r="AG235" s="30" t="str">
        <f t="shared" si="60"/>
        <v>0.2%</v>
      </c>
      <c r="AH235" s="9"/>
      <c r="AI235" s="9">
        <f t="shared" si="53"/>
        <v>4</v>
      </c>
      <c r="AJ235" s="10" t="s">
        <v>282</v>
      </c>
    </row>
    <row r="236" spans="1:36" ht="13.8" x14ac:dyDescent="0.25">
      <c r="A236" s="5">
        <f t="shared" si="58"/>
        <v>43890</v>
      </c>
      <c r="B236" s="5">
        <f t="shared" si="58"/>
        <v>44137</v>
      </c>
      <c r="C236" s="6">
        <f t="shared" si="58"/>
        <v>0.33333333333333331</v>
      </c>
      <c r="D236" s="7">
        <f t="shared" si="58"/>
        <v>249</v>
      </c>
      <c r="E236" s="28" t="str">
        <f t="shared" si="45"/>
        <v>https://www.gestionderiesgos.gob.ec/wp-content/uploads/2020/11/INFOGRAFIA-NACIONALCOVID19-COE-NACIONAL-08h00-02112020.pdf</v>
      </c>
      <c r="F236" s="7">
        <f t="shared" si="59"/>
        <v>169562</v>
      </c>
      <c r="G236" s="7">
        <f t="shared" si="59"/>
        <v>8380</v>
      </c>
      <c r="H236" s="7">
        <f t="shared" si="59"/>
        <v>4312</v>
      </c>
      <c r="I236" s="16" t="str">
        <f t="shared" si="59"/>
        <v>No hay datos</v>
      </c>
      <c r="J236" s="19">
        <f t="shared" si="59"/>
        <v>149048</v>
      </c>
      <c r="K236" s="24">
        <f t="shared" si="59"/>
        <v>21476</v>
      </c>
      <c r="L236" s="7">
        <f t="shared" si="59"/>
        <v>328849</v>
      </c>
      <c r="M236" s="7">
        <f t="shared" si="59"/>
        <v>549226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60"/>
        <v>2765</v>
      </c>
      <c r="S236" s="7">
        <f t="shared" si="60"/>
        <v>92</v>
      </c>
      <c r="T236" s="7">
        <f t="shared" si="60"/>
        <v>2</v>
      </c>
      <c r="U236" s="7">
        <f t="shared" si="60"/>
        <v>79068</v>
      </c>
      <c r="V236" s="7">
        <f t="shared" si="60"/>
        <v>520</v>
      </c>
      <c r="W236" s="7">
        <f t="shared" si="60"/>
        <v>342</v>
      </c>
      <c r="X236" s="30">
        <f t="shared" si="60"/>
        <v>0.52900000000000003</v>
      </c>
      <c r="Y236" s="30">
        <f t="shared" si="60"/>
        <v>0.47099999999999997</v>
      </c>
      <c r="Z236" s="30" t="str">
        <f t="shared" si="60"/>
        <v>60.6%</v>
      </c>
      <c r="AA236" s="30" t="str">
        <f t="shared" si="60"/>
        <v>20.5%</v>
      </c>
      <c r="AB236" s="30" t="str">
        <f t="shared" si="60"/>
        <v>13.2%</v>
      </c>
      <c r="AC236" s="30" t="str">
        <f t="shared" si="60"/>
        <v>2.9%</v>
      </c>
      <c r="AD236" s="30" t="str">
        <f t="shared" si="60"/>
        <v>1.4%</v>
      </c>
      <c r="AE236" s="30" t="str">
        <f t="shared" si="60"/>
        <v>0.8%</v>
      </c>
      <c r="AF236" s="30" t="str">
        <f t="shared" si="60"/>
        <v>0.5%</v>
      </c>
      <c r="AG236" s="30" t="str">
        <f t="shared" si="60"/>
        <v>0.2%</v>
      </c>
      <c r="AH236" s="9"/>
      <c r="AI236" s="9">
        <f t="shared" si="53"/>
        <v>4</v>
      </c>
      <c r="AJ236" s="10" t="s">
        <v>282</v>
      </c>
    </row>
    <row r="237" spans="1:36" ht="13.8" x14ac:dyDescent="0.25">
      <c r="A237" s="5">
        <f t="shared" si="58"/>
        <v>43890</v>
      </c>
      <c r="B237" s="5">
        <f t="shared" si="58"/>
        <v>44137</v>
      </c>
      <c r="C237" s="6">
        <f t="shared" si="58"/>
        <v>0.33333333333333331</v>
      </c>
      <c r="D237" s="7">
        <f t="shared" si="58"/>
        <v>249</v>
      </c>
      <c r="E237" s="28" t="str">
        <f t="shared" si="45"/>
        <v>https://www.gestionderiesgos.gob.ec/wp-content/uploads/2020/11/INFOGRAFIA-NACIONALCOVID19-COE-NACIONAL-08h00-02112020.pdf</v>
      </c>
      <c r="F237" s="7">
        <f t="shared" si="59"/>
        <v>169562</v>
      </c>
      <c r="G237" s="7">
        <f t="shared" si="59"/>
        <v>8380</v>
      </c>
      <c r="H237" s="7">
        <f t="shared" si="59"/>
        <v>4312</v>
      </c>
      <c r="I237" s="16" t="str">
        <f t="shared" si="59"/>
        <v>No hay datos</v>
      </c>
      <c r="J237" s="19">
        <f t="shared" si="59"/>
        <v>149048</v>
      </c>
      <c r="K237" s="24">
        <f t="shared" si="59"/>
        <v>21476</v>
      </c>
      <c r="L237" s="7">
        <f t="shared" si="59"/>
        <v>328849</v>
      </c>
      <c r="M237" s="7">
        <f t="shared" si="59"/>
        <v>549226</v>
      </c>
      <c r="N237" s="7" t="s">
        <v>153</v>
      </c>
      <c r="O237" s="7" t="s">
        <v>171</v>
      </c>
      <c r="P237" s="7" t="s">
        <v>171</v>
      </c>
      <c r="Q237" s="8">
        <v>1581</v>
      </c>
      <c r="R237" s="8">
        <v>1581</v>
      </c>
      <c r="S237" s="8">
        <v>53</v>
      </c>
      <c r="T237" s="8">
        <v>1</v>
      </c>
      <c r="U237" s="7">
        <f t="shared" si="60"/>
        <v>79068</v>
      </c>
      <c r="V237" s="7">
        <f t="shared" si="60"/>
        <v>520</v>
      </c>
      <c r="W237" s="7">
        <f t="shared" si="60"/>
        <v>342</v>
      </c>
      <c r="X237" s="30">
        <f t="shared" si="60"/>
        <v>0.52900000000000003</v>
      </c>
      <c r="Y237" s="30">
        <f t="shared" si="60"/>
        <v>0.47099999999999997</v>
      </c>
      <c r="Z237" s="30" t="str">
        <f t="shared" si="60"/>
        <v>60.6%</v>
      </c>
      <c r="AA237" s="30" t="str">
        <f t="shared" si="60"/>
        <v>20.5%</v>
      </c>
      <c r="AB237" s="30" t="str">
        <f t="shared" si="60"/>
        <v>13.2%</v>
      </c>
      <c r="AC237" s="30" t="str">
        <f t="shared" si="60"/>
        <v>2.9%</v>
      </c>
      <c r="AD237" s="30" t="str">
        <f t="shared" si="60"/>
        <v>1.4%</v>
      </c>
      <c r="AE237" s="30" t="str">
        <f t="shared" si="60"/>
        <v>0.8%</v>
      </c>
      <c r="AF237" s="30" t="str">
        <f t="shared" si="60"/>
        <v>0.5%</v>
      </c>
      <c r="AG237" s="30" t="str">
        <f t="shared" si="60"/>
        <v>0.2%</v>
      </c>
      <c r="AH237" s="9"/>
      <c r="AI237" s="9">
        <f t="shared" si="53"/>
        <v>4</v>
      </c>
      <c r="AJ237" s="10" t="s">
        <v>282</v>
      </c>
    </row>
    <row r="238" spans="1:36" ht="13.8" x14ac:dyDescent="0.25">
      <c r="A238" s="5">
        <f t="shared" si="58"/>
        <v>43890</v>
      </c>
      <c r="B238" s="5">
        <f t="shared" si="58"/>
        <v>44137</v>
      </c>
      <c r="C238" s="6">
        <f t="shared" si="58"/>
        <v>0.33333333333333331</v>
      </c>
      <c r="D238" s="7">
        <f t="shared" si="58"/>
        <v>249</v>
      </c>
      <c r="E238" s="28" t="str">
        <f t="shared" si="45"/>
        <v>https://www.gestionderiesgos.gob.ec/wp-content/uploads/2020/11/INFOGRAFIA-NACIONALCOVID19-COE-NACIONAL-08h00-02112020.pdf</v>
      </c>
      <c r="F238" s="7">
        <f t="shared" si="59"/>
        <v>169562</v>
      </c>
      <c r="G238" s="7">
        <f t="shared" si="59"/>
        <v>8380</v>
      </c>
      <c r="H238" s="7">
        <f t="shared" si="59"/>
        <v>4312</v>
      </c>
      <c r="I238" s="16" t="str">
        <f t="shared" si="59"/>
        <v>No hay datos</v>
      </c>
      <c r="J238" s="19">
        <f t="shared" si="59"/>
        <v>149048</v>
      </c>
      <c r="K238" s="24">
        <f t="shared" si="59"/>
        <v>21476</v>
      </c>
      <c r="L238" s="7">
        <f t="shared" si="59"/>
        <v>328849</v>
      </c>
      <c r="M238" s="7">
        <f t="shared" si="59"/>
        <v>549226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1581</v>
      </c>
      <c r="S238" s="7">
        <f t="shared" ref="S238:T238" si="61">S237</f>
        <v>53</v>
      </c>
      <c r="T238" s="7">
        <f t="shared" si="61"/>
        <v>1</v>
      </c>
      <c r="U238" s="7">
        <f t="shared" si="60"/>
        <v>79068</v>
      </c>
      <c r="V238" s="7">
        <f t="shared" si="60"/>
        <v>520</v>
      </c>
      <c r="W238" s="7">
        <f t="shared" si="60"/>
        <v>342</v>
      </c>
      <c r="X238" s="30">
        <f t="shared" si="60"/>
        <v>0.52900000000000003</v>
      </c>
      <c r="Y238" s="30">
        <f t="shared" si="60"/>
        <v>0.47099999999999997</v>
      </c>
      <c r="Z238" s="30" t="str">
        <f t="shared" si="60"/>
        <v>60.6%</v>
      </c>
      <c r="AA238" s="30" t="str">
        <f t="shared" si="60"/>
        <v>20.5%</v>
      </c>
      <c r="AB238" s="30" t="str">
        <f t="shared" si="60"/>
        <v>13.2%</v>
      </c>
      <c r="AC238" s="30" t="str">
        <f t="shared" si="60"/>
        <v>2.9%</v>
      </c>
      <c r="AD238" s="30" t="str">
        <f t="shared" si="60"/>
        <v>1.4%</v>
      </c>
      <c r="AE238" s="30" t="str">
        <f t="shared" si="60"/>
        <v>0.8%</v>
      </c>
      <c r="AF238" s="30" t="str">
        <f t="shared" si="60"/>
        <v>0.5%</v>
      </c>
      <c r="AG238" s="30" t="str">
        <f t="shared" si="60"/>
        <v>0.2%</v>
      </c>
      <c r="AH238" s="9"/>
      <c r="AI238" s="9">
        <f t="shared" si="53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44137</v>
      </c>
      <c r="C239" s="6">
        <f>C237</f>
        <v>0.33333333333333331</v>
      </c>
      <c r="D239" s="7">
        <f>D237</f>
        <v>249</v>
      </c>
      <c r="E239" s="28" t="str">
        <f t="shared" ref="E239:E246" si="62">E238</f>
        <v>https://www.gestionderiesgos.gob.ec/wp-content/uploads/2020/11/INFOGRAFIA-NACIONALCOVID19-COE-NACIONAL-08h00-02112020.pdf</v>
      </c>
      <c r="F239" s="7">
        <f t="shared" ref="F239:M239" si="63">F237</f>
        <v>169562</v>
      </c>
      <c r="G239" s="7">
        <f t="shared" si="63"/>
        <v>8380</v>
      </c>
      <c r="H239" s="7">
        <f t="shared" si="63"/>
        <v>4312</v>
      </c>
      <c r="I239" s="16" t="str">
        <f t="shared" si="63"/>
        <v>No hay datos</v>
      </c>
      <c r="J239" s="19">
        <f t="shared" si="63"/>
        <v>149048</v>
      </c>
      <c r="K239" s="24">
        <f t="shared" si="63"/>
        <v>21476</v>
      </c>
      <c r="L239" s="7">
        <f t="shared" si="63"/>
        <v>328849</v>
      </c>
      <c r="M239" s="7">
        <f t="shared" si="63"/>
        <v>549226</v>
      </c>
      <c r="N239" s="7" t="s">
        <v>153</v>
      </c>
      <c r="O239" s="7" t="s">
        <v>171</v>
      </c>
      <c r="P239" s="7" t="s">
        <v>213</v>
      </c>
      <c r="Q239" s="8">
        <v>47</v>
      </c>
      <c r="R239" s="7">
        <f t="shared" ref="R239:AG239" si="64">R237</f>
        <v>1581</v>
      </c>
      <c r="S239" s="7">
        <f t="shared" si="64"/>
        <v>53</v>
      </c>
      <c r="T239" s="7">
        <f t="shared" si="64"/>
        <v>1</v>
      </c>
      <c r="U239" s="7">
        <f t="shared" si="64"/>
        <v>79068</v>
      </c>
      <c r="V239" s="7">
        <f t="shared" si="64"/>
        <v>520</v>
      </c>
      <c r="W239" s="7">
        <f t="shared" si="64"/>
        <v>342</v>
      </c>
      <c r="X239" s="30">
        <f t="shared" si="64"/>
        <v>0.52900000000000003</v>
      </c>
      <c r="Y239" s="30">
        <f t="shared" si="64"/>
        <v>0.47099999999999997</v>
      </c>
      <c r="Z239" s="30" t="str">
        <f t="shared" si="64"/>
        <v>60.6%</v>
      </c>
      <c r="AA239" s="30" t="str">
        <f t="shared" si="64"/>
        <v>20.5%</v>
      </c>
      <c r="AB239" s="30" t="str">
        <f t="shared" si="64"/>
        <v>13.2%</v>
      </c>
      <c r="AC239" s="30" t="str">
        <f t="shared" si="64"/>
        <v>2.9%</v>
      </c>
      <c r="AD239" s="30" t="str">
        <f t="shared" si="64"/>
        <v>1.4%</v>
      </c>
      <c r="AE239" s="30" t="str">
        <f t="shared" si="64"/>
        <v>0.8%</v>
      </c>
      <c r="AF239" s="30" t="str">
        <f t="shared" si="64"/>
        <v>0.5%</v>
      </c>
      <c r="AG239" s="30" t="str">
        <f t="shared" si="64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8"/>
        <v>43890</v>
      </c>
      <c r="B240" s="5">
        <f t="shared" si="58"/>
        <v>44137</v>
      </c>
      <c r="C240" s="6">
        <f t="shared" si="58"/>
        <v>0.33333333333333331</v>
      </c>
      <c r="D240" s="7">
        <f t="shared" si="58"/>
        <v>249</v>
      </c>
      <c r="E240" s="28" t="str">
        <f t="shared" si="62"/>
        <v>https://www.gestionderiesgos.gob.ec/wp-content/uploads/2020/11/INFOGRAFIA-NACIONALCOVID19-COE-NACIONAL-08h00-02112020.pdf</v>
      </c>
      <c r="F240" s="7">
        <f t="shared" si="59"/>
        <v>169562</v>
      </c>
      <c r="G240" s="7">
        <f t="shared" si="59"/>
        <v>8380</v>
      </c>
      <c r="H240" s="7">
        <f t="shared" si="59"/>
        <v>4312</v>
      </c>
      <c r="I240" s="16" t="str">
        <f t="shared" si="59"/>
        <v>No hay datos</v>
      </c>
      <c r="J240" s="19">
        <f t="shared" si="59"/>
        <v>149048</v>
      </c>
      <c r="K240" s="24">
        <f t="shared" si="59"/>
        <v>21476</v>
      </c>
      <c r="L240" s="7">
        <f t="shared" si="59"/>
        <v>328849</v>
      </c>
      <c r="M240" s="7">
        <f t="shared" si="59"/>
        <v>549226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60"/>
        <v>1581</v>
      </c>
      <c r="S240" s="7">
        <f t="shared" si="60"/>
        <v>53</v>
      </c>
      <c r="T240" s="7">
        <f t="shared" si="60"/>
        <v>1</v>
      </c>
      <c r="U240" s="7">
        <f t="shared" si="60"/>
        <v>79068</v>
      </c>
      <c r="V240" s="7">
        <f t="shared" si="60"/>
        <v>520</v>
      </c>
      <c r="W240" s="7">
        <f t="shared" si="60"/>
        <v>342</v>
      </c>
      <c r="X240" s="30">
        <f t="shared" si="60"/>
        <v>0.52900000000000003</v>
      </c>
      <c r="Y240" s="30">
        <f t="shared" si="60"/>
        <v>0.47099999999999997</v>
      </c>
      <c r="Z240" s="30" t="str">
        <f t="shared" si="60"/>
        <v>60.6%</v>
      </c>
      <c r="AA240" s="30" t="str">
        <f t="shared" si="60"/>
        <v>20.5%</v>
      </c>
      <c r="AB240" s="30" t="str">
        <f t="shared" si="60"/>
        <v>13.2%</v>
      </c>
      <c r="AC240" s="30" t="str">
        <f t="shared" si="60"/>
        <v>2.9%</v>
      </c>
      <c r="AD240" s="30" t="str">
        <f t="shared" si="60"/>
        <v>1.4%</v>
      </c>
      <c r="AE240" s="30" t="str">
        <f t="shared" si="60"/>
        <v>0.8%</v>
      </c>
      <c r="AF240" s="30" t="str">
        <f t="shared" si="60"/>
        <v>0.5%</v>
      </c>
      <c r="AG240" s="30" t="str">
        <f t="shared" si="60"/>
        <v>0.2%</v>
      </c>
      <c r="AH240" s="9"/>
      <c r="AI240" s="9">
        <f t="shared" si="53"/>
        <v>4</v>
      </c>
      <c r="AJ240" s="10" t="s">
        <v>282</v>
      </c>
    </row>
    <row r="241" spans="1:36" ht="13.8" x14ac:dyDescent="0.25">
      <c r="A241" s="5">
        <f t="shared" si="58"/>
        <v>43890</v>
      </c>
      <c r="B241" s="5">
        <f t="shared" si="58"/>
        <v>44137</v>
      </c>
      <c r="C241" s="6">
        <f t="shared" si="58"/>
        <v>0.33333333333333331</v>
      </c>
      <c r="D241" s="7">
        <f t="shared" si="58"/>
        <v>249</v>
      </c>
      <c r="E241" s="28" t="str">
        <f t="shared" si="62"/>
        <v>https://www.gestionderiesgos.gob.ec/wp-content/uploads/2020/11/INFOGRAFIA-NACIONALCOVID19-COE-NACIONAL-08h00-02112020.pdf</v>
      </c>
      <c r="F241" s="7">
        <f t="shared" si="59"/>
        <v>169562</v>
      </c>
      <c r="G241" s="7">
        <f t="shared" si="59"/>
        <v>8380</v>
      </c>
      <c r="H241" s="7">
        <f t="shared" si="59"/>
        <v>4312</v>
      </c>
      <c r="I241" s="16" t="str">
        <f t="shared" si="59"/>
        <v>No hay datos</v>
      </c>
      <c r="J241" s="19">
        <f t="shared" si="59"/>
        <v>149048</v>
      </c>
      <c r="K241" s="24">
        <f t="shared" si="59"/>
        <v>21476</v>
      </c>
      <c r="L241" s="7">
        <f t="shared" si="59"/>
        <v>328849</v>
      </c>
      <c r="M241" s="7">
        <f t="shared" si="59"/>
        <v>549226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60"/>
        <v>1581</v>
      </c>
      <c r="S241" s="7">
        <f t="shared" si="60"/>
        <v>53</v>
      </c>
      <c r="T241" s="7">
        <f t="shared" si="60"/>
        <v>1</v>
      </c>
      <c r="U241" s="7">
        <f t="shared" si="60"/>
        <v>79068</v>
      </c>
      <c r="V241" s="7">
        <f t="shared" si="60"/>
        <v>520</v>
      </c>
      <c r="W241" s="7">
        <f t="shared" si="60"/>
        <v>342</v>
      </c>
      <c r="X241" s="30">
        <f t="shared" si="60"/>
        <v>0.52900000000000003</v>
      </c>
      <c r="Y241" s="30">
        <f t="shared" si="60"/>
        <v>0.47099999999999997</v>
      </c>
      <c r="Z241" s="30" t="str">
        <f t="shared" si="60"/>
        <v>60.6%</v>
      </c>
      <c r="AA241" s="30" t="str">
        <f t="shared" si="60"/>
        <v>20.5%</v>
      </c>
      <c r="AB241" s="30" t="str">
        <f t="shared" si="60"/>
        <v>13.2%</v>
      </c>
      <c r="AC241" s="30" t="str">
        <f t="shared" si="60"/>
        <v>2.9%</v>
      </c>
      <c r="AD241" s="30" t="str">
        <f t="shared" si="60"/>
        <v>1.4%</v>
      </c>
      <c r="AE241" s="30" t="str">
        <f t="shared" si="60"/>
        <v>0.8%</v>
      </c>
      <c r="AF241" s="30" t="str">
        <f t="shared" si="60"/>
        <v>0.5%</v>
      </c>
      <c r="AG241" s="30" t="str">
        <f t="shared" si="60"/>
        <v>0.2%</v>
      </c>
      <c r="AH241" s="9"/>
      <c r="AI241" s="9">
        <f t="shared" si="53"/>
        <v>4</v>
      </c>
      <c r="AJ241" s="10" t="s">
        <v>282</v>
      </c>
    </row>
    <row r="242" spans="1:36" ht="13.8" x14ac:dyDescent="0.25">
      <c r="A242" s="5">
        <f t="shared" si="58"/>
        <v>43890</v>
      </c>
      <c r="B242" s="5">
        <f t="shared" si="58"/>
        <v>44137</v>
      </c>
      <c r="C242" s="6">
        <f t="shared" si="58"/>
        <v>0.33333333333333331</v>
      </c>
      <c r="D242" s="7">
        <f t="shared" si="58"/>
        <v>249</v>
      </c>
      <c r="E242" s="28" t="str">
        <f t="shared" si="62"/>
        <v>https://www.gestionderiesgos.gob.ec/wp-content/uploads/2020/11/INFOGRAFIA-NACIONALCOVID19-COE-NACIONAL-08h00-02112020.pdf</v>
      </c>
      <c r="F242" s="7">
        <f t="shared" si="59"/>
        <v>169562</v>
      </c>
      <c r="G242" s="7">
        <f t="shared" si="59"/>
        <v>8380</v>
      </c>
      <c r="H242" s="7">
        <f t="shared" si="59"/>
        <v>4312</v>
      </c>
      <c r="I242" s="16" t="str">
        <f t="shared" si="59"/>
        <v>No hay datos</v>
      </c>
      <c r="J242" s="19">
        <f t="shared" si="59"/>
        <v>149048</v>
      </c>
      <c r="K242" s="24">
        <f t="shared" si="59"/>
        <v>21476</v>
      </c>
      <c r="L242" s="7">
        <f t="shared" si="59"/>
        <v>328849</v>
      </c>
      <c r="M242" s="7">
        <f t="shared" si="59"/>
        <v>549226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60"/>
        <v>1581</v>
      </c>
      <c r="S242" s="7">
        <f t="shared" si="60"/>
        <v>53</v>
      </c>
      <c r="T242" s="7">
        <f t="shared" si="60"/>
        <v>1</v>
      </c>
      <c r="U242" s="7">
        <f t="shared" si="60"/>
        <v>79068</v>
      </c>
      <c r="V242" s="7">
        <f t="shared" si="60"/>
        <v>520</v>
      </c>
      <c r="W242" s="7">
        <f t="shared" si="60"/>
        <v>342</v>
      </c>
      <c r="X242" s="30">
        <f t="shared" si="60"/>
        <v>0.52900000000000003</v>
      </c>
      <c r="Y242" s="30">
        <f t="shared" si="60"/>
        <v>0.47099999999999997</v>
      </c>
      <c r="Z242" s="30" t="str">
        <f t="shared" si="60"/>
        <v>60.6%</v>
      </c>
      <c r="AA242" s="30" t="str">
        <f t="shared" si="60"/>
        <v>20.5%</v>
      </c>
      <c r="AB242" s="30" t="str">
        <f t="shared" si="60"/>
        <v>13.2%</v>
      </c>
      <c r="AC242" s="30" t="str">
        <f t="shared" si="60"/>
        <v>2.9%</v>
      </c>
      <c r="AD242" s="30" t="str">
        <f t="shared" si="60"/>
        <v>1.4%</v>
      </c>
      <c r="AE242" s="30" t="str">
        <f t="shared" si="60"/>
        <v>0.8%</v>
      </c>
      <c r="AF242" s="30" t="str">
        <f t="shared" si="60"/>
        <v>0.5%</v>
      </c>
      <c r="AG242" s="30" t="str">
        <f t="shared" si="60"/>
        <v>0.2%</v>
      </c>
      <c r="AH242" s="9"/>
      <c r="AI242" s="9">
        <f t="shared" si="53"/>
        <v>4</v>
      </c>
      <c r="AJ242" s="10" t="s">
        <v>282</v>
      </c>
    </row>
    <row r="243" spans="1:36" ht="13.8" x14ac:dyDescent="0.25">
      <c r="A243" s="5">
        <f t="shared" ref="A243:D246" si="65">A242</f>
        <v>43890</v>
      </c>
      <c r="B243" s="5">
        <f t="shared" si="65"/>
        <v>44137</v>
      </c>
      <c r="C243" s="6">
        <f t="shared" si="65"/>
        <v>0.33333333333333331</v>
      </c>
      <c r="D243" s="7">
        <f t="shared" si="65"/>
        <v>249</v>
      </c>
      <c r="E243" s="28" t="str">
        <f t="shared" si="62"/>
        <v>https://www.gestionderiesgos.gob.ec/wp-content/uploads/2020/11/INFOGRAFIA-NACIONALCOVID19-COE-NACIONAL-08h00-02112020.pdf</v>
      </c>
      <c r="F243" s="7">
        <f t="shared" ref="F243:M246" si="66">F242</f>
        <v>169562</v>
      </c>
      <c r="G243" s="7">
        <f t="shared" si="66"/>
        <v>8380</v>
      </c>
      <c r="H243" s="7">
        <f t="shared" si="66"/>
        <v>4312</v>
      </c>
      <c r="I243" s="16" t="str">
        <f t="shared" si="66"/>
        <v>No hay datos</v>
      </c>
      <c r="J243" s="19">
        <f t="shared" si="66"/>
        <v>149048</v>
      </c>
      <c r="K243" s="24">
        <f t="shared" si="66"/>
        <v>21476</v>
      </c>
      <c r="L243" s="7">
        <f t="shared" si="66"/>
        <v>328849</v>
      </c>
      <c r="M243" s="7">
        <f t="shared" si="66"/>
        <v>549226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60"/>
        <v>1581</v>
      </c>
      <c r="S243" s="7">
        <f t="shared" si="60"/>
        <v>53</v>
      </c>
      <c r="T243" s="7">
        <f t="shared" si="60"/>
        <v>1</v>
      </c>
      <c r="U243" s="7">
        <f t="shared" si="60"/>
        <v>79068</v>
      </c>
      <c r="V243" s="7">
        <f t="shared" si="60"/>
        <v>520</v>
      </c>
      <c r="W243" s="7">
        <f t="shared" si="60"/>
        <v>342</v>
      </c>
      <c r="X243" s="30">
        <f t="shared" si="60"/>
        <v>0.52900000000000003</v>
      </c>
      <c r="Y243" s="30">
        <f t="shared" si="60"/>
        <v>0.47099999999999997</v>
      </c>
      <c r="Z243" s="30" t="str">
        <f t="shared" si="60"/>
        <v>60.6%</v>
      </c>
      <c r="AA243" s="30" t="str">
        <f t="shared" si="60"/>
        <v>20.5%</v>
      </c>
      <c r="AB243" s="30" t="str">
        <f t="shared" si="60"/>
        <v>13.2%</v>
      </c>
      <c r="AC243" s="30" t="str">
        <f t="shared" si="60"/>
        <v>2.9%</v>
      </c>
      <c r="AD243" s="30" t="str">
        <f t="shared" si="60"/>
        <v>1.4%</v>
      </c>
      <c r="AE243" s="30" t="str">
        <f t="shared" si="60"/>
        <v>0.8%</v>
      </c>
      <c r="AF243" s="30" t="str">
        <f t="shared" si="60"/>
        <v>0.5%</v>
      </c>
      <c r="AG243" s="30" t="str">
        <f t="shared" si="60"/>
        <v>0.2%</v>
      </c>
      <c r="AH243" s="9"/>
      <c r="AI243" s="9">
        <f t="shared" si="53"/>
        <v>4</v>
      </c>
      <c r="AJ243" s="10" t="s">
        <v>282</v>
      </c>
    </row>
    <row r="244" spans="1:36" ht="13.8" x14ac:dyDescent="0.25">
      <c r="A244" s="5">
        <f t="shared" si="65"/>
        <v>43890</v>
      </c>
      <c r="B244" s="5">
        <f t="shared" si="65"/>
        <v>44137</v>
      </c>
      <c r="C244" s="6">
        <f t="shared" si="65"/>
        <v>0.33333333333333331</v>
      </c>
      <c r="D244" s="7">
        <f t="shared" si="65"/>
        <v>249</v>
      </c>
      <c r="E244" s="28" t="str">
        <f t="shared" si="62"/>
        <v>https://www.gestionderiesgos.gob.ec/wp-content/uploads/2020/11/INFOGRAFIA-NACIONALCOVID19-COE-NACIONAL-08h00-02112020.pdf</v>
      </c>
      <c r="F244" s="7">
        <f t="shared" si="66"/>
        <v>169562</v>
      </c>
      <c r="G244" s="7">
        <f t="shared" si="66"/>
        <v>8380</v>
      </c>
      <c r="H244" s="7">
        <f t="shared" si="66"/>
        <v>4312</v>
      </c>
      <c r="I244" s="16" t="str">
        <f t="shared" si="66"/>
        <v>No hay datos</v>
      </c>
      <c r="J244" s="19">
        <f t="shared" si="66"/>
        <v>149048</v>
      </c>
      <c r="K244" s="24">
        <f t="shared" si="66"/>
        <v>21476</v>
      </c>
      <c r="L244" s="7">
        <f t="shared" si="66"/>
        <v>328849</v>
      </c>
      <c r="M244" s="7">
        <f t="shared" si="66"/>
        <v>549226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60"/>
        <v>1581</v>
      </c>
      <c r="S244" s="7">
        <f t="shared" si="60"/>
        <v>53</v>
      </c>
      <c r="T244" s="7">
        <f t="shared" si="60"/>
        <v>1</v>
      </c>
      <c r="U244" s="7">
        <f t="shared" si="60"/>
        <v>79068</v>
      </c>
      <c r="V244" s="7">
        <f t="shared" si="60"/>
        <v>520</v>
      </c>
      <c r="W244" s="7">
        <f t="shared" si="60"/>
        <v>342</v>
      </c>
      <c r="X244" s="30">
        <f t="shared" si="60"/>
        <v>0.52900000000000003</v>
      </c>
      <c r="Y244" s="30">
        <f t="shared" si="60"/>
        <v>0.47099999999999997</v>
      </c>
      <c r="Z244" s="30" t="str">
        <f t="shared" si="60"/>
        <v>60.6%</v>
      </c>
      <c r="AA244" s="30" t="str">
        <f t="shared" si="60"/>
        <v>20.5%</v>
      </c>
      <c r="AB244" s="30" t="str">
        <f t="shared" si="60"/>
        <v>13.2%</v>
      </c>
      <c r="AC244" s="30" t="str">
        <f t="shared" si="60"/>
        <v>2.9%</v>
      </c>
      <c r="AD244" s="30" t="str">
        <f t="shared" si="60"/>
        <v>1.4%</v>
      </c>
      <c r="AE244" s="30" t="str">
        <f t="shared" si="60"/>
        <v>0.8%</v>
      </c>
      <c r="AF244" s="30" t="str">
        <f t="shared" si="60"/>
        <v>0.5%</v>
      </c>
      <c r="AG244" s="30" t="str">
        <f t="shared" si="60"/>
        <v>0.2%</v>
      </c>
      <c r="AH244" s="9"/>
      <c r="AI244" s="9">
        <f t="shared" si="53"/>
        <v>4</v>
      </c>
      <c r="AJ244" s="10" t="s">
        <v>282</v>
      </c>
    </row>
    <row r="245" spans="1:36" ht="13.8" x14ac:dyDescent="0.25">
      <c r="A245" s="5">
        <f t="shared" si="65"/>
        <v>43890</v>
      </c>
      <c r="B245" s="5">
        <f t="shared" si="65"/>
        <v>44137</v>
      </c>
      <c r="C245" s="6">
        <f t="shared" si="65"/>
        <v>0.33333333333333331</v>
      </c>
      <c r="D245" s="7">
        <f t="shared" si="65"/>
        <v>249</v>
      </c>
      <c r="E245" s="28" t="str">
        <f t="shared" si="62"/>
        <v>https://www.gestionderiesgos.gob.ec/wp-content/uploads/2020/11/INFOGRAFIA-NACIONALCOVID19-COE-NACIONAL-08h00-02112020.pdf</v>
      </c>
      <c r="F245" s="7">
        <f t="shared" si="66"/>
        <v>169562</v>
      </c>
      <c r="G245" s="7">
        <f t="shared" si="66"/>
        <v>8380</v>
      </c>
      <c r="H245" s="7">
        <f t="shared" si="66"/>
        <v>4312</v>
      </c>
      <c r="I245" s="16" t="str">
        <f t="shared" si="66"/>
        <v>No hay datos</v>
      </c>
      <c r="J245" s="19">
        <f t="shared" si="66"/>
        <v>149048</v>
      </c>
      <c r="K245" s="24">
        <f t="shared" si="66"/>
        <v>21476</v>
      </c>
      <c r="L245" s="7">
        <f t="shared" si="66"/>
        <v>328849</v>
      </c>
      <c r="M245" s="7">
        <f t="shared" si="66"/>
        <v>549226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60"/>
        <v>1581</v>
      </c>
      <c r="S245" s="7">
        <f t="shared" si="60"/>
        <v>53</v>
      </c>
      <c r="T245" s="7">
        <f t="shared" si="60"/>
        <v>1</v>
      </c>
      <c r="U245" s="7">
        <f t="shared" si="60"/>
        <v>79068</v>
      </c>
      <c r="V245" s="7">
        <f t="shared" si="60"/>
        <v>520</v>
      </c>
      <c r="W245" s="7">
        <f t="shared" si="60"/>
        <v>342</v>
      </c>
      <c r="X245" s="30">
        <f t="shared" si="60"/>
        <v>0.52900000000000003</v>
      </c>
      <c r="Y245" s="30">
        <f t="shared" si="60"/>
        <v>0.47099999999999997</v>
      </c>
      <c r="Z245" s="30" t="str">
        <f t="shared" si="60"/>
        <v>60.6%</v>
      </c>
      <c r="AA245" s="30" t="str">
        <f t="shared" si="60"/>
        <v>20.5%</v>
      </c>
      <c r="AB245" s="30" t="str">
        <f t="shared" si="60"/>
        <v>13.2%</v>
      </c>
      <c r="AC245" s="30" t="str">
        <f t="shared" si="60"/>
        <v>2.9%</v>
      </c>
      <c r="AD245" s="30" t="str">
        <f t="shared" si="60"/>
        <v>1.4%</v>
      </c>
      <c r="AE245" s="30" t="str">
        <f t="shared" si="60"/>
        <v>0.8%</v>
      </c>
      <c r="AF245" s="30" t="str">
        <f t="shared" si="60"/>
        <v>0.5%</v>
      </c>
      <c r="AG245" s="30" t="str">
        <f t="shared" si="60"/>
        <v>0.2%</v>
      </c>
      <c r="AH245" s="9"/>
      <c r="AI245" s="9">
        <f t="shared" si="53"/>
        <v>4</v>
      </c>
      <c r="AJ245" s="10" t="s">
        <v>282</v>
      </c>
    </row>
    <row r="246" spans="1:36" ht="13.8" x14ac:dyDescent="0.25">
      <c r="A246" s="5">
        <f t="shared" si="65"/>
        <v>43890</v>
      </c>
      <c r="B246" s="5">
        <f t="shared" si="65"/>
        <v>44137</v>
      </c>
      <c r="C246" s="6">
        <f t="shared" si="65"/>
        <v>0.33333333333333331</v>
      </c>
      <c r="D246" s="7">
        <f t="shared" si="65"/>
        <v>249</v>
      </c>
      <c r="E246" s="28" t="str">
        <f t="shared" si="62"/>
        <v>https://www.gestionderiesgos.gob.ec/wp-content/uploads/2020/11/INFOGRAFIA-NACIONALCOVID19-COE-NACIONAL-08h00-02112020.pdf</v>
      </c>
      <c r="F246" s="7">
        <f t="shared" si="66"/>
        <v>169562</v>
      </c>
      <c r="G246" s="7">
        <f t="shared" si="66"/>
        <v>8380</v>
      </c>
      <c r="H246" s="7">
        <f t="shared" si="66"/>
        <v>4312</v>
      </c>
      <c r="I246" s="16" t="str">
        <f t="shared" si="66"/>
        <v>No hay datos</v>
      </c>
      <c r="J246" s="19">
        <f t="shared" si="66"/>
        <v>149048</v>
      </c>
      <c r="K246" s="24">
        <f t="shared" si="66"/>
        <v>21476</v>
      </c>
      <c r="L246" s="7">
        <f t="shared" si="66"/>
        <v>328849</v>
      </c>
      <c r="M246" s="7">
        <f t="shared" si="66"/>
        <v>549226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60"/>
        <v>1581</v>
      </c>
      <c r="S246" s="7">
        <f t="shared" si="60"/>
        <v>53</v>
      </c>
      <c r="T246" s="7">
        <f t="shared" si="60"/>
        <v>1</v>
      </c>
      <c r="U246" s="7">
        <f t="shared" si="60"/>
        <v>79068</v>
      </c>
      <c r="V246" s="7">
        <f t="shared" si="60"/>
        <v>520</v>
      </c>
      <c r="W246" s="7">
        <f t="shared" si="60"/>
        <v>342</v>
      </c>
      <c r="X246" s="30">
        <f t="shared" si="60"/>
        <v>0.52900000000000003</v>
      </c>
      <c r="Y246" s="30">
        <f t="shared" si="60"/>
        <v>0.47099999999999997</v>
      </c>
      <c r="Z246" s="30" t="str">
        <f t="shared" si="60"/>
        <v>60.6%</v>
      </c>
      <c r="AA246" s="30" t="str">
        <f t="shared" si="60"/>
        <v>20.5%</v>
      </c>
      <c r="AB246" s="30" t="str">
        <f t="shared" si="60"/>
        <v>13.2%</v>
      </c>
      <c r="AC246" s="30" t="str">
        <f t="shared" si="60"/>
        <v>2.9%</v>
      </c>
      <c r="AD246" s="30" t="str">
        <f t="shared" si="60"/>
        <v>1.4%</v>
      </c>
      <c r="AE246" s="30" t="str">
        <f t="shared" si="60"/>
        <v>0.8%</v>
      </c>
      <c r="AF246" s="30" t="str">
        <f t="shared" si="60"/>
        <v>0.5%</v>
      </c>
      <c r="AG246" s="30" t="str">
        <f t="shared" si="60"/>
        <v>0.2%</v>
      </c>
      <c r="AH246" s="9"/>
      <c r="AI246" s="9">
        <f t="shared" si="53"/>
        <v>4</v>
      </c>
      <c r="AJ246" s="10" t="s">
        <v>282</v>
      </c>
    </row>
  </sheetData>
  <autoFilter ref="A1:AJ246" xr:uid="{C9328CB9-520E-B94D-8AAB-D87E040B29FD}"/>
  <hyperlinks>
    <hyperlink ref="AJ2" r:id="rId1" xr:uid="{9A131DD2-9B8A-47FB-9B1F-5BE5A2263F79}"/>
    <hyperlink ref="AJ3:AJ6" r:id="rId2" display="pjsaraguro@utpl.edu.ec" xr:uid="{D4716724-8A79-48DC-B638-D95AA6EC905E}"/>
    <hyperlink ref="E3" r:id="rId3" display="https://www.gestionderiesgos.gob.ec/wp-content/uploads/2020/11/INFOGRAFIA-NACIONALCOVID19-COE-NACIONAL-08h00-01112020.pdf" xr:uid="{87D12A0F-A1CE-4DD7-8472-997E9D784A14}"/>
    <hyperlink ref="E4:E246" r:id="rId4" display="https://www.gestionderiesgos.gob.ec/wp-content/uploads/2020/11/INFOGRAFIA-NACIONALCOVID19-COE-NACIONAL-08h00-01112020.pdf" xr:uid="{F5E50096-1732-42D6-8314-2DCFC0F5D240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E97CC-C374-4765-AFB2-AB01A497FCAC}">
  <sheetPr>
    <outlinePr summaryBelow="0" summaryRight="0"/>
  </sheetPr>
  <dimension ref="A1:AY246"/>
  <sheetViews>
    <sheetView zoomScale="80" zoomScaleNormal="80" workbookViewId="0">
      <pane ySplit="1" topLeftCell="A2" activePane="bottomLeft" state="frozen"/>
      <selection pane="bottomLeft" activeCell="R237" sqref="R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4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4" customWidth="1"/>
    <col min="25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si="0"/>
        <v>8371</v>
      </c>
      <c r="H3" s="7">
        <f>H2</f>
        <v>4313</v>
      </c>
      <c r="I3" s="16" t="str">
        <f t="shared" si="0"/>
        <v>No hay datos</v>
      </c>
      <c r="J3" s="19">
        <f>J2</f>
        <v>149048</v>
      </c>
      <c r="K3" s="24">
        <f>K2</f>
        <v>21423</v>
      </c>
      <c r="L3" s="7">
        <f t="shared" si="0"/>
        <v>327889</v>
      </c>
      <c r="M3" s="7">
        <f t="shared" si="0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18" si="1">V2</f>
        <v>531</v>
      </c>
      <c r="W3" s="7">
        <f t="shared" si="1"/>
        <v>342</v>
      </c>
      <c r="X3" s="7" t="str">
        <f t="shared" si="1"/>
        <v>53.0%</v>
      </c>
      <c r="Y3" s="7" t="str">
        <f t="shared" si="1"/>
        <v>47.0%</v>
      </c>
      <c r="Z3" s="7" t="str">
        <f t="shared" si="1"/>
        <v>60.6%</v>
      </c>
      <c r="AA3" s="7" t="str">
        <f t="shared" si="1"/>
        <v>20.5%</v>
      </c>
      <c r="AB3" s="7" t="str">
        <f t="shared" si="1"/>
        <v>13.2%</v>
      </c>
      <c r="AC3" s="7" t="str">
        <f t="shared" si="1"/>
        <v>2.9%</v>
      </c>
      <c r="AD3" s="7" t="str">
        <f t="shared" si="1"/>
        <v>1.4%</v>
      </c>
      <c r="AE3" s="7" t="str">
        <f t="shared" si="1"/>
        <v>0.8%</v>
      </c>
      <c r="AF3" s="7" t="str">
        <f t="shared" si="1"/>
        <v>0.5%</v>
      </c>
      <c r="AG3" s="7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44136</v>
      </c>
      <c r="C4" s="6">
        <f t="shared" si="0"/>
        <v>0.33333333333333331</v>
      </c>
      <c r="D4" s="7">
        <f t="shared" si="0"/>
        <v>248</v>
      </c>
      <c r="E4" s="10" t="s">
        <v>268</v>
      </c>
      <c r="F4" s="7">
        <f t="shared" si="0"/>
        <v>169194</v>
      </c>
      <c r="G4" s="7">
        <f t="shared" si="0"/>
        <v>8371</v>
      </c>
      <c r="H4" s="7">
        <f t="shared" si="0"/>
        <v>4313</v>
      </c>
      <c r="I4" s="16" t="str">
        <f t="shared" si="0"/>
        <v>No hay datos</v>
      </c>
      <c r="J4" s="19">
        <f t="shared" si="0"/>
        <v>149048</v>
      </c>
      <c r="K4" s="24">
        <f t="shared" si="0"/>
        <v>21423</v>
      </c>
      <c r="L4" s="7">
        <f t="shared" si="0"/>
        <v>327889</v>
      </c>
      <c r="M4" s="7">
        <f t="shared" si="0"/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AG19" si="2">R3</f>
        <v>6447</v>
      </c>
      <c r="S4" s="7">
        <f t="shared" si="2"/>
        <v>55343</v>
      </c>
      <c r="T4" s="7">
        <f t="shared" si="2"/>
        <v>466</v>
      </c>
      <c r="U4" s="7">
        <f t="shared" si="2"/>
        <v>79053</v>
      </c>
      <c r="V4" s="7">
        <f t="shared" si="1"/>
        <v>531</v>
      </c>
      <c r="W4" s="7">
        <f t="shared" si="1"/>
        <v>342</v>
      </c>
      <c r="X4" s="7" t="str">
        <f t="shared" si="1"/>
        <v>53.0%</v>
      </c>
      <c r="Y4" s="7" t="str">
        <f t="shared" si="1"/>
        <v>47.0%</v>
      </c>
      <c r="Z4" s="7" t="str">
        <f t="shared" si="1"/>
        <v>60.6%</v>
      </c>
      <c r="AA4" s="7" t="str">
        <f t="shared" si="1"/>
        <v>20.5%</v>
      </c>
      <c r="AB4" s="7" t="str">
        <f t="shared" si="1"/>
        <v>13.2%</v>
      </c>
      <c r="AC4" s="7" t="str">
        <f t="shared" si="1"/>
        <v>2.9%</v>
      </c>
      <c r="AD4" s="7" t="str">
        <f t="shared" si="1"/>
        <v>1.4%</v>
      </c>
      <c r="AE4" s="7" t="str">
        <f t="shared" si="1"/>
        <v>0.8%</v>
      </c>
      <c r="AF4" s="7" t="str">
        <f t="shared" si="1"/>
        <v>0.5%</v>
      </c>
      <c r="AG4" s="7" t="str">
        <f t="shared" si="1"/>
        <v>0.2%</v>
      </c>
      <c r="AH4" s="9"/>
      <c r="AI4" s="9">
        <f t="shared" ref="AI4:AI67" si="3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44136</v>
      </c>
      <c r="C5" s="6">
        <f t="shared" si="0"/>
        <v>0.33333333333333331</v>
      </c>
      <c r="D5" s="7">
        <f t="shared" si="0"/>
        <v>248</v>
      </c>
      <c r="E5" s="10" t="s">
        <v>268</v>
      </c>
      <c r="F5" s="7">
        <f t="shared" si="0"/>
        <v>169194</v>
      </c>
      <c r="G5" s="7">
        <f t="shared" si="0"/>
        <v>8371</v>
      </c>
      <c r="H5" s="7">
        <f t="shared" si="0"/>
        <v>4313</v>
      </c>
      <c r="I5" s="16" t="str">
        <f t="shared" si="0"/>
        <v>No hay datos</v>
      </c>
      <c r="J5" s="19">
        <f t="shared" si="0"/>
        <v>149048</v>
      </c>
      <c r="K5" s="24">
        <f t="shared" si="0"/>
        <v>21423</v>
      </c>
      <c r="L5" s="7">
        <f t="shared" si="0"/>
        <v>327889</v>
      </c>
      <c r="M5" s="7">
        <f t="shared" si="0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2"/>
        <v>6447</v>
      </c>
      <c r="S5" s="7">
        <f t="shared" si="2"/>
        <v>55343</v>
      </c>
      <c r="T5" s="7">
        <f t="shared" si="2"/>
        <v>466</v>
      </c>
      <c r="U5" s="7">
        <f t="shared" si="2"/>
        <v>79053</v>
      </c>
      <c r="V5" s="7">
        <f t="shared" si="1"/>
        <v>531</v>
      </c>
      <c r="W5" s="7">
        <f t="shared" si="1"/>
        <v>342</v>
      </c>
      <c r="X5" s="7" t="str">
        <f t="shared" si="1"/>
        <v>53.0%</v>
      </c>
      <c r="Y5" s="7" t="str">
        <f t="shared" si="1"/>
        <v>47.0%</v>
      </c>
      <c r="Z5" s="7" t="str">
        <f t="shared" si="1"/>
        <v>60.6%</v>
      </c>
      <c r="AA5" s="7" t="str">
        <f t="shared" si="1"/>
        <v>20.5%</v>
      </c>
      <c r="AB5" s="7" t="str">
        <f t="shared" si="1"/>
        <v>13.2%</v>
      </c>
      <c r="AC5" s="7" t="str">
        <f t="shared" si="1"/>
        <v>2.9%</v>
      </c>
      <c r="AD5" s="7" t="str">
        <f t="shared" si="1"/>
        <v>1.4%</v>
      </c>
      <c r="AE5" s="7" t="str">
        <f t="shared" si="1"/>
        <v>0.8%</v>
      </c>
      <c r="AF5" s="7" t="str">
        <f t="shared" si="1"/>
        <v>0.5%</v>
      </c>
      <c r="AG5" s="7" t="str">
        <f t="shared" si="1"/>
        <v>0.2%</v>
      </c>
      <c r="AH5" s="9"/>
      <c r="AI5" s="9">
        <f t="shared" si="3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44136</v>
      </c>
      <c r="C6" s="6">
        <f t="shared" si="0"/>
        <v>0.33333333333333331</v>
      </c>
      <c r="D6" s="7">
        <f t="shared" si="0"/>
        <v>248</v>
      </c>
      <c r="E6" s="10" t="s">
        <v>268</v>
      </c>
      <c r="F6" s="7">
        <f t="shared" si="0"/>
        <v>169194</v>
      </c>
      <c r="G6" s="7">
        <f t="shared" si="0"/>
        <v>8371</v>
      </c>
      <c r="H6" s="7">
        <f t="shared" si="0"/>
        <v>4313</v>
      </c>
      <c r="I6" s="16" t="str">
        <f t="shared" si="0"/>
        <v>No hay datos</v>
      </c>
      <c r="J6" s="19">
        <f t="shared" si="0"/>
        <v>149048</v>
      </c>
      <c r="K6" s="24">
        <f t="shared" si="0"/>
        <v>21423</v>
      </c>
      <c r="L6" s="7">
        <f t="shared" si="0"/>
        <v>327889</v>
      </c>
      <c r="M6" s="7">
        <f t="shared" si="0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6447</v>
      </c>
      <c r="S6" s="7">
        <f t="shared" si="2"/>
        <v>55343</v>
      </c>
      <c r="T6" s="7">
        <f t="shared" si="2"/>
        <v>466</v>
      </c>
      <c r="U6" s="7">
        <f t="shared" si="2"/>
        <v>79053</v>
      </c>
      <c r="V6" s="7">
        <f t="shared" si="1"/>
        <v>531</v>
      </c>
      <c r="W6" s="7">
        <f t="shared" si="1"/>
        <v>342</v>
      </c>
      <c r="X6" s="7" t="str">
        <f t="shared" si="1"/>
        <v>53.0%</v>
      </c>
      <c r="Y6" s="7" t="str">
        <f t="shared" si="1"/>
        <v>47.0%</v>
      </c>
      <c r="Z6" s="7" t="str">
        <f t="shared" si="1"/>
        <v>60.6%</v>
      </c>
      <c r="AA6" s="7" t="str">
        <f t="shared" si="1"/>
        <v>20.5%</v>
      </c>
      <c r="AB6" s="7" t="str">
        <f t="shared" si="1"/>
        <v>13.2%</v>
      </c>
      <c r="AC6" s="7" t="str">
        <f t="shared" si="1"/>
        <v>2.9%</v>
      </c>
      <c r="AD6" s="7" t="str">
        <f t="shared" si="1"/>
        <v>1.4%</v>
      </c>
      <c r="AE6" s="7" t="str">
        <f t="shared" si="1"/>
        <v>0.8%</v>
      </c>
      <c r="AF6" s="7" t="str">
        <f t="shared" si="1"/>
        <v>0.5%</v>
      </c>
      <c r="AG6" s="7" t="str">
        <f t="shared" si="1"/>
        <v>0.2%</v>
      </c>
      <c r="AH6" s="9"/>
      <c r="AI6" s="9">
        <f t="shared" si="3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44136</v>
      </c>
      <c r="C7" s="6">
        <f t="shared" si="0"/>
        <v>0.33333333333333331</v>
      </c>
      <c r="D7" s="7">
        <f t="shared" si="0"/>
        <v>248</v>
      </c>
      <c r="E7" s="10" t="s">
        <v>268</v>
      </c>
      <c r="F7" s="7">
        <f t="shared" si="0"/>
        <v>169194</v>
      </c>
      <c r="G7" s="7">
        <f t="shared" si="0"/>
        <v>8371</v>
      </c>
      <c r="H7" s="7">
        <f t="shared" si="0"/>
        <v>4313</v>
      </c>
      <c r="I7" s="16" t="str">
        <f t="shared" si="0"/>
        <v>No hay datos</v>
      </c>
      <c r="J7" s="19">
        <f t="shared" si="0"/>
        <v>149048</v>
      </c>
      <c r="K7" s="24">
        <f t="shared" si="0"/>
        <v>21423</v>
      </c>
      <c r="L7" s="7">
        <f t="shared" si="0"/>
        <v>327889</v>
      </c>
      <c r="M7" s="7">
        <f t="shared" si="0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6447</v>
      </c>
      <c r="S7" s="7">
        <f t="shared" si="2"/>
        <v>55343</v>
      </c>
      <c r="T7" s="7">
        <f t="shared" si="2"/>
        <v>466</v>
      </c>
      <c r="U7" s="7">
        <f t="shared" si="2"/>
        <v>79053</v>
      </c>
      <c r="V7" s="7">
        <f t="shared" si="1"/>
        <v>531</v>
      </c>
      <c r="W7" s="7">
        <f t="shared" si="1"/>
        <v>342</v>
      </c>
      <c r="X7" s="7" t="str">
        <f t="shared" si="1"/>
        <v>53.0%</v>
      </c>
      <c r="Y7" s="7" t="str">
        <f t="shared" si="1"/>
        <v>47.0%</v>
      </c>
      <c r="Z7" s="7" t="str">
        <f t="shared" si="1"/>
        <v>60.6%</v>
      </c>
      <c r="AA7" s="7" t="str">
        <f t="shared" si="1"/>
        <v>20.5%</v>
      </c>
      <c r="AB7" s="7" t="str">
        <f t="shared" si="1"/>
        <v>13.2%</v>
      </c>
      <c r="AC7" s="7" t="str">
        <f t="shared" si="1"/>
        <v>2.9%</v>
      </c>
      <c r="AD7" s="7" t="str">
        <f t="shared" si="1"/>
        <v>1.4%</v>
      </c>
      <c r="AE7" s="7" t="str">
        <f t="shared" si="1"/>
        <v>0.8%</v>
      </c>
      <c r="AF7" s="7" t="str">
        <f t="shared" si="1"/>
        <v>0.5%</v>
      </c>
      <c r="AG7" s="7" t="str">
        <f t="shared" si="1"/>
        <v>0.2%</v>
      </c>
      <c r="AH7" s="9"/>
      <c r="AI7" s="9">
        <f t="shared" si="3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44136</v>
      </c>
      <c r="C8" s="6">
        <f t="shared" si="0"/>
        <v>0.33333333333333331</v>
      </c>
      <c r="D8" s="7">
        <f t="shared" si="0"/>
        <v>248</v>
      </c>
      <c r="E8" s="10" t="s">
        <v>268</v>
      </c>
      <c r="F8" s="7">
        <f t="shared" si="0"/>
        <v>169194</v>
      </c>
      <c r="G8" s="7">
        <f t="shared" si="0"/>
        <v>8371</v>
      </c>
      <c r="H8" s="7">
        <f t="shared" si="0"/>
        <v>4313</v>
      </c>
      <c r="I8" s="16" t="str">
        <f t="shared" si="0"/>
        <v>No hay datos</v>
      </c>
      <c r="J8" s="19">
        <f t="shared" si="0"/>
        <v>149048</v>
      </c>
      <c r="K8" s="24">
        <f t="shared" si="0"/>
        <v>21423</v>
      </c>
      <c r="L8" s="7">
        <f t="shared" si="0"/>
        <v>327889</v>
      </c>
      <c r="M8" s="7">
        <f t="shared" si="0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6447</v>
      </c>
      <c r="S8" s="7">
        <f t="shared" si="2"/>
        <v>55343</v>
      </c>
      <c r="T8" s="7">
        <f t="shared" si="2"/>
        <v>466</v>
      </c>
      <c r="U8" s="7">
        <f t="shared" si="2"/>
        <v>79053</v>
      </c>
      <c r="V8" s="7">
        <f t="shared" si="1"/>
        <v>531</v>
      </c>
      <c r="W8" s="7">
        <f t="shared" si="1"/>
        <v>342</v>
      </c>
      <c r="X8" s="7" t="str">
        <f t="shared" si="1"/>
        <v>53.0%</v>
      </c>
      <c r="Y8" s="7" t="str">
        <f t="shared" si="1"/>
        <v>47.0%</v>
      </c>
      <c r="Z8" s="7" t="str">
        <f t="shared" si="1"/>
        <v>60.6%</v>
      </c>
      <c r="AA8" s="7" t="str">
        <f t="shared" si="1"/>
        <v>20.5%</v>
      </c>
      <c r="AB8" s="7" t="str">
        <f t="shared" si="1"/>
        <v>13.2%</v>
      </c>
      <c r="AC8" s="7" t="str">
        <f t="shared" si="1"/>
        <v>2.9%</v>
      </c>
      <c r="AD8" s="7" t="str">
        <f t="shared" si="1"/>
        <v>1.4%</v>
      </c>
      <c r="AE8" s="7" t="str">
        <f t="shared" si="1"/>
        <v>0.8%</v>
      </c>
      <c r="AF8" s="7" t="str">
        <f t="shared" si="1"/>
        <v>0.5%</v>
      </c>
      <c r="AG8" s="7" t="str">
        <f t="shared" si="1"/>
        <v>0.2%</v>
      </c>
      <c r="AH8" s="9"/>
      <c r="AI8" s="9">
        <f t="shared" si="3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44136</v>
      </c>
      <c r="C9" s="6">
        <f t="shared" si="0"/>
        <v>0.33333333333333331</v>
      </c>
      <c r="D9" s="7">
        <f t="shared" si="0"/>
        <v>248</v>
      </c>
      <c r="E9" s="10" t="s">
        <v>268</v>
      </c>
      <c r="F9" s="7">
        <f t="shared" si="0"/>
        <v>169194</v>
      </c>
      <c r="G9" s="7">
        <f t="shared" si="0"/>
        <v>8371</v>
      </c>
      <c r="H9" s="7">
        <f t="shared" si="0"/>
        <v>4313</v>
      </c>
      <c r="I9" s="16" t="str">
        <f t="shared" si="0"/>
        <v>No hay datos</v>
      </c>
      <c r="J9" s="19">
        <f t="shared" si="0"/>
        <v>149048</v>
      </c>
      <c r="K9" s="24">
        <f t="shared" si="0"/>
        <v>21423</v>
      </c>
      <c r="L9" s="7">
        <f t="shared" si="0"/>
        <v>327889</v>
      </c>
      <c r="M9" s="7">
        <f t="shared" si="0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6447</v>
      </c>
      <c r="S9" s="7">
        <f t="shared" si="2"/>
        <v>55343</v>
      </c>
      <c r="T9" s="7">
        <f t="shared" si="2"/>
        <v>466</v>
      </c>
      <c r="U9" s="7">
        <f t="shared" si="2"/>
        <v>79053</v>
      </c>
      <c r="V9" s="7">
        <f t="shared" si="1"/>
        <v>531</v>
      </c>
      <c r="W9" s="7">
        <f t="shared" si="1"/>
        <v>342</v>
      </c>
      <c r="X9" s="7" t="str">
        <f t="shared" si="1"/>
        <v>53.0%</v>
      </c>
      <c r="Y9" s="7" t="str">
        <f t="shared" si="1"/>
        <v>47.0%</v>
      </c>
      <c r="Z9" s="7" t="str">
        <f t="shared" si="1"/>
        <v>60.6%</v>
      </c>
      <c r="AA9" s="7" t="str">
        <f t="shared" si="1"/>
        <v>20.5%</v>
      </c>
      <c r="AB9" s="7" t="str">
        <f t="shared" si="1"/>
        <v>13.2%</v>
      </c>
      <c r="AC9" s="7" t="str">
        <f t="shared" si="1"/>
        <v>2.9%</v>
      </c>
      <c r="AD9" s="7" t="str">
        <f t="shared" si="1"/>
        <v>1.4%</v>
      </c>
      <c r="AE9" s="7" t="str">
        <f t="shared" si="1"/>
        <v>0.8%</v>
      </c>
      <c r="AF9" s="7" t="str">
        <f t="shared" si="1"/>
        <v>0.5%</v>
      </c>
      <c r="AG9" s="7" t="str">
        <f t="shared" si="1"/>
        <v>0.2%</v>
      </c>
      <c r="AH9" s="9"/>
      <c r="AI9" s="9">
        <f t="shared" si="3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44136</v>
      </c>
      <c r="C10" s="6">
        <f t="shared" si="0"/>
        <v>0.33333333333333331</v>
      </c>
      <c r="D10" s="7">
        <f t="shared" si="0"/>
        <v>248</v>
      </c>
      <c r="E10" s="10" t="s">
        <v>268</v>
      </c>
      <c r="F10" s="7">
        <f t="shared" si="0"/>
        <v>169194</v>
      </c>
      <c r="G10" s="7">
        <f t="shared" si="0"/>
        <v>8371</v>
      </c>
      <c r="H10" s="7">
        <f t="shared" si="0"/>
        <v>4313</v>
      </c>
      <c r="I10" s="16" t="str">
        <f t="shared" si="0"/>
        <v>No hay datos</v>
      </c>
      <c r="J10" s="19">
        <f t="shared" si="0"/>
        <v>149048</v>
      </c>
      <c r="K10" s="24">
        <f t="shared" si="0"/>
        <v>21423</v>
      </c>
      <c r="L10" s="7">
        <f t="shared" si="0"/>
        <v>327889</v>
      </c>
      <c r="M10" s="7">
        <f t="shared" si="0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6447</v>
      </c>
      <c r="S10" s="7">
        <f t="shared" si="2"/>
        <v>55343</v>
      </c>
      <c r="T10" s="7">
        <f t="shared" si="2"/>
        <v>466</v>
      </c>
      <c r="U10" s="7">
        <f t="shared" si="2"/>
        <v>79053</v>
      </c>
      <c r="V10" s="7">
        <f t="shared" si="1"/>
        <v>531</v>
      </c>
      <c r="W10" s="7">
        <f t="shared" si="1"/>
        <v>342</v>
      </c>
      <c r="X10" s="7" t="str">
        <f t="shared" si="1"/>
        <v>53.0%</v>
      </c>
      <c r="Y10" s="7" t="str">
        <f t="shared" si="1"/>
        <v>47.0%</v>
      </c>
      <c r="Z10" s="7" t="str">
        <f t="shared" si="1"/>
        <v>60.6%</v>
      </c>
      <c r="AA10" s="7" t="str">
        <f t="shared" si="1"/>
        <v>20.5%</v>
      </c>
      <c r="AB10" s="7" t="str">
        <f t="shared" si="1"/>
        <v>13.2%</v>
      </c>
      <c r="AC10" s="7" t="str">
        <f t="shared" si="1"/>
        <v>2.9%</v>
      </c>
      <c r="AD10" s="7" t="str">
        <f t="shared" si="1"/>
        <v>1.4%</v>
      </c>
      <c r="AE10" s="7" t="str">
        <f t="shared" si="1"/>
        <v>0.8%</v>
      </c>
      <c r="AF10" s="7" t="str">
        <f t="shared" si="1"/>
        <v>0.5%</v>
      </c>
      <c r="AG10" s="7" t="str">
        <f t="shared" si="1"/>
        <v>0.2%</v>
      </c>
      <c r="AH10" s="9"/>
      <c r="AI10" s="9">
        <f t="shared" si="3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44136</v>
      </c>
      <c r="C11" s="6">
        <f t="shared" si="0"/>
        <v>0.33333333333333331</v>
      </c>
      <c r="D11" s="7">
        <f t="shared" si="0"/>
        <v>248</v>
      </c>
      <c r="E11" s="10" t="s">
        <v>268</v>
      </c>
      <c r="F11" s="7">
        <f t="shared" si="0"/>
        <v>169194</v>
      </c>
      <c r="G11" s="7">
        <f t="shared" si="0"/>
        <v>8371</v>
      </c>
      <c r="H11" s="7">
        <f t="shared" si="0"/>
        <v>4313</v>
      </c>
      <c r="I11" s="16" t="str">
        <f t="shared" si="0"/>
        <v>No hay datos</v>
      </c>
      <c r="J11" s="19">
        <f t="shared" si="0"/>
        <v>149048</v>
      </c>
      <c r="K11" s="24">
        <f t="shared" si="0"/>
        <v>21423</v>
      </c>
      <c r="L11" s="7">
        <f t="shared" si="0"/>
        <v>327889</v>
      </c>
      <c r="M11" s="7">
        <f t="shared" si="0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6447</v>
      </c>
      <c r="S11" s="7">
        <f t="shared" si="2"/>
        <v>55343</v>
      </c>
      <c r="T11" s="7">
        <f t="shared" si="2"/>
        <v>466</v>
      </c>
      <c r="U11" s="7">
        <f t="shared" si="2"/>
        <v>79053</v>
      </c>
      <c r="V11" s="7">
        <f t="shared" si="1"/>
        <v>531</v>
      </c>
      <c r="W11" s="7">
        <f t="shared" si="1"/>
        <v>342</v>
      </c>
      <c r="X11" s="7" t="str">
        <f t="shared" si="1"/>
        <v>53.0%</v>
      </c>
      <c r="Y11" s="7" t="str">
        <f t="shared" si="1"/>
        <v>47.0%</v>
      </c>
      <c r="Z11" s="7" t="str">
        <f t="shared" si="1"/>
        <v>60.6%</v>
      </c>
      <c r="AA11" s="7" t="str">
        <f t="shared" si="1"/>
        <v>20.5%</v>
      </c>
      <c r="AB11" s="7" t="str">
        <f t="shared" si="1"/>
        <v>13.2%</v>
      </c>
      <c r="AC11" s="7" t="str">
        <f t="shared" si="1"/>
        <v>2.9%</v>
      </c>
      <c r="AD11" s="7" t="str">
        <f t="shared" si="1"/>
        <v>1.4%</v>
      </c>
      <c r="AE11" s="7" t="str">
        <f t="shared" si="1"/>
        <v>0.8%</v>
      </c>
      <c r="AF11" s="7" t="str">
        <f t="shared" si="1"/>
        <v>0.5%</v>
      </c>
      <c r="AG11" s="7" t="str">
        <f t="shared" si="1"/>
        <v>0.2%</v>
      </c>
      <c r="AH11" s="9"/>
      <c r="AI11" s="9">
        <f t="shared" si="3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44136</v>
      </c>
      <c r="C12" s="6">
        <f t="shared" si="0"/>
        <v>0.33333333333333331</v>
      </c>
      <c r="D12" s="7">
        <f t="shared" si="0"/>
        <v>248</v>
      </c>
      <c r="E12" s="10" t="s">
        <v>268</v>
      </c>
      <c r="F12" s="7">
        <f t="shared" si="0"/>
        <v>169194</v>
      </c>
      <c r="G12" s="7">
        <f t="shared" si="0"/>
        <v>8371</v>
      </c>
      <c r="H12" s="7">
        <f t="shared" si="0"/>
        <v>4313</v>
      </c>
      <c r="I12" s="16" t="str">
        <f t="shared" si="0"/>
        <v>No hay datos</v>
      </c>
      <c r="J12" s="19">
        <f t="shared" si="0"/>
        <v>149048</v>
      </c>
      <c r="K12" s="24">
        <f t="shared" si="0"/>
        <v>21423</v>
      </c>
      <c r="L12" s="7">
        <f t="shared" si="0"/>
        <v>327889</v>
      </c>
      <c r="M12" s="7">
        <f t="shared" si="0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6447</v>
      </c>
      <c r="S12" s="7">
        <f t="shared" si="2"/>
        <v>55343</v>
      </c>
      <c r="T12" s="7">
        <f t="shared" si="2"/>
        <v>466</v>
      </c>
      <c r="U12" s="7">
        <f t="shared" si="2"/>
        <v>79053</v>
      </c>
      <c r="V12" s="7">
        <f t="shared" si="1"/>
        <v>531</v>
      </c>
      <c r="W12" s="7">
        <f t="shared" si="1"/>
        <v>342</v>
      </c>
      <c r="X12" s="7" t="str">
        <f t="shared" si="1"/>
        <v>53.0%</v>
      </c>
      <c r="Y12" s="7" t="str">
        <f t="shared" si="1"/>
        <v>47.0%</v>
      </c>
      <c r="Z12" s="7" t="str">
        <f t="shared" si="1"/>
        <v>60.6%</v>
      </c>
      <c r="AA12" s="7" t="str">
        <f t="shared" si="1"/>
        <v>20.5%</v>
      </c>
      <c r="AB12" s="7" t="str">
        <f t="shared" si="1"/>
        <v>13.2%</v>
      </c>
      <c r="AC12" s="7" t="str">
        <f t="shared" si="1"/>
        <v>2.9%</v>
      </c>
      <c r="AD12" s="7" t="str">
        <f t="shared" si="1"/>
        <v>1.4%</v>
      </c>
      <c r="AE12" s="7" t="str">
        <f t="shared" si="1"/>
        <v>0.8%</v>
      </c>
      <c r="AF12" s="7" t="str">
        <f t="shared" si="1"/>
        <v>0.5%</v>
      </c>
      <c r="AG12" s="7" t="str">
        <f t="shared" si="1"/>
        <v>0.2%</v>
      </c>
      <c r="AH12" s="9"/>
      <c r="AI12" s="9">
        <f t="shared" si="3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44136</v>
      </c>
      <c r="C13" s="6">
        <f t="shared" si="0"/>
        <v>0.33333333333333331</v>
      </c>
      <c r="D13" s="7">
        <f t="shared" si="0"/>
        <v>248</v>
      </c>
      <c r="E13" s="10" t="s">
        <v>268</v>
      </c>
      <c r="F13" s="7">
        <f t="shared" si="0"/>
        <v>169194</v>
      </c>
      <c r="G13" s="7">
        <f t="shared" si="0"/>
        <v>8371</v>
      </c>
      <c r="H13" s="7">
        <f t="shared" si="0"/>
        <v>4313</v>
      </c>
      <c r="I13" s="16" t="str">
        <f t="shared" si="0"/>
        <v>No hay datos</v>
      </c>
      <c r="J13" s="19">
        <f t="shared" si="0"/>
        <v>149048</v>
      </c>
      <c r="K13" s="24">
        <f t="shared" si="0"/>
        <v>21423</v>
      </c>
      <c r="L13" s="7">
        <f t="shared" si="0"/>
        <v>327889</v>
      </c>
      <c r="M13" s="7">
        <f t="shared" si="0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6447</v>
      </c>
      <c r="S13" s="7">
        <f t="shared" si="2"/>
        <v>55343</v>
      </c>
      <c r="T13" s="7">
        <f t="shared" si="2"/>
        <v>466</v>
      </c>
      <c r="U13" s="7">
        <f t="shared" si="2"/>
        <v>79053</v>
      </c>
      <c r="V13" s="7">
        <f t="shared" si="1"/>
        <v>531</v>
      </c>
      <c r="W13" s="7">
        <f t="shared" si="1"/>
        <v>342</v>
      </c>
      <c r="X13" s="7" t="str">
        <f t="shared" si="1"/>
        <v>53.0%</v>
      </c>
      <c r="Y13" s="7" t="str">
        <f t="shared" si="1"/>
        <v>47.0%</v>
      </c>
      <c r="Z13" s="7" t="str">
        <f t="shared" si="1"/>
        <v>60.6%</v>
      </c>
      <c r="AA13" s="7" t="str">
        <f t="shared" si="1"/>
        <v>20.5%</v>
      </c>
      <c r="AB13" s="7" t="str">
        <f t="shared" si="1"/>
        <v>13.2%</v>
      </c>
      <c r="AC13" s="7" t="str">
        <f t="shared" si="1"/>
        <v>2.9%</v>
      </c>
      <c r="AD13" s="7" t="str">
        <f t="shared" si="1"/>
        <v>1.4%</v>
      </c>
      <c r="AE13" s="7" t="str">
        <f t="shared" si="1"/>
        <v>0.8%</v>
      </c>
      <c r="AF13" s="7" t="str">
        <f t="shared" si="1"/>
        <v>0.5%</v>
      </c>
      <c r="AG13" s="7" t="str">
        <f t="shared" si="1"/>
        <v>0.2%</v>
      </c>
      <c r="AH13" s="9"/>
      <c r="AI13" s="9">
        <f t="shared" si="3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44136</v>
      </c>
      <c r="C14" s="6">
        <f t="shared" si="0"/>
        <v>0.33333333333333331</v>
      </c>
      <c r="D14" s="7">
        <f t="shared" si="0"/>
        <v>248</v>
      </c>
      <c r="E14" s="10" t="s">
        <v>268</v>
      </c>
      <c r="F14" s="7">
        <f t="shared" si="0"/>
        <v>169194</v>
      </c>
      <c r="G14" s="7">
        <f t="shared" si="0"/>
        <v>8371</v>
      </c>
      <c r="H14" s="7">
        <f t="shared" si="0"/>
        <v>4313</v>
      </c>
      <c r="I14" s="16" t="str">
        <f t="shared" si="0"/>
        <v>No hay datos</v>
      </c>
      <c r="J14" s="19">
        <f t="shared" si="0"/>
        <v>149048</v>
      </c>
      <c r="K14" s="24">
        <f t="shared" si="0"/>
        <v>21423</v>
      </c>
      <c r="L14" s="7">
        <f t="shared" si="0"/>
        <v>327889</v>
      </c>
      <c r="M14" s="7">
        <f t="shared" si="0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6447</v>
      </c>
      <c r="S14" s="7">
        <f t="shared" si="2"/>
        <v>55343</v>
      </c>
      <c r="T14" s="7">
        <f t="shared" si="2"/>
        <v>466</v>
      </c>
      <c r="U14" s="7">
        <f t="shared" si="2"/>
        <v>79053</v>
      </c>
      <c r="V14" s="7">
        <f t="shared" si="1"/>
        <v>531</v>
      </c>
      <c r="W14" s="7">
        <f t="shared" si="1"/>
        <v>342</v>
      </c>
      <c r="X14" s="7" t="str">
        <f t="shared" si="1"/>
        <v>53.0%</v>
      </c>
      <c r="Y14" s="7" t="str">
        <f t="shared" si="1"/>
        <v>47.0%</v>
      </c>
      <c r="Z14" s="7" t="str">
        <f t="shared" si="1"/>
        <v>60.6%</v>
      </c>
      <c r="AA14" s="7" t="str">
        <f t="shared" si="1"/>
        <v>20.5%</v>
      </c>
      <c r="AB14" s="7" t="str">
        <f t="shared" si="1"/>
        <v>13.2%</v>
      </c>
      <c r="AC14" s="7" t="str">
        <f t="shared" si="1"/>
        <v>2.9%</v>
      </c>
      <c r="AD14" s="7" t="str">
        <f t="shared" si="1"/>
        <v>1.4%</v>
      </c>
      <c r="AE14" s="7" t="str">
        <f t="shared" si="1"/>
        <v>0.8%</v>
      </c>
      <c r="AF14" s="7" t="str">
        <f t="shared" si="1"/>
        <v>0.5%</v>
      </c>
      <c r="AG14" s="7" t="str">
        <f t="shared" si="1"/>
        <v>0.2%</v>
      </c>
      <c r="AH14" s="9"/>
      <c r="AI14" s="9">
        <f t="shared" si="3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44136</v>
      </c>
      <c r="C15" s="6">
        <f t="shared" si="0"/>
        <v>0.33333333333333331</v>
      </c>
      <c r="D15" s="7">
        <f t="shared" si="0"/>
        <v>248</v>
      </c>
      <c r="E15" s="10" t="s">
        <v>268</v>
      </c>
      <c r="F15" s="7">
        <f t="shared" si="0"/>
        <v>169194</v>
      </c>
      <c r="G15" s="7">
        <f t="shared" si="0"/>
        <v>8371</v>
      </c>
      <c r="H15" s="7">
        <f t="shared" si="0"/>
        <v>4313</v>
      </c>
      <c r="I15" s="16" t="str">
        <f t="shared" si="0"/>
        <v>No hay datos</v>
      </c>
      <c r="J15" s="19">
        <f t="shared" si="0"/>
        <v>149048</v>
      </c>
      <c r="K15" s="24">
        <f t="shared" si="0"/>
        <v>21423</v>
      </c>
      <c r="L15" s="7">
        <f t="shared" si="0"/>
        <v>327889</v>
      </c>
      <c r="M15" s="7">
        <f t="shared" si="0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6447</v>
      </c>
      <c r="S15" s="7">
        <f t="shared" si="2"/>
        <v>55343</v>
      </c>
      <c r="T15" s="7">
        <f t="shared" si="2"/>
        <v>466</v>
      </c>
      <c r="U15" s="7">
        <f t="shared" si="2"/>
        <v>79053</v>
      </c>
      <c r="V15" s="7">
        <f t="shared" si="1"/>
        <v>531</v>
      </c>
      <c r="W15" s="7">
        <f t="shared" si="1"/>
        <v>342</v>
      </c>
      <c r="X15" s="7" t="str">
        <f t="shared" si="1"/>
        <v>53.0%</v>
      </c>
      <c r="Y15" s="7" t="str">
        <f t="shared" si="1"/>
        <v>47.0%</v>
      </c>
      <c r="Z15" s="7" t="str">
        <f t="shared" si="1"/>
        <v>60.6%</v>
      </c>
      <c r="AA15" s="7" t="str">
        <f t="shared" si="1"/>
        <v>20.5%</v>
      </c>
      <c r="AB15" s="7" t="str">
        <f t="shared" si="1"/>
        <v>13.2%</v>
      </c>
      <c r="AC15" s="7" t="str">
        <f t="shared" si="1"/>
        <v>2.9%</v>
      </c>
      <c r="AD15" s="7" t="str">
        <f t="shared" si="1"/>
        <v>1.4%</v>
      </c>
      <c r="AE15" s="7" t="str">
        <f t="shared" si="1"/>
        <v>0.8%</v>
      </c>
      <c r="AF15" s="7" t="str">
        <f t="shared" si="1"/>
        <v>0.5%</v>
      </c>
      <c r="AG15" s="7" t="str">
        <f t="shared" si="1"/>
        <v>0.2%</v>
      </c>
      <c r="AH15" s="9"/>
      <c r="AI15" s="9">
        <f t="shared" si="3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0"/>
        <v>169194</v>
      </c>
      <c r="G16" s="7">
        <f t="shared" si="0"/>
        <v>8371</v>
      </c>
      <c r="H16" s="7">
        <f t="shared" si="0"/>
        <v>4313</v>
      </c>
      <c r="I16" s="16" t="str">
        <f t="shared" si="0"/>
        <v>No hay datos</v>
      </c>
      <c r="J16" s="19">
        <f t="shared" si="0"/>
        <v>149048</v>
      </c>
      <c r="K16" s="24">
        <f t="shared" si="0"/>
        <v>21423</v>
      </c>
      <c r="L16" s="7">
        <f t="shared" si="0"/>
        <v>327889</v>
      </c>
      <c r="M16" s="7">
        <f t="shared" si="0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2"/>
        <v>6447</v>
      </c>
      <c r="S16" s="7">
        <f t="shared" si="2"/>
        <v>55343</v>
      </c>
      <c r="T16" s="7">
        <f t="shared" si="2"/>
        <v>466</v>
      </c>
      <c r="U16" s="7">
        <f t="shared" si="2"/>
        <v>79053</v>
      </c>
      <c r="V16" s="7">
        <f t="shared" si="1"/>
        <v>531</v>
      </c>
      <c r="W16" s="7">
        <f t="shared" si="1"/>
        <v>342</v>
      </c>
      <c r="X16" s="7" t="str">
        <f t="shared" si="1"/>
        <v>53.0%</v>
      </c>
      <c r="Y16" s="7" t="str">
        <f t="shared" si="1"/>
        <v>47.0%</v>
      </c>
      <c r="Z16" s="7" t="str">
        <f t="shared" si="1"/>
        <v>60.6%</v>
      </c>
      <c r="AA16" s="7" t="str">
        <f t="shared" si="1"/>
        <v>20.5%</v>
      </c>
      <c r="AB16" s="7" t="str">
        <f t="shared" si="1"/>
        <v>13.2%</v>
      </c>
      <c r="AC16" s="7" t="str">
        <f t="shared" si="1"/>
        <v>2.9%</v>
      </c>
      <c r="AD16" s="7" t="str">
        <f t="shared" si="1"/>
        <v>1.4%</v>
      </c>
      <c r="AE16" s="7" t="str">
        <f t="shared" si="1"/>
        <v>0.8%</v>
      </c>
      <c r="AF16" s="7" t="str">
        <f t="shared" si="1"/>
        <v>0.5%</v>
      </c>
      <c r="AG16" s="7" t="str">
        <f t="shared" si="1"/>
        <v>0.2%</v>
      </c>
      <c r="AH16" s="9"/>
      <c r="AI16" s="9">
        <f t="shared" si="3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si="0"/>
        <v>149048</v>
      </c>
      <c r="K17" s="24">
        <f t="shared" si="0"/>
        <v>21423</v>
      </c>
      <c r="L17" s="7">
        <f t="shared" si="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"/>
        <v>53.0%</v>
      </c>
      <c r="Y17" s="7" t="str">
        <f t="shared" si="1"/>
        <v>47.0%</v>
      </c>
      <c r="Z17" s="7" t="str">
        <f>Z14</f>
        <v>60.6%</v>
      </c>
      <c r="AA17" s="7" t="str">
        <f t="shared" si="1"/>
        <v>20.5%</v>
      </c>
      <c r="AB17" s="7" t="str">
        <f t="shared" si="1"/>
        <v>13.2%</v>
      </c>
      <c r="AC17" s="7" t="str">
        <f t="shared" si="1"/>
        <v>2.9%</v>
      </c>
      <c r="AD17" s="7" t="str">
        <f t="shared" si="1"/>
        <v>1.4%</v>
      </c>
      <c r="AE17" s="7" t="str">
        <f t="shared" si="1"/>
        <v>0.8%</v>
      </c>
      <c r="AF17" s="7" t="str">
        <f t="shared" si="1"/>
        <v>0.5%</v>
      </c>
      <c r="AG17" s="7" t="str">
        <f t="shared" si="1"/>
        <v>0.2%</v>
      </c>
      <c r="AH17" s="9"/>
      <c r="AI17" s="9">
        <f t="shared" si="3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44136</v>
      </c>
      <c r="C18" s="6">
        <f t="shared" si="0"/>
        <v>0.33333333333333331</v>
      </c>
      <c r="D18" s="7">
        <f t="shared" si="0"/>
        <v>248</v>
      </c>
      <c r="E18" s="10" t="s">
        <v>268</v>
      </c>
      <c r="F18" s="7">
        <f t="shared" si="0"/>
        <v>169194</v>
      </c>
      <c r="G18" s="7">
        <f t="shared" si="0"/>
        <v>8371</v>
      </c>
      <c r="H18" s="7">
        <f t="shared" si="0"/>
        <v>4313</v>
      </c>
      <c r="I18" s="16" t="str">
        <f t="shared" si="0"/>
        <v>No hay datos</v>
      </c>
      <c r="J18" s="19">
        <f t="shared" si="0"/>
        <v>149048</v>
      </c>
      <c r="K18" s="24">
        <f t="shared" si="0"/>
        <v>21423</v>
      </c>
      <c r="L18" s="7">
        <f t="shared" si="0"/>
        <v>327889</v>
      </c>
      <c r="M18" s="7">
        <f t="shared" si="0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2"/>
        <v>4271</v>
      </c>
      <c r="S18" s="7">
        <f t="shared" si="2"/>
        <v>216</v>
      </c>
      <c r="T18" s="7">
        <f t="shared" si="2"/>
        <v>51</v>
      </c>
      <c r="U18" s="7">
        <f t="shared" si="2"/>
        <v>79053</v>
      </c>
      <c r="V18" s="7">
        <f t="shared" si="1"/>
        <v>531</v>
      </c>
      <c r="W18" s="7">
        <f t="shared" si="1"/>
        <v>342</v>
      </c>
      <c r="X18" s="7" t="str">
        <f t="shared" si="1"/>
        <v>53.0%</v>
      </c>
      <c r="Y18" s="7" t="str">
        <f t="shared" si="1"/>
        <v>47.0%</v>
      </c>
      <c r="Z18" s="7" t="str">
        <f t="shared" si="1"/>
        <v>60.6%</v>
      </c>
      <c r="AA18" s="7" t="str">
        <f t="shared" si="1"/>
        <v>20.5%</v>
      </c>
      <c r="AB18" s="7" t="str">
        <f t="shared" si="1"/>
        <v>13.2%</v>
      </c>
      <c r="AC18" s="7" t="str">
        <f t="shared" si="1"/>
        <v>2.9%</v>
      </c>
      <c r="AD18" s="7" t="str">
        <f t="shared" si="1"/>
        <v>1.4%</v>
      </c>
      <c r="AE18" s="7" t="str">
        <f t="shared" si="1"/>
        <v>0.8%</v>
      </c>
      <c r="AF18" s="7" t="str">
        <f t="shared" si="1"/>
        <v>0.5%</v>
      </c>
      <c r="AG18" s="7" t="str">
        <f t="shared" si="1"/>
        <v>0.2%</v>
      </c>
      <c r="AH18" s="9"/>
      <c r="AI18" s="9">
        <f t="shared" si="3"/>
        <v>4</v>
      </c>
      <c r="AJ18" s="10" t="s">
        <v>282</v>
      </c>
    </row>
    <row r="19" spans="1:36" ht="13.8" x14ac:dyDescent="0.25">
      <c r="A19" s="5">
        <f t="shared" ref="A19:D34" si="4">A18</f>
        <v>43890</v>
      </c>
      <c r="B19" s="5">
        <f t="shared" si="4"/>
        <v>44136</v>
      </c>
      <c r="C19" s="6">
        <f t="shared" si="4"/>
        <v>0.33333333333333331</v>
      </c>
      <c r="D19" s="7">
        <f t="shared" si="4"/>
        <v>248</v>
      </c>
      <c r="E19" s="10" t="s">
        <v>268</v>
      </c>
      <c r="F19" s="7">
        <f t="shared" ref="F19:M34" si="5">F18</f>
        <v>169194</v>
      </c>
      <c r="G19" s="7">
        <f t="shared" si="5"/>
        <v>8371</v>
      </c>
      <c r="H19" s="7">
        <f t="shared" si="5"/>
        <v>4313</v>
      </c>
      <c r="I19" s="16" t="str">
        <f t="shared" si="5"/>
        <v>No hay datos</v>
      </c>
      <c r="J19" s="19">
        <f t="shared" si="5"/>
        <v>149048</v>
      </c>
      <c r="K19" s="24">
        <f t="shared" si="5"/>
        <v>21423</v>
      </c>
      <c r="L19" s="7">
        <f t="shared" si="5"/>
        <v>327889</v>
      </c>
      <c r="M19" s="7">
        <f t="shared" si="5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2"/>
        <v>4271</v>
      </c>
      <c r="S19" s="7">
        <f t="shared" si="2"/>
        <v>216</v>
      </c>
      <c r="T19" s="7">
        <f t="shared" si="2"/>
        <v>51</v>
      </c>
      <c r="U19" s="7">
        <f t="shared" si="2"/>
        <v>79053</v>
      </c>
      <c r="V19" s="7">
        <f t="shared" si="2"/>
        <v>531</v>
      </c>
      <c r="W19" s="7">
        <f t="shared" si="2"/>
        <v>342</v>
      </c>
      <c r="X19" s="7" t="str">
        <f t="shared" si="2"/>
        <v>53.0%</v>
      </c>
      <c r="Y19" s="7" t="str">
        <f t="shared" si="2"/>
        <v>47.0%</v>
      </c>
      <c r="Z19" s="7" t="str">
        <f t="shared" si="2"/>
        <v>60.6%</v>
      </c>
      <c r="AA19" s="7" t="str">
        <f t="shared" si="2"/>
        <v>20.5%</v>
      </c>
      <c r="AB19" s="7" t="str">
        <f t="shared" si="2"/>
        <v>13.2%</v>
      </c>
      <c r="AC19" s="7" t="str">
        <f t="shared" si="2"/>
        <v>2.9%</v>
      </c>
      <c r="AD19" s="7" t="str">
        <f t="shared" si="2"/>
        <v>1.4%</v>
      </c>
      <c r="AE19" s="7" t="str">
        <f t="shared" si="2"/>
        <v>0.8%</v>
      </c>
      <c r="AF19" s="7" t="str">
        <f t="shared" si="2"/>
        <v>0.5%</v>
      </c>
      <c r="AG19" s="7" t="str">
        <f t="shared" si="2"/>
        <v>0.2%</v>
      </c>
      <c r="AH19" s="9"/>
      <c r="AI19" s="9">
        <f t="shared" si="3"/>
        <v>4</v>
      </c>
      <c r="AJ19" s="10" t="s">
        <v>282</v>
      </c>
    </row>
    <row r="20" spans="1:36" ht="13.8" x14ac:dyDescent="0.25">
      <c r="A20" s="5">
        <f t="shared" si="4"/>
        <v>43890</v>
      </c>
      <c r="B20" s="5">
        <f t="shared" si="4"/>
        <v>44136</v>
      </c>
      <c r="C20" s="6">
        <f t="shared" si="4"/>
        <v>0.33333333333333331</v>
      </c>
      <c r="D20" s="7">
        <f t="shared" si="4"/>
        <v>248</v>
      </c>
      <c r="E20" s="10" t="s">
        <v>268</v>
      </c>
      <c r="F20" s="7">
        <f t="shared" si="5"/>
        <v>169194</v>
      </c>
      <c r="G20" s="7">
        <f t="shared" si="5"/>
        <v>8371</v>
      </c>
      <c r="H20" s="7">
        <f t="shared" si="5"/>
        <v>4313</v>
      </c>
      <c r="I20" s="16" t="str">
        <f t="shared" si="5"/>
        <v>No hay datos</v>
      </c>
      <c r="J20" s="19">
        <f t="shared" si="5"/>
        <v>149048</v>
      </c>
      <c r="K20" s="24">
        <f t="shared" si="5"/>
        <v>21423</v>
      </c>
      <c r="L20" s="7">
        <f t="shared" si="5"/>
        <v>327889</v>
      </c>
      <c r="M20" s="7">
        <f t="shared" si="5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6">R19</f>
        <v>4271</v>
      </c>
      <c r="S20" s="7">
        <f t="shared" si="6"/>
        <v>216</v>
      </c>
      <c r="T20" s="7">
        <f t="shared" si="6"/>
        <v>51</v>
      </c>
      <c r="U20" s="7">
        <f t="shared" si="6"/>
        <v>79053</v>
      </c>
      <c r="V20" s="7">
        <f t="shared" si="6"/>
        <v>531</v>
      </c>
      <c r="W20" s="7">
        <f t="shared" si="6"/>
        <v>342</v>
      </c>
      <c r="X20" s="7" t="str">
        <f t="shared" si="6"/>
        <v>53.0%</v>
      </c>
      <c r="Y20" s="7" t="str">
        <f t="shared" si="6"/>
        <v>47.0%</v>
      </c>
      <c r="Z20" s="7" t="str">
        <f t="shared" si="6"/>
        <v>60.6%</v>
      </c>
      <c r="AA20" s="7" t="str">
        <f t="shared" si="6"/>
        <v>20.5%</v>
      </c>
      <c r="AB20" s="7" t="str">
        <f t="shared" si="6"/>
        <v>13.2%</v>
      </c>
      <c r="AC20" s="7" t="str">
        <f t="shared" si="6"/>
        <v>2.9%</v>
      </c>
      <c r="AD20" s="7" t="str">
        <f t="shared" si="6"/>
        <v>1.4%</v>
      </c>
      <c r="AE20" s="7" t="str">
        <f t="shared" si="6"/>
        <v>0.8%</v>
      </c>
      <c r="AF20" s="7" t="str">
        <f t="shared" si="6"/>
        <v>0.5%</v>
      </c>
      <c r="AG20" s="7" t="str">
        <f t="shared" si="6"/>
        <v>0.2%</v>
      </c>
      <c r="AH20" s="9"/>
      <c r="AI20" s="9">
        <f t="shared" si="3"/>
        <v>4</v>
      </c>
      <c r="AJ20" s="10" t="s">
        <v>282</v>
      </c>
    </row>
    <row r="21" spans="1:36" ht="13.8" x14ac:dyDescent="0.25">
      <c r="A21" s="5">
        <f t="shared" si="4"/>
        <v>43890</v>
      </c>
      <c r="B21" s="5">
        <f t="shared" si="4"/>
        <v>44136</v>
      </c>
      <c r="C21" s="6">
        <f t="shared" si="4"/>
        <v>0.33333333333333331</v>
      </c>
      <c r="D21" s="7">
        <f t="shared" si="4"/>
        <v>248</v>
      </c>
      <c r="E21" s="10" t="s">
        <v>268</v>
      </c>
      <c r="F21" s="7">
        <f t="shared" si="5"/>
        <v>169194</v>
      </c>
      <c r="G21" s="7">
        <f t="shared" si="5"/>
        <v>8371</v>
      </c>
      <c r="H21" s="7">
        <f t="shared" si="5"/>
        <v>4313</v>
      </c>
      <c r="I21" s="16" t="str">
        <f t="shared" si="5"/>
        <v>No hay datos</v>
      </c>
      <c r="J21" s="19">
        <f t="shared" si="5"/>
        <v>149048</v>
      </c>
      <c r="K21" s="24">
        <f t="shared" si="5"/>
        <v>21423</v>
      </c>
      <c r="L21" s="7">
        <f t="shared" si="5"/>
        <v>327889</v>
      </c>
      <c r="M21" s="7">
        <f t="shared" si="5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6"/>
        <v>4271</v>
      </c>
      <c r="S21" s="7">
        <f t="shared" si="6"/>
        <v>216</v>
      </c>
      <c r="T21" s="7">
        <f t="shared" si="6"/>
        <v>51</v>
      </c>
      <c r="U21" s="7">
        <f t="shared" si="6"/>
        <v>79053</v>
      </c>
      <c r="V21" s="7">
        <f t="shared" si="6"/>
        <v>531</v>
      </c>
      <c r="W21" s="7">
        <f t="shared" si="6"/>
        <v>342</v>
      </c>
      <c r="X21" s="7" t="str">
        <f t="shared" si="6"/>
        <v>53.0%</v>
      </c>
      <c r="Y21" s="7" t="str">
        <f t="shared" si="6"/>
        <v>47.0%</v>
      </c>
      <c r="Z21" s="7" t="str">
        <f t="shared" si="6"/>
        <v>60.6%</v>
      </c>
      <c r="AA21" s="7" t="str">
        <f t="shared" si="6"/>
        <v>20.5%</v>
      </c>
      <c r="AB21" s="7" t="str">
        <f t="shared" si="6"/>
        <v>13.2%</v>
      </c>
      <c r="AC21" s="7" t="str">
        <f t="shared" si="6"/>
        <v>2.9%</v>
      </c>
      <c r="AD21" s="7" t="str">
        <f t="shared" si="6"/>
        <v>1.4%</v>
      </c>
      <c r="AE21" s="7" t="str">
        <f t="shared" si="6"/>
        <v>0.8%</v>
      </c>
      <c r="AF21" s="7" t="str">
        <f t="shared" si="6"/>
        <v>0.5%</v>
      </c>
      <c r="AG21" s="7" t="str">
        <f t="shared" si="6"/>
        <v>0.2%</v>
      </c>
      <c r="AH21" s="9"/>
      <c r="AI21" s="9">
        <f t="shared" si="3"/>
        <v>4</v>
      </c>
      <c r="AJ21" s="10" t="s">
        <v>282</v>
      </c>
    </row>
    <row r="22" spans="1:36" ht="13.8" x14ac:dyDescent="0.25">
      <c r="A22" s="5">
        <f t="shared" si="4"/>
        <v>43890</v>
      </c>
      <c r="B22" s="5">
        <f t="shared" si="4"/>
        <v>44136</v>
      </c>
      <c r="C22" s="6">
        <f t="shared" si="4"/>
        <v>0.33333333333333331</v>
      </c>
      <c r="D22" s="7">
        <f t="shared" si="4"/>
        <v>248</v>
      </c>
      <c r="E22" s="10" t="s">
        <v>268</v>
      </c>
      <c r="F22" s="7">
        <f t="shared" si="5"/>
        <v>169194</v>
      </c>
      <c r="G22" s="7">
        <f t="shared" si="5"/>
        <v>8371</v>
      </c>
      <c r="H22" s="7">
        <f t="shared" si="5"/>
        <v>4313</v>
      </c>
      <c r="I22" s="16" t="str">
        <f t="shared" si="5"/>
        <v>No hay datos</v>
      </c>
      <c r="J22" s="19">
        <f t="shared" si="5"/>
        <v>149048</v>
      </c>
      <c r="K22" s="24">
        <f t="shared" si="5"/>
        <v>21423</v>
      </c>
      <c r="L22" s="7">
        <f t="shared" si="5"/>
        <v>327889</v>
      </c>
      <c r="M22" s="7">
        <f t="shared" si="5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6"/>
        <v>4271</v>
      </c>
      <c r="S22" s="7">
        <f t="shared" si="6"/>
        <v>216</v>
      </c>
      <c r="T22" s="7">
        <f t="shared" si="6"/>
        <v>51</v>
      </c>
      <c r="U22" s="7">
        <f t="shared" si="6"/>
        <v>79053</v>
      </c>
      <c r="V22" s="7">
        <f t="shared" si="6"/>
        <v>531</v>
      </c>
      <c r="W22" s="7">
        <f t="shared" si="6"/>
        <v>342</v>
      </c>
      <c r="X22" s="7" t="str">
        <f t="shared" si="6"/>
        <v>53.0%</v>
      </c>
      <c r="Y22" s="7" t="str">
        <f t="shared" si="6"/>
        <v>47.0%</v>
      </c>
      <c r="Z22" s="7" t="str">
        <f t="shared" si="6"/>
        <v>60.6%</v>
      </c>
      <c r="AA22" s="7" t="str">
        <f t="shared" si="6"/>
        <v>20.5%</v>
      </c>
      <c r="AB22" s="7" t="str">
        <f t="shared" si="6"/>
        <v>13.2%</v>
      </c>
      <c r="AC22" s="7" t="str">
        <f t="shared" si="6"/>
        <v>2.9%</v>
      </c>
      <c r="AD22" s="7" t="str">
        <f t="shared" si="6"/>
        <v>1.4%</v>
      </c>
      <c r="AE22" s="7" t="str">
        <f t="shared" si="6"/>
        <v>0.8%</v>
      </c>
      <c r="AF22" s="7" t="str">
        <f t="shared" si="6"/>
        <v>0.5%</v>
      </c>
      <c r="AG22" s="7" t="str">
        <f t="shared" si="6"/>
        <v>0.2%</v>
      </c>
      <c r="AH22" s="9"/>
      <c r="AI22" s="9">
        <f t="shared" si="3"/>
        <v>4</v>
      </c>
      <c r="AJ22" s="10" t="s">
        <v>282</v>
      </c>
    </row>
    <row r="23" spans="1:36" ht="13.8" x14ac:dyDescent="0.25">
      <c r="A23" s="5">
        <f t="shared" si="4"/>
        <v>43890</v>
      </c>
      <c r="B23" s="5">
        <f t="shared" si="4"/>
        <v>44136</v>
      </c>
      <c r="C23" s="6">
        <f t="shared" si="4"/>
        <v>0.33333333333333331</v>
      </c>
      <c r="D23" s="7">
        <f t="shared" si="4"/>
        <v>248</v>
      </c>
      <c r="E23" s="10" t="s">
        <v>268</v>
      </c>
      <c r="F23" s="7">
        <f t="shared" si="5"/>
        <v>169194</v>
      </c>
      <c r="G23" s="7">
        <f t="shared" si="5"/>
        <v>8371</v>
      </c>
      <c r="H23" s="7">
        <f t="shared" si="5"/>
        <v>4313</v>
      </c>
      <c r="I23" s="16" t="str">
        <f t="shared" si="5"/>
        <v>No hay datos</v>
      </c>
      <c r="J23" s="19">
        <f t="shared" si="5"/>
        <v>149048</v>
      </c>
      <c r="K23" s="24">
        <f t="shared" si="5"/>
        <v>21423</v>
      </c>
      <c r="L23" s="7">
        <f t="shared" si="5"/>
        <v>327889</v>
      </c>
      <c r="M23" s="7">
        <f t="shared" si="5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6"/>
        <v>4271</v>
      </c>
      <c r="S23" s="7">
        <f t="shared" si="6"/>
        <v>216</v>
      </c>
      <c r="T23" s="7">
        <f t="shared" si="6"/>
        <v>51</v>
      </c>
      <c r="U23" s="7">
        <f t="shared" si="6"/>
        <v>79053</v>
      </c>
      <c r="V23" s="7">
        <f t="shared" si="6"/>
        <v>531</v>
      </c>
      <c r="W23" s="7">
        <f t="shared" si="6"/>
        <v>342</v>
      </c>
      <c r="X23" s="7" t="str">
        <f t="shared" si="6"/>
        <v>53.0%</v>
      </c>
      <c r="Y23" s="7" t="str">
        <f t="shared" si="6"/>
        <v>47.0%</v>
      </c>
      <c r="Z23" s="7" t="str">
        <f t="shared" si="6"/>
        <v>60.6%</v>
      </c>
      <c r="AA23" s="7" t="str">
        <f t="shared" si="6"/>
        <v>20.5%</v>
      </c>
      <c r="AB23" s="7" t="str">
        <f t="shared" si="6"/>
        <v>13.2%</v>
      </c>
      <c r="AC23" s="7" t="str">
        <f t="shared" si="6"/>
        <v>2.9%</v>
      </c>
      <c r="AD23" s="7" t="str">
        <f t="shared" si="6"/>
        <v>1.4%</v>
      </c>
      <c r="AE23" s="7" t="str">
        <f t="shared" si="6"/>
        <v>0.8%</v>
      </c>
      <c r="AF23" s="7" t="str">
        <f t="shared" si="6"/>
        <v>0.5%</v>
      </c>
      <c r="AG23" s="7" t="str">
        <f t="shared" si="6"/>
        <v>0.2%</v>
      </c>
      <c r="AH23" s="9"/>
      <c r="AI23" s="9">
        <f t="shared" si="3"/>
        <v>4</v>
      </c>
      <c r="AJ23" s="10" t="s">
        <v>282</v>
      </c>
    </row>
    <row r="24" spans="1:36" ht="13.8" x14ac:dyDescent="0.25">
      <c r="A24" s="5">
        <f t="shared" si="4"/>
        <v>43890</v>
      </c>
      <c r="B24" s="5">
        <f t="shared" si="4"/>
        <v>44136</v>
      </c>
      <c r="C24" s="6">
        <f t="shared" si="4"/>
        <v>0.33333333333333331</v>
      </c>
      <c r="D24" s="7">
        <f t="shared" si="4"/>
        <v>248</v>
      </c>
      <c r="E24" s="10" t="s">
        <v>268</v>
      </c>
      <c r="F24" s="7">
        <f t="shared" si="5"/>
        <v>169194</v>
      </c>
      <c r="G24" s="7">
        <f t="shared" si="5"/>
        <v>8371</v>
      </c>
      <c r="H24" s="7">
        <f t="shared" si="5"/>
        <v>4313</v>
      </c>
      <c r="I24" s="16" t="str">
        <f t="shared" si="5"/>
        <v>No hay datos</v>
      </c>
      <c r="J24" s="19">
        <f t="shared" si="5"/>
        <v>149048</v>
      </c>
      <c r="K24" s="24">
        <f t="shared" si="5"/>
        <v>21423</v>
      </c>
      <c r="L24" s="7">
        <f t="shared" si="5"/>
        <v>327889</v>
      </c>
      <c r="M24" s="7">
        <f t="shared" si="5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6"/>
        <v>4271</v>
      </c>
      <c r="S24" s="7">
        <f t="shared" si="6"/>
        <v>216</v>
      </c>
      <c r="T24" s="7">
        <f t="shared" si="6"/>
        <v>51</v>
      </c>
      <c r="U24" s="7">
        <f t="shared" si="6"/>
        <v>79053</v>
      </c>
      <c r="V24" s="7">
        <f t="shared" si="6"/>
        <v>531</v>
      </c>
      <c r="W24" s="7">
        <f t="shared" si="6"/>
        <v>342</v>
      </c>
      <c r="X24" s="7" t="str">
        <f t="shared" si="6"/>
        <v>53.0%</v>
      </c>
      <c r="Y24" s="7" t="str">
        <f t="shared" si="6"/>
        <v>47.0%</v>
      </c>
      <c r="Z24" s="7" t="str">
        <f t="shared" si="6"/>
        <v>60.6%</v>
      </c>
      <c r="AA24" s="7" t="str">
        <f t="shared" si="6"/>
        <v>20.5%</v>
      </c>
      <c r="AB24" s="7" t="str">
        <f t="shared" si="6"/>
        <v>13.2%</v>
      </c>
      <c r="AC24" s="7" t="str">
        <f t="shared" si="6"/>
        <v>2.9%</v>
      </c>
      <c r="AD24" s="7" t="str">
        <f t="shared" si="6"/>
        <v>1.4%</v>
      </c>
      <c r="AE24" s="7" t="str">
        <f t="shared" si="6"/>
        <v>0.8%</v>
      </c>
      <c r="AF24" s="7" t="str">
        <f t="shared" si="6"/>
        <v>0.5%</v>
      </c>
      <c r="AG24" s="7" t="str">
        <f t="shared" si="6"/>
        <v>0.2%</v>
      </c>
      <c r="AH24" s="9"/>
      <c r="AI24" s="9">
        <f t="shared" si="3"/>
        <v>4</v>
      </c>
      <c r="AJ24" s="10" t="s">
        <v>282</v>
      </c>
    </row>
    <row r="25" spans="1:36" ht="13.8" x14ac:dyDescent="0.25">
      <c r="A25" s="5">
        <f t="shared" si="4"/>
        <v>43890</v>
      </c>
      <c r="B25" s="5">
        <f t="shared" si="4"/>
        <v>44136</v>
      </c>
      <c r="C25" s="6">
        <f t="shared" si="4"/>
        <v>0.33333333333333331</v>
      </c>
      <c r="D25" s="7">
        <f t="shared" si="4"/>
        <v>248</v>
      </c>
      <c r="E25" s="10" t="s">
        <v>268</v>
      </c>
      <c r="F25" s="7">
        <f t="shared" si="5"/>
        <v>169194</v>
      </c>
      <c r="G25" s="7">
        <f t="shared" si="5"/>
        <v>8371</v>
      </c>
      <c r="H25" s="7">
        <f t="shared" si="5"/>
        <v>4313</v>
      </c>
      <c r="I25" s="16" t="str">
        <f t="shared" si="5"/>
        <v>No hay datos</v>
      </c>
      <c r="J25" s="19">
        <f t="shared" si="5"/>
        <v>149048</v>
      </c>
      <c r="K25" s="24">
        <f t="shared" si="5"/>
        <v>21423</v>
      </c>
      <c r="L25" s="7">
        <f t="shared" si="5"/>
        <v>327889</v>
      </c>
      <c r="M25" s="7">
        <f t="shared" si="5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6"/>
        <v>79053</v>
      </c>
      <c r="V25" s="7">
        <f t="shared" si="6"/>
        <v>531</v>
      </c>
      <c r="W25" s="7">
        <f t="shared" si="6"/>
        <v>342</v>
      </c>
      <c r="X25" s="7" t="str">
        <f t="shared" si="6"/>
        <v>53.0%</v>
      </c>
      <c r="Y25" s="7" t="str">
        <f t="shared" si="6"/>
        <v>47.0%</v>
      </c>
      <c r="Z25" s="7" t="str">
        <f t="shared" si="6"/>
        <v>60.6%</v>
      </c>
      <c r="AA25" s="7" t="str">
        <f t="shared" si="6"/>
        <v>20.5%</v>
      </c>
      <c r="AB25" s="7" t="str">
        <f t="shared" si="6"/>
        <v>13.2%</v>
      </c>
      <c r="AC25" s="7" t="str">
        <f t="shared" si="6"/>
        <v>2.9%</v>
      </c>
      <c r="AD25" s="7" t="str">
        <f t="shared" si="6"/>
        <v>1.4%</v>
      </c>
      <c r="AE25" s="7" t="str">
        <f t="shared" si="6"/>
        <v>0.8%</v>
      </c>
      <c r="AF25" s="7" t="str">
        <f t="shared" si="6"/>
        <v>0.5%</v>
      </c>
      <c r="AG25" s="7" t="str">
        <f t="shared" si="6"/>
        <v>0.2%</v>
      </c>
      <c r="AH25" s="9"/>
      <c r="AI25" s="9">
        <f t="shared" si="3"/>
        <v>4</v>
      </c>
      <c r="AJ25" s="10" t="s">
        <v>282</v>
      </c>
    </row>
    <row r="26" spans="1:36" ht="13.8" x14ac:dyDescent="0.25">
      <c r="A26" s="5">
        <f t="shared" si="4"/>
        <v>43890</v>
      </c>
      <c r="B26" s="5">
        <f t="shared" si="4"/>
        <v>44136</v>
      </c>
      <c r="C26" s="6">
        <f t="shared" si="4"/>
        <v>0.33333333333333331</v>
      </c>
      <c r="D26" s="7">
        <f t="shared" si="4"/>
        <v>248</v>
      </c>
      <c r="E26" s="10" t="s">
        <v>268</v>
      </c>
      <c r="F26" s="7">
        <f t="shared" si="5"/>
        <v>169194</v>
      </c>
      <c r="G26" s="7">
        <f t="shared" si="5"/>
        <v>8371</v>
      </c>
      <c r="H26" s="7">
        <f t="shared" si="5"/>
        <v>4313</v>
      </c>
      <c r="I26" s="16" t="str">
        <f t="shared" si="5"/>
        <v>No hay datos</v>
      </c>
      <c r="J26" s="19">
        <f t="shared" si="5"/>
        <v>149048</v>
      </c>
      <c r="K26" s="24">
        <f t="shared" si="5"/>
        <v>21423</v>
      </c>
      <c r="L26" s="7">
        <f t="shared" si="5"/>
        <v>327889</v>
      </c>
      <c r="M26" s="7">
        <f t="shared" si="5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6"/>
        <v>22263</v>
      </c>
      <c r="S26" s="7">
        <f t="shared" si="6"/>
        <v>1737</v>
      </c>
      <c r="T26" s="7">
        <f t="shared" si="6"/>
        <v>1651</v>
      </c>
      <c r="U26" s="7">
        <f t="shared" si="6"/>
        <v>79053</v>
      </c>
      <c r="V26" s="7">
        <f t="shared" si="6"/>
        <v>531</v>
      </c>
      <c r="W26" s="7">
        <f t="shared" si="6"/>
        <v>342</v>
      </c>
      <c r="X26" s="7" t="str">
        <f t="shared" si="6"/>
        <v>53.0%</v>
      </c>
      <c r="Y26" s="7" t="str">
        <f t="shared" si="6"/>
        <v>47.0%</v>
      </c>
      <c r="Z26" s="7" t="str">
        <f t="shared" si="6"/>
        <v>60.6%</v>
      </c>
      <c r="AA26" s="7" t="str">
        <f t="shared" si="6"/>
        <v>20.5%</v>
      </c>
      <c r="AB26" s="7" t="str">
        <f t="shared" si="6"/>
        <v>13.2%</v>
      </c>
      <c r="AC26" s="7" t="str">
        <f t="shared" si="6"/>
        <v>2.9%</v>
      </c>
      <c r="AD26" s="7" t="str">
        <f t="shared" si="6"/>
        <v>1.4%</v>
      </c>
      <c r="AE26" s="7" t="str">
        <f t="shared" si="6"/>
        <v>0.8%</v>
      </c>
      <c r="AF26" s="7" t="str">
        <f t="shared" si="6"/>
        <v>0.5%</v>
      </c>
      <c r="AG26" s="7" t="str">
        <f t="shared" si="6"/>
        <v>0.2%</v>
      </c>
      <c r="AH26" s="9"/>
      <c r="AI26" s="9">
        <f t="shared" si="3"/>
        <v>4</v>
      </c>
      <c r="AJ26" s="10" t="s">
        <v>282</v>
      </c>
    </row>
    <row r="27" spans="1:36" ht="13.8" x14ac:dyDescent="0.25">
      <c r="A27" s="5">
        <f t="shared" si="4"/>
        <v>43890</v>
      </c>
      <c r="B27" s="5">
        <f t="shared" si="4"/>
        <v>44136</v>
      </c>
      <c r="C27" s="6">
        <f t="shared" si="4"/>
        <v>0.33333333333333331</v>
      </c>
      <c r="D27" s="7">
        <f t="shared" si="4"/>
        <v>248</v>
      </c>
      <c r="E27" s="10" t="s">
        <v>268</v>
      </c>
      <c r="F27" s="7">
        <f t="shared" si="5"/>
        <v>169194</v>
      </c>
      <c r="G27" s="7">
        <f t="shared" si="5"/>
        <v>8371</v>
      </c>
      <c r="H27" s="7">
        <f t="shared" si="5"/>
        <v>4313</v>
      </c>
      <c r="I27" s="16" t="str">
        <f t="shared" si="5"/>
        <v>No hay datos</v>
      </c>
      <c r="J27" s="19">
        <f t="shared" si="5"/>
        <v>149048</v>
      </c>
      <c r="K27" s="24">
        <f t="shared" si="5"/>
        <v>21423</v>
      </c>
      <c r="L27" s="7">
        <f t="shared" si="5"/>
        <v>327889</v>
      </c>
      <c r="M27" s="7">
        <f t="shared" si="5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6"/>
        <v>22263</v>
      </c>
      <c r="S27" s="7">
        <f t="shared" si="6"/>
        <v>1737</v>
      </c>
      <c r="T27" s="7">
        <f t="shared" si="6"/>
        <v>1651</v>
      </c>
      <c r="U27" s="7">
        <f t="shared" si="6"/>
        <v>79053</v>
      </c>
      <c r="V27" s="7">
        <f t="shared" si="6"/>
        <v>531</v>
      </c>
      <c r="W27" s="7">
        <f t="shared" si="6"/>
        <v>342</v>
      </c>
      <c r="X27" s="7" t="str">
        <f t="shared" si="6"/>
        <v>53.0%</v>
      </c>
      <c r="Y27" s="7" t="str">
        <f t="shared" si="6"/>
        <v>47.0%</v>
      </c>
      <c r="Z27" s="7" t="str">
        <f t="shared" si="6"/>
        <v>60.6%</v>
      </c>
      <c r="AA27" s="7" t="str">
        <f t="shared" si="6"/>
        <v>20.5%</v>
      </c>
      <c r="AB27" s="7" t="str">
        <f t="shared" si="6"/>
        <v>13.2%</v>
      </c>
      <c r="AC27" s="7" t="str">
        <f t="shared" si="6"/>
        <v>2.9%</v>
      </c>
      <c r="AD27" s="7" t="str">
        <f t="shared" si="6"/>
        <v>1.4%</v>
      </c>
      <c r="AE27" s="7" t="str">
        <f t="shared" si="6"/>
        <v>0.8%</v>
      </c>
      <c r="AF27" s="7" t="str">
        <f t="shared" si="6"/>
        <v>0.5%</v>
      </c>
      <c r="AG27" s="7" t="str">
        <f t="shared" si="6"/>
        <v>0.2%</v>
      </c>
      <c r="AH27" s="9"/>
      <c r="AI27" s="9">
        <f t="shared" si="3"/>
        <v>4</v>
      </c>
      <c r="AJ27" s="10" t="s">
        <v>282</v>
      </c>
    </row>
    <row r="28" spans="1:36" ht="13.8" x14ac:dyDescent="0.25">
      <c r="A28" s="5">
        <f t="shared" si="4"/>
        <v>43890</v>
      </c>
      <c r="B28" s="5">
        <f t="shared" si="4"/>
        <v>44136</v>
      </c>
      <c r="C28" s="6">
        <f t="shared" si="4"/>
        <v>0.33333333333333331</v>
      </c>
      <c r="D28" s="7">
        <f t="shared" si="4"/>
        <v>248</v>
      </c>
      <c r="E28" s="10" t="s">
        <v>268</v>
      </c>
      <c r="F28" s="7">
        <f t="shared" si="5"/>
        <v>169194</v>
      </c>
      <c r="G28" s="7">
        <f t="shared" si="5"/>
        <v>8371</v>
      </c>
      <c r="H28" s="7">
        <f t="shared" si="5"/>
        <v>4313</v>
      </c>
      <c r="I28" s="16" t="str">
        <f t="shared" si="5"/>
        <v>No hay datos</v>
      </c>
      <c r="J28" s="19">
        <f t="shared" si="5"/>
        <v>149048</v>
      </c>
      <c r="K28" s="24">
        <f t="shared" si="5"/>
        <v>21423</v>
      </c>
      <c r="L28" s="7">
        <f t="shared" si="5"/>
        <v>327889</v>
      </c>
      <c r="M28" s="7">
        <f t="shared" si="5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6"/>
        <v>22263</v>
      </c>
      <c r="S28" s="7">
        <f t="shared" si="6"/>
        <v>1737</v>
      </c>
      <c r="T28" s="7">
        <f t="shared" si="6"/>
        <v>1651</v>
      </c>
      <c r="U28" s="7">
        <f t="shared" si="6"/>
        <v>79053</v>
      </c>
      <c r="V28" s="7">
        <f t="shared" si="6"/>
        <v>531</v>
      </c>
      <c r="W28" s="7">
        <f t="shared" si="6"/>
        <v>342</v>
      </c>
      <c r="X28" s="7" t="str">
        <f t="shared" si="6"/>
        <v>53.0%</v>
      </c>
      <c r="Y28" s="7" t="str">
        <f t="shared" si="6"/>
        <v>47.0%</v>
      </c>
      <c r="Z28" s="7" t="str">
        <f t="shared" si="6"/>
        <v>60.6%</v>
      </c>
      <c r="AA28" s="7" t="str">
        <f t="shared" si="6"/>
        <v>20.5%</v>
      </c>
      <c r="AB28" s="7" t="str">
        <f t="shared" si="6"/>
        <v>13.2%</v>
      </c>
      <c r="AC28" s="7" t="str">
        <f t="shared" si="6"/>
        <v>2.9%</v>
      </c>
      <c r="AD28" s="7" t="str">
        <f t="shared" si="6"/>
        <v>1.4%</v>
      </c>
      <c r="AE28" s="7" t="str">
        <f t="shared" si="6"/>
        <v>0.8%</v>
      </c>
      <c r="AF28" s="7" t="str">
        <f t="shared" si="6"/>
        <v>0.5%</v>
      </c>
      <c r="AG28" s="7" t="str">
        <f t="shared" si="6"/>
        <v>0.2%</v>
      </c>
      <c r="AH28" s="9"/>
      <c r="AI28" s="9">
        <f t="shared" si="3"/>
        <v>4</v>
      </c>
      <c r="AJ28" s="10" t="s">
        <v>282</v>
      </c>
    </row>
    <row r="29" spans="1:36" ht="13.8" x14ac:dyDescent="0.25">
      <c r="A29" s="5">
        <f t="shared" si="4"/>
        <v>43890</v>
      </c>
      <c r="B29" s="5">
        <f t="shared" si="4"/>
        <v>44136</v>
      </c>
      <c r="C29" s="6">
        <f t="shared" si="4"/>
        <v>0.33333333333333331</v>
      </c>
      <c r="D29" s="7">
        <f t="shared" si="4"/>
        <v>248</v>
      </c>
      <c r="E29" s="10" t="s">
        <v>268</v>
      </c>
      <c r="F29" s="7">
        <f t="shared" si="5"/>
        <v>169194</v>
      </c>
      <c r="G29" s="7">
        <f t="shared" si="5"/>
        <v>8371</v>
      </c>
      <c r="H29" s="7">
        <f t="shared" si="5"/>
        <v>4313</v>
      </c>
      <c r="I29" s="16" t="str">
        <f t="shared" si="5"/>
        <v>No hay datos</v>
      </c>
      <c r="J29" s="19">
        <f t="shared" si="5"/>
        <v>149048</v>
      </c>
      <c r="K29" s="24">
        <f t="shared" si="5"/>
        <v>21423</v>
      </c>
      <c r="L29" s="7">
        <f t="shared" si="5"/>
        <v>327889</v>
      </c>
      <c r="M29" s="7">
        <f t="shared" si="5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6"/>
        <v>22263</v>
      </c>
      <c r="S29" s="7">
        <f t="shared" si="6"/>
        <v>1737</v>
      </c>
      <c r="T29" s="7">
        <f t="shared" si="6"/>
        <v>1651</v>
      </c>
      <c r="U29" s="7">
        <f t="shared" si="6"/>
        <v>79053</v>
      </c>
      <c r="V29" s="7">
        <f t="shared" si="6"/>
        <v>531</v>
      </c>
      <c r="W29" s="7">
        <f t="shared" si="6"/>
        <v>342</v>
      </c>
      <c r="X29" s="7" t="str">
        <f t="shared" si="6"/>
        <v>53.0%</v>
      </c>
      <c r="Y29" s="7" t="str">
        <f t="shared" si="6"/>
        <v>47.0%</v>
      </c>
      <c r="Z29" s="7" t="str">
        <f t="shared" si="6"/>
        <v>60.6%</v>
      </c>
      <c r="AA29" s="7" t="str">
        <f t="shared" si="6"/>
        <v>20.5%</v>
      </c>
      <c r="AB29" s="7" t="str">
        <f t="shared" si="6"/>
        <v>13.2%</v>
      </c>
      <c r="AC29" s="7" t="str">
        <f t="shared" si="6"/>
        <v>2.9%</v>
      </c>
      <c r="AD29" s="7" t="str">
        <f t="shared" si="6"/>
        <v>1.4%</v>
      </c>
      <c r="AE29" s="7" t="str">
        <f t="shared" si="6"/>
        <v>0.8%</v>
      </c>
      <c r="AF29" s="7" t="str">
        <f t="shared" si="6"/>
        <v>0.5%</v>
      </c>
      <c r="AG29" s="7" t="str">
        <f t="shared" si="6"/>
        <v>0.2%</v>
      </c>
      <c r="AH29" s="9"/>
      <c r="AI29" s="9">
        <f t="shared" si="3"/>
        <v>4</v>
      </c>
      <c r="AJ29" s="10" t="s">
        <v>282</v>
      </c>
    </row>
    <row r="30" spans="1:36" ht="13.8" x14ac:dyDescent="0.25">
      <c r="A30" s="5">
        <f t="shared" si="4"/>
        <v>43890</v>
      </c>
      <c r="B30" s="5">
        <f t="shared" si="4"/>
        <v>44136</v>
      </c>
      <c r="C30" s="6">
        <f t="shared" si="4"/>
        <v>0.33333333333333331</v>
      </c>
      <c r="D30" s="7">
        <f t="shared" si="4"/>
        <v>248</v>
      </c>
      <c r="E30" s="10" t="s">
        <v>268</v>
      </c>
      <c r="F30" s="7">
        <f t="shared" si="5"/>
        <v>169194</v>
      </c>
      <c r="G30" s="7">
        <f t="shared" si="5"/>
        <v>8371</v>
      </c>
      <c r="H30" s="7">
        <f t="shared" si="5"/>
        <v>4313</v>
      </c>
      <c r="I30" s="16" t="str">
        <f t="shared" si="5"/>
        <v>No hay datos</v>
      </c>
      <c r="J30" s="19">
        <f t="shared" si="5"/>
        <v>149048</v>
      </c>
      <c r="K30" s="24">
        <f t="shared" si="5"/>
        <v>21423</v>
      </c>
      <c r="L30" s="7">
        <f t="shared" si="5"/>
        <v>327889</v>
      </c>
      <c r="M30" s="7">
        <f t="shared" si="5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6"/>
        <v>22263</v>
      </c>
      <c r="S30" s="7">
        <f t="shared" si="6"/>
        <v>1737</v>
      </c>
      <c r="T30" s="7">
        <f t="shared" si="6"/>
        <v>1651</v>
      </c>
      <c r="U30" s="7">
        <f t="shared" si="6"/>
        <v>79053</v>
      </c>
      <c r="V30" s="7">
        <f t="shared" si="6"/>
        <v>531</v>
      </c>
      <c r="W30" s="7">
        <f t="shared" si="6"/>
        <v>342</v>
      </c>
      <c r="X30" s="7" t="str">
        <f t="shared" si="6"/>
        <v>53.0%</v>
      </c>
      <c r="Y30" s="7" t="str">
        <f t="shared" si="6"/>
        <v>47.0%</v>
      </c>
      <c r="Z30" s="7" t="str">
        <f t="shared" si="6"/>
        <v>60.6%</v>
      </c>
      <c r="AA30" s="7" t="str">
        <f t="shared" si="6"/>
        <v>20.5%</v>
      </c>
      <c r="AB30" s="7" t="str">
        <f t="shared" si="6"/>
        <v>13.2%</v>
      </c>
      <c r="AC30" s="7" t="str">
        <f t="shared" si="6"/>
        <v>2.9%</v>
      </c>
      <c r="AD30" s="7" t="str">
        <f t="shared" si="6"/>
        <v>1.4%</v>
      </c>
      <c r="AE30" s="7" t="str">
        <f t="shared" si="6"/>
        <v>0.8%</v>
      </c>
      <c r="AF30" s="7" t="str">
        <f t="shared" si="6"/>
        <v>0.5%</v>
      </c>
      <c r="AG30" s="7" t="str">
        <f t="shared" si="6"/>
        <v>0.2%</v>
      </c>
      <c r="AH30" s="9"/>
      <c r="AI30" s="9">
        <f t="shared" si="3"/>
        <v>4</v>
      </c>
      <c r="AJ30" s="10" t="s">
        <v>282</v>
      </c>
    </row>
    <row r="31" spans="1:36" ht="13.8" x14ac:dyDescent="0.25">
      <c r="A31" s="5">
        <f t="shared" si="4"/>
        <v>43890</v>
      </c>
      <c r="B31" s="5">
        <f t="shared" si="4"/>
        <v>44136</v>
      </c>
      <c r="C31" s="6">
        <f t="shared" si="4"/>
        <v>0.33333333333333331</v>
      </c>
      <c r="D31" s="7">
        <f t="shared" si="4"/>
        <v>248</v>
      </c>
      <c r="E31" s="10" t="s">
        <v>268</v>
      </c>
      <c r="F31" s="7">
        <f t="shared" si="5"/>
        <v>169194</v>
      </c>
      <c r="G31" s="7">
        <f t="shared" si="5"/>
        <v>8371</v>
      </c>
      <c r="H31" s="7">
        <f t="shared" si="5"/>
        <v>4313</v>
      </c>
      <c r="I31" s="16" t="str">
        <f t="shared" si="5"/>
        <v>No hay datos</v>
      </c>
      <c r="J31" s="19">
        <f t="shared" si="5"/>
        <v>149048</v>
      </c>
      <c r="K31" s="24">
        <f t="shared" si="5"/>
        <v>21423</v>
      </c>
      <c r="L31" s="7">
        <f t="shared" si="5"/>
        <v>327889</v>
      </c>
      <c r="M31" s="7">
        <f t="shared" si="5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6"/>
        <v>22263</v>
      </c>
      <c r="S31" s="7">
        <f t="shared" si="6"/>
        <v>1737</v>
      </c>
      <c r="T31" s="7">
        <f t="shared" si="6"/>
        <v>1651</v>
      </c>
      <c r="U31" s="7">
        <f t="shared" si="6"/>
        <v>79053</v>
      </c>
      <c r="V31" s="7">
        <f t="shared" si="6"/>
        <v>531</v>
      </c>
      <c r="W31" s="7">
        <f t="shared" si="6"/>
        <v>342</v>
      </c>
      <c r="X31" s="7" t="str">
        <f t="shared" si="6"/>
        <v>53.0%</v>
      </c>
      <c r="Y31" s="7" t="str">
        <f t="shared" si="6"/>
        <v>47.0%</v>
      </c>
      <c r="Z31" s="7" t="str">
        <f t="shared" si="6"/>
        <v>60.6%</v>
      </c>
      <c r="AA31" s="7" t="str">
        <f t="shared" si="6"/>
        <v>20.5%</v>
      </c>
      <c r="AB31" s="7" t="str">
        <f t="shared" si="6"/>
        <v>13.2%</v>
      </c>
      <c r="AC31" s="7" t="str">
        <f t="shared" si="6"/>
        <v>2.9%</v>
      </c>
      <c r="AD31" s="7" t="str">
        <f t="shared" si="6"/>
        <v>1.4%</v>
      </c>
      <c r="AE31" s="7" t="str">
        <f t="shared" si="6"/>
        <v>0.8%</v>
      </c>
      <c r="AF31" s="7" t="str">
        <f t="shared" si="6"/>
        <v>0.5%</v>
      </c>
      <c r="AG31" s="7" t="str">
        <f t="shared" si="6"/>
        <v>0.2%</v>
      </c>
      <c r="AH31" s="9"/>
      <c r="AI31" s="9">
        <f t="shared" si="3"/>
        <v>4</v>
      </c>
      <c r="AJ31" s="10" t="s">
        <v>282</v>
      </c>
    </row>
    <row r="32" spans="1:36" ht="13.8" x14ac:dyDescent="0.25">
      <c r="A32" s="5">
        <f t="shared" si="4"/>
        <v>43890</v>
      </c>
      <c r="B32" s="5">
        <f t="shared" si="4"/>
        <v>44136</v>
      </c>
      <c r="C32" s="6">
        <f t="shared" si="4"/>
        <v>0.33333333333333331</v>
      </c>
      <c r="D32" s="7">
        <f t="shared" si="4"/>
        <v>248</v>
      </c>
      <c r="E32" s="10" t="s">
        <v>268</v>
      </c>
      <c r="F32" s="7">
        <f t="shared" si="5"/>
        <v>169194</v>
      </c>
      <c r="G32" s="7">
        <f t="shared" si="5"/>
        <v>8371</v>
      </c>
      <c r="H32" s="7">
        <f t="shared" si="5"/>
        <v>4313</v>
      </c>
      <c r="I32" s="16" t="str">
        <f t="shared" si="5"/>
        <v>No hay datos</v>
      </c>
      <c r="J32" s="19">
        <f t="shared" si="5"/>
        <v>149048</v>
      </c>
      <c r="K32" s="24">
        <f t="shared" si="5"/>
        <v>21423</v>
      </c>
      <c r="L32" s="7">
        <f t="shared" si="5"/>
        <v>327889</v>
      </c>
      <c r="M32" s="7">
        <f t="shared" si="5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6"/>
        <v>22263</v>
      </c>
      <c r="S32" s="7">
        <f t="shared" si="6"/>
        <v>1737</v>
      </c>
      <c r="T32" s="7">
        <f t="shared" si="6"/>
        <v>1651</v>
      </c>
      <c r="U32" s="7">
        <f t="shared" si="6"/>
        <v>79053</v>
      </c>
      <c r="V32" s="7">
        <f t="shared" si="6"/>
        <v>531</v>
      </c>
      <c r="W32" s="7">
        <f t="shared" si="6"/>
        <v>342</v>
      </c>
      <c r="X32" s="7" t="str">
        <f t="shared" si="6"/>
        <v>53.0%</v>
      </c>
      <c r="Y32" s="7" t="str">
        <f t="shared" si="6"/>
        <v>47.0%</v>
      </c>
      <c r="Z32" s="7" t="str">
        <f t="shared" si="6"/>
        <v>60.6%</v>
      </c>
      <c r="AA32" s="7" t="str">
        <f t="shared" si="6"/>
        <v>20.5%</v>
      </c>
      <c r="AB32" s="7" t="str">
        <f t="shared" si="6"/>
        <v>13.2%</v>
      </c>
      <c r="AC32" s="7" t="str">
        <f t="shared" si="6"/>
        <v>2.9%</v>
      </c>
      <c r="AD32" s="7" t="str">
        <f t="shared" si="6"/>
        <v>1.4%</v>
      </c>
      <c r="AE32" s="7" t="str">
        <f t="shared" si="6"/>
        <v>0.8%</v>
      </c>
      <c r="AF32" s="7" t="str">
        <f t="shared" si="6"/>
        <v>0.5%</v>
      </c>
      <c r="AG32" s="7" t="str">
        <f t="shared" si="6"/>
        <v>0.2%</v>
      </c>
      <c r="AH32" s="9"/>
      <c r="AI32" s="9">
        <f t="shared" si="3"/>
        <v>4</v>
      </c>
      <c r="AJ32" s="10" t="s">
        <v>282</v>
      </c>
    </row>
    <row r="33" spans="1:36" ht="13.8" x14ac:dyDescent="0.25">
      <c r="A33" s="5">
        <f t="shared" si="4"/>
        <v>43890</v>
      </c>
      <c r="B33" s="5">
        <f t="shared" si="4"/>
        <v>44136</v>
      </c>
      <c r="C33" s="6">
        <f t="shared" si="4"/>
        <v>0.33333333333333331</v>
      </c>
      <c r="D33" s="7">
        <f t="shared" si="4"/>
        <v>248</v>
      </c>
      <c r="E33" s="10" t="s">
        <v>268</v>
      </c>
      <c r="F33" s="7">
        <f t="shared" si="5"/>
        <v>169194</v>
      </c>
      <c r="G33" s="7">
        <f t="shared" si="5"/>
        <v>8371</v>
      </c>
      <c r="H33" s="7">
        <f t="shared" si="5"/>
        <v>4313</v>
      </c>
      <c r="I33" s="16" t="str">
        <f t="shared" si="5"/>
        <v>No hay datos</v>
      </c>
      <c r="J33" s="19">
        <f t="shared" si="5"/>
        <v>149048</v>
      </c>
      <c r="K33" s="24">
        <f t="shared" si="5"/>
        <v>21423</v>
      </c>
      <c r="L33" s="7">
        <f t="shared" si="5"/>
        <v>327889</v>
      </c>
      <c r="M33" s="7">
        <f t="shared" si="5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6"/>
        <v>22263</v>
      </c>
      <c r="S33" s="7">
        <f t="shared" si="6"/>
        <v>1737</v>
      </c>
      <c r="T33" s="7">
        <f t="shared" si="6"/>
        <v>1651</v>
      </c>
      <c r="U33" s="7">
        <f t="shared" si="6"/>
        <v>79053</v>
      </c>
      <c r="V33" s="7">
        <f t="shared" si="6"/>
        <v>531</v>
      </c>
      <c r="W33" s="7">
        <f t="shared" si="6"/>
        <v>342</v>
      </c>
      <c r="X33" s="7" t="str">
        <f t="shared" si="6"/>
        <v>53.0%</v>
      </c>
      <c r="Y33" s="7" t="str">
        <f t="shared" si="6"/>
        <v>47.0%</v>
      </c>
      <c r="Z33" s="7" t="str">
        <f t="shared" si="6"/>
        <v>60.6%</v>
      </c>
      <c r="AA33" s="7" t="str">
        <f t="shared" si="6"/>
        <v>20.5%</v>
      </c>
      <c r="AB33" s="7" t="str">
        <f t="shared" si="6"/>
        <v>13.2%</v>
      </c>
      <c r="AC33" s="7" t="str">
        <f t="shared" si="6"/>
        <v>2.9%</v>
      </c>
      <c r="AD33" s="7" t="str">
        <f t="shared" si="6"/>
        <v>1.4%</v>
      </c>
      <c r="AE33" s="7" t="str">
        <f t="shared" si="6"/>
        <v>0.8%</v>
      </c>
      <c r="AF33" s="7" t="str">
        <f t="shared" si="6"/>
        <v>0.5%</v>
      </c>
      <c r="AG33" s="7" t="str">
        <f t="shared" si="6"/>
        <v>0.2%</v>
      </c>
      <c r="AH33" s="9"/>
      <c r="AI33" s="9">
        <f t="shared" si="3"/>
        <v>4</v>
      </c>
      <c r="AJ33" s="10" t="s">
        <v>282</v>
      </c>
    </row>
    <row r="34" spans="1:36" ht="13.8" x14ac:dyDescent="0.25">
      <c r="A34" s="5">
        <f t="shared" si="4"/>
        <v>43890</v>
      </c>
      <c r="B34" s="5">
        <f t="shared" si="4"/>
        <v>44136</v>
      </c>
      <c r="C34" s="6">
        <f t="shared" si="4"/>
        <v>0.33333333333333331</v>
      </c>
      <c r="D34" s="7">
        <f t="shared" si="4"/>
        <v>248</v>
      </c>
      <c r="E34" s="10" t="s">
        <v>268</v>
      </c>
      <c r="F34" s="7">
        <f t="shared" si="5"/>
        <v>169194</v>
      </c>
      <c r="G34" s="7">
        <f t="shared" si="5"/>
        <v>8371</v>
      </c>
      <c r="H34" s="7">
        <f t="shared" si="5"/>
        <v>4313</v>
      </c>
      <c r="I34" s="16" t="str">
        <f t="shared" si="5"/>
        <v>No hay datos</v>
      </c>
      <c r="J34" s="19">
        <f t="shared" si="5"/>
        <v>149048</v>
      </c>
      <c r="K34" s="24">
        <f t="shared" si="5"/>
        <v>21423</v>
      </c>
      <c r="L34" s="7">
        <f t="shared" si="5"/>
        <v>327889</v>
      </c>
      <c r="M34" s="7">
        <f t="shared" si="5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6"/>
        <v>22263</v>
      </c>
      <c r="S34" s="7">
        <f t="shared" si="6"/>
        <v>1737</v>
      </c>
      <c r="T34" s="7">
        <f t="shared" si="6"/>
        <v>1651</v>
      </c>
      <c r="U34" s="7">
        <f t="shared" si="6"/>
        <v>79053</v>
      </c>
      <c r="V34" s="7">
        <f t="shared" si="6"/>
        <v>531</v>
      </c>
      <c r="W34" s="7">
        <f t="shared" si="6"/>
        <v>342</v>
      </c>
      <c r="X34" s="7" t="str">
        <f t="shared" si="6"/>
        <v>53.0%</v>
      </c>
      <c r="Y34" s="7" t="str">
        <f t="shared" si="6"/>
        <v>47.0%</v>
      </c>
      <c r="Z34" s="7" t="str">
        <f t="shared" si="6"/>
        <v>60.6%</v>
      </c>
      <c r="AA34" s="7" t="str">
        <f t="shared" si="6"/>
        <v>20.5%</v>
      </c>
      <c r="AB34" s="7" t="str">
        <f t="shared" si="6"/>
        <v>13.2%</v>
      </c>
      <c r="AC34" s="7" t="str">
        <f t="shared" si="6"/>
        <v>2.9%</v>
      </c>
      <c r="AD34" s="7" t="str">
        <f t="shared" si="6"/>
        <v>1.4%</v>
      </c>
      <c r="AE34" s="7" t="str">
        <f t="shared" si="6"/>
        <v>0.8%</v>
      </c>
      <c r="AF34" s="7" t="str">
        <f t="shared" si="6"/>
        <v>0.5%</v>
      </c>
      <c r="AG34" s="7" t="str">
        <f t="shared" si="6"/>
        <v>0.2%</v>
      </c>
      <c r="AH34" s="9"/>
      <c r="AI34" s="9">
        <f t="shared" si="3"/>
        <v>4</v>
      </c>
      <c r="AJ34" s="10" t="s">
        <v>282</v>
      </c>
    </row>
    <row r="35" spans="1:36" ht="13.8" x14ac:dyDescent="0.25">
      <c r="A35" s="5">
        <f t="shared" ref="A35:D50" si="7">A34</f>
        <v>43890</v>
      </c>
      <c r="B35" s="5">
        <f t="shared" si="7"/>
        <v>44136</v>
      </c>
      <c r="C35" s="6">
        <f t="shared" si="7"/>
        <v>0.33333333333333331</v>
      </c>
      <c r="D35" s="7">
        <f t="shared" si="7"/>
        <v>248</v>
      </c>
      <c r="E35" s="10" t="s">
        <v>268</v>
      </c>
      <c r="F35" s="7">
        <f t="shared" ref="F35:M50" si="8">F34</f>
        <v>169194</v>
      </c>
      <c r="G35" s="7">
        <f t="shared" si="8"/>
        <v>8371</v>
      </c>
      <c r="H35" s="7">
        <f t="shared" si="8"/>
        <v>4313</v>
      </c>
      <c r="I35" s="16" t="str">
        <f t="shared" si="8"/>
        <v>No hay datos</v>
      </c>
      <c r="J35" s="19">
        <f t="shared" si="8"/>
        <v>149048</v>
      </c>
      <c r="K35" s="24">
        <f t="shared" si="8"/>
        <v>21423</v>
      </c>
      <c r="L35" s="7">
        <f t="shared" si="8"/>
        <v>327889</v>
      </c>
      <c r="M35" s="7">
        <f t="shared" si="8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6"/>
        <v>22263</v>
      </c>
      <c r="S35" s="7">
        <f t="shared" si="6"/>
        <v>1737</v>
      </c>
      <c r="T35" s="7">
        <f t="shared" si="6"/>
        <v>1651</v>
      </c>
      <c r="U35" s="7">
        <f t="shared" si="6"/>
        <v>79053</v>
      </c>
      <c r="V35" s="7">
        <f t="shared" si="6"/>
        <v>531</v>
      </c>
      <c r="W35" s="7">
        <f t="shared" si="6"/>
        <v>342</v>
      </c>
      <c r="X35" s="7" t="str">
        <f t="shared" si="6"/>
        <v>53.0%</v>
      </c>
      <c r="Y35" s="7" t="str">
        <f t="shared" si="6"/>
        <v>47.0%</v>
      </c>
      <c r="Z35" s="7" t="str">
        <f t="shared" si="6"/>
        <v>60.6%</v>
      </c>
      <c r="AA35" s="7" t="str">
        <f t="shared" si="6"/>
        <v>20.5%</v>
      </c>
      <c r="AB35" s="7" t="str">
        <f t="shared" si="6"/>
        <v>13.2%</v>
      </c>
      <c r="AC35" s="7" t="str">
        <f t="shared" si="6"/>
        <v>2.9%</v>
      </c>
      <c r="AD35" s="7" t="str">
        <f t="shared" si="6"/>
        <v>1.4%</v>
      </c>
      <c r="AE35" s="7" t="str">
        <f t="shared" si="6"/>
        <v>0.8%</v>
      </c>
      <c r="AF35" s="7" t="str">
        <f t="shared" si="6"/>
        <v>0.5%</v>
      </c>
      <c r="AG35" s="7" t="str">
        <f t="shared" si="6"/>
        <v>0.2%</v>
      </c>
      <c r="AH35" s="9"/>
      <c r="AI35" s="9">
        <f t="shared" si="3"/>
        <v>4</v>
      </c>
      <c r="AJ35" s="10" t="s">
        <v>282</v>
      </c>
    </row>
    <row r="36" spans="1:36" ht="13.8" x14ac:dyDescent="0.25">
      <c r="A36" s="5">
        <f t="shared" si="7"/>
        <v>43890</v>
      </c>
      <c r="B36" s="5">
        <f t="shared" si="7"/>
        <v>44136</v>
      </c>
      <c r="C36" s="6">
        <f t="shared" si="7"/>
        <v>0.33333333333333331</v>
      </c>
      <c r="D36" s="7">
        <f t="shared" si="7"/>
        <v>248</v>
      </c>
      <c r="E36" s="10" t="s">
        <v>268</v>
      </c>
      <c r="F36" s="7">
        <f t="shared" si="8"/>
        <v>169194</v>
      </c>
      <c r="G36" s="7">
        <f t="shared" si="8"/>
        <v>8371</v>
      </c>
      <c r="H36" s="7">
        <f t="shared" si="8"/>
        <v>4313</v>
      </c>
      <c r="I36" s="16" t="str">
        <f t="shared" si="8"/>
        <v>No hay datos</v>
      </c>
      <c r="J36" s="19">
        <f t="shared" si="8"/>
        <v>149048</v>
      </c>
      <c r="K36" s="24">
        <f t="shared" si="8"/>
        <v>21423</v>
      </c>
      <c r="L36" s="7">
        <f t="shared" si="8"/>
        <v>327889</v>
      </c>
      <c r="M36" s="7">
        <f t="shared" si="8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9">R35</f>
        <v>22263</v>
      </c>
      <c r="S36" s="7">
        <f t="shared" si="9"/>
        <v>1737</v>
      </c>
      <c r="T36" s="7">
        <f t="shared" si="9"/>
        <v>1651</v>
      </c>
      <c r="U36" s="7">
        <f t="shared" si="9"/>
        <v>79053</v>
      </c>
      <c r="V36" s="7">
        <f t="shared" si="9"/>
        <v>531</v>
      </c>
      <c r="W36" s="7">
        <f t="shared" si="9"/>
        <v>342</v>
      </c>
      <c r="X36" s="7" t="str">
        <f t="shared" si="9"/>
        <v>53.0%</v>
      </c>
      <c r="Y36" s="7" t="str">
        <f t="shared" si="9"/>
        <v>47.0%</v>
      </c>
      <c r="Z36" s="7" t="str">
        <f t="shared" si="9"/>
        <v>60.6%</v>
      </c>
      <c r="AA36" s="7" t="str">
        <f t="shared" si="9"/>
        <v>20.5%</v>
      </c>
      <c r="AB36" s="7" t="str">
        <f t="shared" si="9"/>
        <v>13.2%</v>
      </c>
      <c r="AC36" s="7" t="str">
        <f t="shared" si="9"/>
        <v>2.9%</v>
      </c>
      <c r="AD36" s="7" t="str">
        <f t="shared" si="9"/>
        <v>1.4%</v>
      </c>
      <c r="AE36" s="7" t="str">
        <f t="shared" si="9"/>
        <v>0.8%</v>
      </c>
      <c r="AF36" s="7" t="str">
        <f t="shared" si="9"/>
        <v>0.5%</v>
      </c>
      <c r="AG36" s="7" t="str">
        <f t="shared" si="9"/>
        <v>0.2%</v>
      </c>
      <c r="AH36" s="9"/>
      <c r="AI36" s="9">
        <f t="shared" si="3"/>
        <v>4</v>
      </c>
      <c r="AJ36" s="10" t="s">
        <v>282</v>
      </c>
    </row>
    <row r="37" spans="1:36" ht="13.8" x14ac:dyDescent="0.25">
      <c r="A37" s="5">
        <f t="shared" si="7"/>
        <v>43890</v>
      </c>
      <c r="B37" s="5">
        <f t="shared" si="7"/>
        <v>44136</v>
      </c>
      <c r="C37" s="6">
        <f t="shared" si="7"/>
        <v>0.33333333333333331</v>
      </c>
      <c r="D37" s="7">
        <f t="shared" si="7"/>
        <v>248</v>
      </c>
      <c r="E37" s="10" t="s">
        <v>268</v>
      </c>
      <c r="F37" s="7">
        <f t="shared" si="8"/>
        <v>169194</v>
      </c>
      <c r="G37" s="7">
        <f t="shared" si="8"/>
        <v>8371</v>
      </c>
      <c r="H37" s="7">
        <f t="shared" si="8"/>
        <v>4313</v>
      </c>
      <c r="I37" s="16" t="str">
        <f t="shared" si="8"/>
        <v>No hay datos</v>
      </c>
      <c r="J37" s="19">
        <f t="shared" si="8"/>
        <v>149048</v>
      </c>
      <c r="K37" s="24">
        <f t="shared" si="8"/>
        <v>21423</v>
      </c>
      <c r="L37" s="7">
        <f t="shared" si="8"/>
        <v>327889</v>
      </c>
      <c r="M37" s="7">
        <f t="shared" si="8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9"/>
        <v>22263</v>
      </c>
      <c r="S37" s="7">
        <f t="shared" si="9"/>
        <v>1737</v>
      </c>
      <c r="T37" s="7">
        <f t="shared" si="9"/>
        <v>1651</v>
      </c>
      <c r="U37" s="7">
        <f t="shared" si="9"/>
        <v>79053</v>
      </c>
      <c r="V37" s="7">
        <f t="shared" si="9"/>
        <v>531</v>
      </c>
      <c r="W37" s="7">
        <f t="shared" si="9"/>
        <v>342</v>
      </c>
      <c r="X37" s="7" t="str">
        <f t="shared" si="9"/>
        <v>53.0%</v>
      </c>
      <c r="Y37" s="7" t="str">
        <f t="shared" si="9"/>
        <v>47.0%</v>
      </c>
      <c r="Z37" s="7" t="str">
        <f t="shared" si="9"/>
        <v>60.6%</v>
      </c>
      <c r="AA37" s="7" t="str">
        <f t="shared" si="9"/>
        <v>20.5%</v>
      </c>
      <c r="AB37" s="7" t="str">
        <f t="shared" si="9"/>
        <v>13.2%</v>
      </c>
      <c r="AC37" s="7" t="str">
        <f t="shared" si="9"/>
        <v>2.9%</v>
      </c>
      <c r="AD37" s="7" t="str">
        <f t="shared" si="9"/>
        <v>1.4%</v>
      </c>
      <c r="AE37" s="7" t="str">
        <f t="shared" si="9"/>
        <v>0.8%</v>
      </c>
      <c r="AF37" s="7" t="str">
        <f t="shared" si="9"/>
        <v>0.5%</v>
      </c>
      <c r="AG37" s="7" t="str">
        <f t="shared" si="9"/>
        <v>0.2%</v>
      </c>
      <c r="AH37" s="9"/>
      <c r="AI37" s="9">
        <f t="shared" si="3"/>
        <v>4</v>
      </c>
      <c r="AJ37" s="10" t="s">
        <v>282</v>
      </c>
    </row>
    <row r="38" spans="1:36" ht="13.8" x14ac:dyDescent="0.25">
      <c r="A38" s="5">
        <f t="shared" si="7"/>
        <v>43890</v>
      </c>
      <c r="B38" s="5">
        <f t="shared" si="7"/>
        <v>44136</v>
      </c>
      <c r="C38" s="6">
        <f t="shared" si="7"/>
        <v>0.33333333333333331</v>
      </c>
      <c r="D38" s="7">
        <f t="shared" si="7"/>
        <v>248</v>
      </c>
      <c r="E38" s="10" t="s">
        <v>268</v>
      </c>
      <c r="F38" s="7">
        <f t="shared" si="8"/>
        <v>169194</v>
      </c>
      <c r="G38" s="7">
        <f t="shared" si="8"/>
        <v>8371</v>
      </c>
      <c r="H38" s="7">
        <f t="shared" si="8"/>
        <v>4313</v>
      </c>
      <c r="I38" s="16" t="str">
        <f t="shared" si="8"/>
        <v>No hay datos</v>
      </c>
      <c r="J38" s="19">
        <f t="shared" si="8"/>
        <v>149048</v>
      </c>
      <c r="K38" s="24">
        <f t="shared" si="8"/>
        <v>21423</v>
      </c>
      <c r="L38" s="7">
        <f t="shared" si="8"/>
        <v>327889</v>
      </c>
      <c r="M38" s="7">
        <f t="shared" si="8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9"/>
        <v>22263</v>
      </c>
      <c r="S38" s="7">
        <f t="shared" si="9"/>
        <v>1737</v>
      </c>
      <c r="T38" s="7">
        <f t="shared" si="9"/>
        <v>1651</v>
      </c>
      <c r="U38" s="7">
        <f t="shared" si="9"/>
        <v>79053</v>
      </c>
      <c r="V38" s="7">
        <f t="shared" si="9"/>
        <v>531</v>
      </c>
      <c r="W38" s="7">
        <f t="shared" si="9"/>
        <v>342</v>
      </c>
      <c r="X38" s="7" t="str">
        <f t="shared" si="9"/>
        <v>53.0%</v>
      </c>
      <c r="Y38" s="7" t="str">
        <f t="shared" si="9"/>
        <v>47.0%</v>
      </c>
      <c r="Z38" s="7" t="str">
        <f t="shared" si="9"/>
        <v>60.6%</v>
      </c>
      <c r="AA38" s="7" t="str">
        <f t="shared" si="9"/>
        <v>20.5%</v>
      </c>
      <c r="AB38" s="7" t="str">
        <f t="shared" si="9"/>
        <v>13.2%</v>
      </c>
      <c r="AC38" s="7" t="str">
        <f t="shared" si="9"/>
        <v>2.9%</v>
      </c>
      <c r="AD38" s="7" t="str">
        <f t="shared" si="9"/>
        <v>1.4%</v>
      </c>
      <c r="AE38" s="7" t="str">
        <f t="shared" si="9"/>
        <v>0.8%</v>
      </c>
      <c r="AF38" s="7" t="str">
        <f t="shared" si="9"/>
        <v>0.5%</v>
      </c>
      <c r="AG38" s="7" t="str">
        <f t="shared" si="9"/>
        <v>0.2%</v>
      </c>
      <c r="AH38" s="9"/>
      <c r="AI38" s="9">
        <f t="shared" si="3"/>
        <v>4</v>
      </c>
      <c r="AJ38" s="10" t="s">
        <v>282</v>
      </c>
    </row>
    <row r="39" spans="1:36" ht="13.8" x14ac:dyDescent="0.25">
      <c r="A39" s="5">
        <f t="shared" si="7"/>
        <v>43890</v>
      </c>
      <c r="B39" s="5">
        <f t="shared" si="7"/>
        <v>44136</v>
      </c>
      <c r="C39" s="6">
        <f t="shared" si="7"/>
        <v>0.33333333333333331</v>
      </c>
      <c r="D39" s="7">
        <f t="shared" si="7"/>
        <v>248</v>
      </c>
      <c r="E39" s="10" t="s">
        <v>268</v>
      </c>
      <c r="F39" s="7">
        <f t="shared" si="8"/>
        <v>169194</v>
      </c>
      <c r="G39" s="7">
        <f t="shared" si="8"/>
        <v>8371</v>
      </c>
      <c r="H39" s="7">
        <f t="shared" si="8"/>
        <v>4313</v>
      </c>
      <c r="I39" s="16" t="str">
        <f t="shared" si="8"/>
        <v>No hay datos</v>
      </c>
      <c r="J39" s="19">
        <f t="shared" si="8"/>
        <v>149048</v>
      </c>
      <c r="K39" s="24">
        <f t="shared" si="8"/>
        <v>21423</v>
      </c>
      <c r="L39" s="7">
        <f t="shared" si="8"/>
        <v>327889</v>
      </c>
      <c r="M39" s="7">
        <f t="shared" si="8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9"/>
        <v>22263</v>
      </c>
      <c r="S39" s="7">
        <f t="shared" si="9"/>
        <v>1737</v>
      </c>
      <c r="T39" s="7">
        <f t="shared" si="9"/>
        <v>1651</v>
      </c>
      <c r="U39" s="7">
        <f t="shared" si="9"/>
        <v>79053</v>
      </c>
      <c r="V39" s="7">
        <f t="shared" si="9"/>
        <v>531</v>
      </c>
      <c r="W39" s="7">
        <f t="shared" si="9"/>
        <v>342</v>
      </c>
      <c r="X39" s="7" t="str">
        <f t="shared" si="9"/>
        <v>53.0%</v>
      </c>
      <c r="Y39" s="7" t="str">
        <f t="shared" si="9"/>
        <v>47.0%</v>
      </c>
      <c r="Z39" s="7" t="str">
        <f t="shared" si="9"/>
        <v>60.6%</v>
      </c>
      <c r="AA39" s="7" t="str">
        <f t="shared" si="9"/>
        <v>20.5%</v>
      </c>
      <c r="AB39" s="7" t="str">
        <f t="shared" si="9"/>
        <v>13.2%</v>
      </c>
      <c r="AC39" s="7" t="str">
        <f t="shared" si="9"/>
        <v>2.9%</v>
      </c>
      <c r="AD39" s="7" t="str">
        <f t="shared" si="9"/>
        <v>1.4%</v>
      </c>
      <c r="AE39" s="7" t="str">
        <f t="shared" si="9"/>
        <v>0.8%</v>
      </c>
      <c r="AF39" s="7" t="str">
        <f t="shared" si="9"/>
        <v>0.5%</v>
      </c>
      <c r="AG39" s="7" t="str">
        <f t="shared" si="9"/>
        <v>0.2%</v>
      </c>
      <c r="AH39" s="9"/>
      <c r="AI39" s="9">
        <f t="shared" si="3"/>
        <v>4</v>
      </c>
      <c r="AJ39" s="10" t="s">
        <v>282</v>
      </c>
    </row>
    <row r="40" spans="1:36" ht="13.8" x14ac:dyDescent="0.25">
      <c r="A40" s="5">
        <f t="shared" si="7"/>
        <v>43890</v>
      </c>
      <c r="B40" s="5">
        <f t="shared" si="7"/>
        <v>44136</v>
      </c>
      <c r="C40" s="6">
        <f t="shared" si="7"/>
        <v>0.33333333333333331</v>
      </c>
      <c r="D40" s="7">
        <f t="shared" si="7"/>
        <v>248</v>
      </c>
      <c r="E40" s="10" t="s">
        <v>268</v>
      </c>
      <c r="F40" s="7">
        <f t="shared" si="8"/>
        <v>169194</v>
      </c>
      <c r="G40" s="7">
        <f t="shared" si="8"/>
        <v>8371</v>
      </c>
      <c r="H40" s="7">
        <f t="shared" si="8"/>
        <v>4313</v>
      </c>
      <c r="I40" s="16" t="str">
        <f t="shared" si="8"/>
        <v>No hay datos</v>
      </c>
      <c r="J40" s="19">
        <f t="shared" si="8"/>
        <v>149048</v>
      </c>
      <c r="K40" s="24">
        <f t="shared" si="8"/>
        <v>21423</v>
      </c>
      <c r="L40" s="7">
        <f t="shared" si="8"/>
        <v>327889</v>
      </c>
      <c r="M40" s="7">
        <f t="shared" si="8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9"/>
        <v>22263</v>
      </c>
      <c r="S40" s="7">
        <f t="shared" si="9"/>
        <v>1737</v>
      </c>
      <c r="T40" s="7">
        <f t="shared" si="9"/>
        <v>1651</v>
      </c>
      <c r="U40" s="7">
        <f t="shared" si="9"/>
        <v>79053</v>
      </c>
      <c r="V40" s="7">
        <f t="shared" si="9"/>
        <v>531</v>
      </c>
      <c r="W40" s="7">
        <f t="shared" si="9"/>
        <v>342</v>
      </c>
      <c r="X40" s="7" t="str">
        <f t="shared" si="9"/>
        <v>53.0%</v>
      </c>
      <c r="Y40" s="7" t="str">
        <f t="shared" si="9"/>
        <v>47.0%</v>
      </c>
      <c r="Z40" s="7" t="str">
        <f t="shared" si="9"/>
        <v>60.6%</v>
      </c>
      <c r="AA40" s="7" t="str">
        <f t="shared" si="9"/>
        <v>20.5%</v>
      </c>
      <c r="AB40" s="7" t="str">
        <f t="shared" si="9"/>
        <v>13.2%</v>
      </c>
      <c r="AC40" s="7" t="str">
        <f t="shared" si="9"/>
        <v>2.9%</v>
      </c>
      <c r="AD40" s="7" t="str">
        <f t="shared" si="9"/>
        <v>1.4%</v>
      </c>
      <c r="AE40" s="7" t="str">
        <f t="shared" si="9"/>
        <v>0.8%</v>
      </c>
      <c r="AF40" s="7" t="str">
        <f t="shared" si="9"/>
        <v>0.5%</v>
      </c>
      <c r="AG40" s="7" t="str">
        <f t="shared" si="9"/>
        <v>0.2%</v>
      </c>
      <c r="AH40" s="9"/>
      <c r="AI40" s="9">
        <f t="shared" si="3"/>
        <v>4</v>
      </c>
      <c r="AJ40" s="10" t="s">
        <v>282</v>
      </c>
    </row>
    <row r="41" spans="1:36" ht="13.8" x14ac:dyDescent="0.25">
      <c r="A41" s="5">
        <f t="shared" si="7"/>
        <v>43890</v>
      </c>
      <c r="B41" s="5">
        <f t="shared" si="7"/>
        <v>44136</v>
      </c>
      <c r="C41" s="6">
        <f t="shared" si="7"/>
        <v>0.33333333333333331</v>
      </c>
      <c r="D41" s="7">
        <f t="shared" si="7"/>
        <v>248</v>
      </c>
      <c r="E41" s="10" t="s">
        <v>268</v>
      </c>
      <c r="F41" s="7">
        <f t="shared" si="8"/>
        <v>169194</v>
      </c>
      <c r="G41" s="7">
        <f t="shared" si="8"/>
        <v>8371</v>
      </c>
      <c r="H41" s="7">
        <f t="shared" si="8"/>
        <v>4313</v>
      </c>
      <c r="I41" s="16" t="str">
        <f t="shared" si="8"/>
        <v>No hay datos</v>
      </c>
      <c r="J41" s="19">
        <f t="shared" si="8"/>
        <v>149048</v>
      </c>
      <c r="K41" s="24">
        <f t="shared" si="8"/>
        <v>21423</v>
      </c>
      <c r="L41" s="7">
        <f t="shared" si="8"/>
        <v>327889</v>
      </c>
      <c r="M41" s="7">
        <f t="shared" si="8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9"/>
        <v>22263</v>
      </c>
      <c r="S41" s="7">
        <f t="shared" si="9"/>
        <v>1737</v>
      </c>
      <c r="T41" s="7">
        <f t="shared" si="9"/>
        <v>1651</v>
      </c>
      <c r="U41" s="7">
        <f t="shared" si="9"/>
        <v>79053</v>
      </c>
      <c r="V41" s="7">
        <f t="shared" si="9"/>
        <v>531</v>
      </c>
      <c r="W41" s="7">
        <f t="shared" si="9"/>
        <v>342</v>
      </c>
      <c r="X41" s="7" t="str">
        <f t="shared" si="9"/>
        <v>53.0%</v>
      </c>
      <c r="Y41" s="7" t="str">
        <f t="shared" si="9"/>
        <v>47.0%</v>
      </c>
      <c r="Z41" s="7" t="str">
        <f t="shared" si="9"/>
        <v>60.6%</v>
      </c>
      <c r="AA41" s="7" t="str">
        <f t="shared" si="9"/>
        <v>20.5%</v>
      </c>
      <c r="AB41" s="7" t="str">
        <f t="shared" si="9"/>
        <v>13.2%</v>
      </c>
      <c r="AC41" s="7" t="str">
        <f t="shared" si="9"/>
        <v>2.9%</v>
      </c>
      <c r="AD41" s="7" t="str">
        <f t="shared" si="9"/>
        <v>1.4%</v>
      </c>
      <c r="AE41" s="7" t="str">
        <f t="shared" si="9"/>
        <v>0.8%</v>
      </c>
      <c r="AF41" s="7" t="str">
        <f t="shared" si="9"/>
        <v>0.5%</v>
      </c>
      <c r="AG41" s="7" t="str">
        <f t="shared" si="9"/>
        <v>0.2%</v>
      </c>
      <c r="AH41" s="9"/>
      <c r="AI41" s="9">
        <f t="shared" si="3"/>
        <v>4</v>
      </c>
      <c r="AJ41" s="10" t="s">
        <v>282</v>
      </c>
    </row>
    <row r="42" spans="1:36" ht="13.8" x14ac:dyDescent="0.25">
      <c r="A42" s="5">
        <f t="shared" si="7"/>
        <v>43890</v>
      </c>
      <c r="B42" s="5">
        <f t="shared" si="7"/>
        <v>44136</v>
      </c>
      <c r="C42" s="6">
        <f t="shared" si="7"/>
        <v>0.33333333333333331</v>
      </c>
      <c r="D42" s="7">
        <f t="shared" si="7"/>
        <v>248</v>
      </c>
      <c r="E42" s="10" t="s">
        <v>268</v>
      </c>
      <c r="F42" s="7">
        <f t="shared" si="8"/>
        <v>169194</v>
      </c>
      <c r="G42" s="7">
        <f t="shared" si="8"/>
        <v>8371</v>
      </c>
      <c r="H42" s="7">
        <f t="shared" si="8"/>
        <v>4313</v>
      </c>
      <c r="I42" s="16" t="str">
        <f t="shared" si="8"/>
        <v>No hay datos</v>
      </c>
      <c r="J42" s="19">
        <f t="shared" si="8"/>
        <v>149048</v>
      </c>
      <c r="K42" s="24">
        <f t="shared" si="8"/>
        <v>21423</v>
      </c>
      <c r="L42" s="7">
        <f t="shared" si="8"/>
        <v>327889</v>
      </c>
      <c r="M42" s="7">
        <f t="shared" si="8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9"/>
        <v>22263</v>
      </c>
      <c r="S42" s="7">
        <f t="shared" si="9"/>
        <v>1737</v>
      </c>
      <c r="T42" s="7">
        <f t="shared" si="9"/>
        <v>1651</v>
      </c>
      <c r="U42" s="7">
        <f t="shared" si="9"/>
        <v>79053</v>
      </c>
      <c r="V42" s="7">
        <f t="shared" si="9"/>
        <v>531</v>
      </c>
      <c r="W42" s="7">
        <f t="shared" si="9"/>
        <v>342</v>
      </c>
      <c r="X42" s="7" t="str">
        <f t="shared" si="9"/>
        <v>53.0%</v>
      </c>
      <c r="Y42" s="7" t="str">
        <f t="shared" si="9"/>
        <v>47.0%</v>
      </c>
      <c r="Z42" s="7" t="str">
        <f t="shared" si="9"/>
        <v>60.6%</v>
      </c>
      <c r="AA42" s="7" t="str">
        <f t="shared" si="9"/>
        <v>20.5%</v>
      </c>
      <c r="AB42" s="7" t="str">
        <f t="shared" si="9"/>
        <v>13.2%</v>
      </c>
      <c r="AC42" s="7" t="str">
        <f t="shared" si="9"/>
        <v>2.9%</v>
      </c>
      <c r="AD42" s="7" t="str">
        <f t="shared" si="9"/>
        <v>1.4%</v>
      </c>
      <c r="AE42" s="7" t="str">
        <f t="shared" si="9"/>
        <v>0.8%</v>
      </c>
      <c r="AF42" s="7" t="str">
        <f t="shared" si="9"/>
        <v>0.5%</v>
      </c>
      <c r="AG42" s="7" t="str">
        <f t="shared" si="9"/>
        <v>0.2%</v>
      </c>
      <c r="AH42" s="9"/>
      <c r="AI42" s="9">
        <f t="shared" si="3"/>
        <v>4</v>
      </c>
      <c r="AJ42" s="10" t="s">
        <v>282</v>
      </c>
    </row>
    <row r="43" spans="1:36" ht="13.8" x14ac:dyDescent="0.25">
      <c r="A43" s="5">
        <f t="shared" si="7"/>
        <v>43890</v>
      </c>
      <c r="B43" s="5">
        <f t="shared" si="7"/>
        <v>44136</v>
      </c>
      <c r="C43" s="6">
        <f t="shared" si="7"/>
        <v>0.33333333333333331</v>
      </c>
      <c r="D43" s="7">
        <f t="shared" si="7"/>
        <v>248</v>
      </c>
      <c r="E43" s="10" t="s">
        <v>268</v>
      </c>
      <c r="F43" s="7">
        <f t="shared" si="8"/>
        <v>169194</v>
      </c>
      <c r="G43" s="7">
        <f t="shared" si="8"/>
        <v>8371</v>
      </c>
      <c r="H43" s="7">
        <f t="shared" si="8"/>
        <v>4313</v>
      </c>
      <c r="I43" s="16" t="str">
        <f t="shared" si="8"/>
        <v>No hay datos</v>
      </c>
      <c r="J43" s="19">
        <f t="shared" si="8"/>
        <v>149048</v>
      </c>
      <c r="K43" s="24">
        <f t="shared" si="8"/>
        <v>21423</v>
      </c>
      <c r="L43" s="7">
        <f t="shared" si="8"/>
        <v>327889</v>
      </c>
      <c r="M43" s="7">
        <f t="shared" si="8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9"/>
        <v>22263</v>
      </c>
      <c r="S43" s="7">
        <f t="shared" si="9"/>
        <v>1737</v>
      </c>
      <c r="T43" s="7">
        <f t="shared" si="9"/>
        <v>1651</v>
      </c>
      <c r="U43" s="7">
        <f t="shared" si="9"/>
        <v>79053</v>
      </c>
      <c r="V43" s="7">
        <f t="shared" si="9"/>
        <v>531</v>
      </c>
      <c r="W43" s="7">
        <f t="shared" si="9"/>
        <v>342</v>
      </c>
      <c r="X43" s="7" t="str">
        <f t="shared" si="9"/>
        <v>53.0%</v>
      </c>
      <c r="Y43" s="7" t="str">
        <f t="shared" si="9"/>
        <v>47.0%</v>
      </c>
      <c r="Z43" s="7" t="str">
        <f t="shared" si="9"/>
        <v>60.6%</v>
      </c>
      <c r="AA43" s="7" t="str">
        <f t="shared" si="9"/>
        <v>20.5%</v>
      </c>
      <c r="AB43" s="7" t="str">
        <f t="shared" si="9"/>
        <v>13.2%</v>
      </c>
      <c r="AC43" s="7" t="str">
        <f t="shared" si="9"/>
        <v>2.9%</v>
      </c>
      <c r="AD43" s="7" t="str">
        <f t="shared" si="9"/>
        <v>1.4%</v>
      </c>
      <c r="AE43" s="7" t="str">
        <f t="shared" si="9"/>
        <v>0.8%</v>
      </c>
      <c r="AF43" s="7" t="str">
        <f t="shared" si="9"/>
        <v>0.5%</v>
      </c>
      <c r="AG43" s="7" t="str">
        <f t="shared" si="9"/>
        <v>0.2%</v>
      </c>
      <c r="AH43" s="9"/>
      <c r="AI43" s="9">
        <f t="shared" si="3"/>
        <v>4</v>
      </c>
      <c r="AJ43" s="10" t="s">
        <v>282</v>
      </c>
    </row>
    <row r="44" spans="1:36" ht="13.8" x14ac:dyDescent="0.25">
      <c r="A44" s="5">
        <f t="shared" si="7"/>
        <v>43890</v>
      </c>
      <c r="B44" s="5">
        <f t="shared" si="7"/>
        <v>44136</v>
      </c>
      <c r="C44" s="6">
        <f t="shared" si="7"/>
        <v>0.33333333333333331</v>
      </c>
      <c r="D44" s="7">
        <f t="shared" si="7"/>
        <v>248</v>
      </c>
      <c r="E44" s="10" t="s">
        <v>268</v>
      </c>
      <c r="F44" s="7">
        <f t="shared" si="8"/>
        <v>169194</v>
      </c>
      <c r="G44" s="7">
        <f t="shared" si="8"/>
        <v>8371</v>
      </c>
      <c r="H44" s="7">
        <f t="shared" si="8"/>
        <v>4313</v>
      </c>
      <c r="I44" s="16" t="str">
        <f t="shared" si="8"/>
        <v>No hay datos</v>
      </c>
      <c r="J44" s="19">
        <f t="shared" si="8"/>
        <v>149048</v>
      </c>
      <c r="K44" s="24">
        <f t="shared" si="8"/>
        <v>21423</v>
      </c>
      <c r="L44" s="7">
        <f t="shared" si="8"/>
        <v>327889</v>
      </c>
      <c r="M44" s="7">
        <f t="shared" si="8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9"/>
        <v>22263</v>
      </c>
      <c r="S44" s="7">
        <f t="shared" si="9"/>
        <v>1737</v>
      </c>
      <c r="T44" s="7">
        <f t="shared" si="9"/>
        <v>1651</v>
      </c>
      <c r="U44" s="7">
        <f t="shared" si="9"/>
        <v>79053</v>
      </c>
      <c r="V44" s="7">
        <f t="shared" si="9"/>
        <v>531</v>
      </c>
      <c r="W44" s="7">
        <f t="shared" si="9"/>
        <v>342</v>
      </c>
      <c r="X44" s="7" t="str">
        <f t="shared" si="9"/>
        <v>53.0%</v>
      </c>
      <c r="Y44" s="7" t="str">
        <f t="shared" si="9"/>
        <v>47.0%</v>
      </c>
      <c r="Z44" s="7" t="str">
        <f t="shared" si="9"/>
        <v>60.6%</v>
      </c>
      <c r="AA44" s="7" t="str">
        <f t="shared" si="9"/>
        <v>20.5%</v>
      </c>
      <c r="AB44" s="7" t="str">
        <f t="shared" si="9"/>
        <v>13.2%</v>
      </c>
      <c r="AC44" s="7" t="str">
        <f t="shared" si="9"/>
        <v>2.9%</v>
      </c>
      <c r="AD44" s="7" t="str">
        <f t="shared" si="9"/>
        <v>1.4%</v>
      </c>
      <c r="AE44" s="7" t="str">
        <f t="shared" si="9"/>
        <v>0.8%</v>
      </c>
      <c r="AF44" s="7" t="str">
        <f t="shared" si="9"/>
        <v>0.5%</v>
      </c>
      <c r="AG44" s="7" t="str">
        <f t="shared" si="9"/>
        <v>0.2%</v>
      </c>
      <c r="AH44" s="9"/>
      <c r="AI44" s="9">
        <f t="shared" si="3"/>
        <v>4</v>
      </c>
      <c r="AJ44" s="10" t="s">
        <v>282</v>
      </c>
    </row>
    <row r="45" spans="1:36" ht="13.8" x14ac:dyDescent="0.25">
      <c r="A45" s="5">
        <f t="shared" si="7"/>
        <v>43890</v>
      </c>
      <c r="B45" s="5">
        <f t="shared" si="7"/>
        <v>44136</v>
      </c>
      <c r="C45" s="6">
        <f t="shared" si="7"/>
        <v>0.33333333333333331</v>
      </c>
      <c r="D45" s="7">
        <f t="shared" si="7"/>
        <v>248</v>
      </c>
      <c r="E45" s="10" t="s">
        <v>268</v>
      </c>
      <c r="F45" s="7">
        <f t="shared" si="8"/>
        <v>169194</v>
      </c>
      <c r="G45" s="7">
        <f t="shared" si="8"/>
        <v>8371</v>
      </c>
      <c r="H45" s="7">
        <f t="shared" si="8"/>
        <v>4313</v>
      </c>
      <c r="I45" s="16" t="str">
        <f t="shared" si="8"/>
        <v>No hay datos</v>
      </c>
      <c r="J45" s="19">
        <f t="shared" si="8"/>
        <v>149048</v>
      </c>
      <c r="K45" s="24">
        <f t="shared" si="8"/>
        <v>21423</v>
      </c>
      <c r="L45" s="7">
        <f t="shared" si="8"/>
        <v>327889</v>
      </c>
      <c r="M45" s="7">
        <f t="shared" si="8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9"/>
        <v>22263</v>
      </c>
      <c r="S45" s="7">
        <f t="shared" si="9"/>
        <v>1737</v>
      </c>
      <c r="T45" s="7">
        <f t="shared" si="9"/>
        <v>1651</v>
      </c>
      <c r="U45" s="7">
        <f t="shared" si="9"/>
        <v>79053</v>
      </c>
      <c r="V45" s="7">
        <f t="shared" si="9"/>
        <v>531</v>
      </c>
      <c r="W45" s="7">
        <f t="shared" si="9"/>
        <v>342</v>
      </c>
      <c r="X45" s="7" t="str">
        <f t="shared" si="9"/>
        <v>53.0%</v>
      </c>
      <c r="Y45" s="7" t="str">
        <f t="shared" si="9"/>
        <v>47.0%</v>
      </c>
      <c r="Z45" s="7" t="str">
        <f t="shared" si="9"/>
        <v>60.6%</v>
      </c>
      <c r="AA45" s="7" t="str">
        <f t="shared" si="9"/>
        <v>20.5%</v>
      </c>
      <c r="AB45" s="7" t="str">
        <f t="shared" si="9"/>
        <v>13.2%</v>
      </c>
      <c r="AC45" s="7" t="str">
        <f t="shared" si="9"/>
        <v>2.9%</v>
      </c>
      <c r="AD45" s="7" t="str">
        <f t="shared" si="9"/>
        <v>1.4%</v>
      </c>
      <c r="AE45" s="7" t="str">
        <f t="shared" si="9"/>
        <v>0.8%</v>
      </c>
      <c r="AF45" s="7" t="str">
        <f t="shared" si="9"/>
        <v>0.5%</v>
      </c>
      <c r="AG45" s="7" t="str">
        <f t="shared" si="9"/>
        <v>0.2%</v>
      </c>
      <c r="AH45" s="9"/>
      <c r="AI45" s="9">
        <f t="shared" si="3"/>
        <v>4</v>
      </c>
      <c r="AJ45" s="10" t="s">
        <v>282</v>
      </c>
    </row>
    <row r="46" spans="1:36" ht="13.8" x14ac:dyDescent="0.25">
      <c r="A46" s="5">
        <f t="shared" si="7"/>
        <v>43890</v>
      </c>
      <c r="B46" s="5">
        <f t="shared" si="7"/>
        <v>44136</v>
      </c>
      <c r="C46" s="6">
        <f t="shared" si="7"/>
        <v>0.33333333333333331</v>
      </c>
      <c r="D46" s="7">
        <f t="shared" si="7"/>
        <v>248</v>
      </c>
      <c r="E46" s="10" t="s">
        <v>268</v>
      </c>
      <c r="F46" s="7">
        <f t="shared" si="8"/>
        <v>169194</v>
      </c>
      <c r="G46" s="7">
        <f t="shared" si="8"/>
        <v>8371</v>
      </c>
      <c r="H46" s="7">
        <f t="shared" si="8"/>
        <v>4313</v>
      </c>
      <c r="I46" s="16" t="str">
        <f t="shared" si="8"/>
        <v>No hay datos</v>
      </c>
      <c r="J46" s="19">
        <f t="shared" si="8"/>
        <v>149048</v>
      </c>
      <c r="K46" s="24">
        <f t="shared" si="8"/>
        <v>21423</v>
      </c>
      <c r="L46" s="7">
        <f t="shared" si="8"/>
        <v>327889</v>
      </c>
      <c r="M46" s="7">
        <f t="shared" si="8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9"/>
        <v>22263</v>
      </c>
      <c r="S46" s="7">
        <f t="shared" si="9"/>
        <v>1737</v>
      </c>
      <c r="T46" s="7">
        <f t="shared" si="9"/>
        <v>1651</v>
      </c>
      <c r="U46" s="7">
        <f t="shared" si="9"/>
        <v>79053</v>
      </c>
      <c r="V46" s="7">
        <f t="shared" si="9"/>
        <v>531</v>
      </c>
      <c r="W46" s="7">
        <f t="shared" si="9"/>
        <v>342</v>
      </c>
      <c r="X46" s="7" t="str">
        <f t="shared" si="9"/>
        <v>53.0%</v>
      </c>
      <c r="Y46" s="7" t="str">
        <f t="shared" si="9"/>
        <v>47.0%</v>
      </c>
      <c r="Z46" s="7" t="str">
        <f t="shared" si="9"/>
        <v>60.6%</v>
      </c>
      <c r="AA46" s="7" t="str">
        <f t="shared" si="9"/>
        <v>20.5%</v>
      </c>
      <c r="AB46" s="7" t="str">
        <f t="shared" si="9"/>
        <v>13.2%</v>
      </c>
      <c r="AC46" s="7" t="str">
        <f t="shared" si="9"/>
        <v>2.9%</v>
      </c>
      <c r="AD46" s="7" t="str">
        <f t="shared" si="9"/>
        <v>1.4%</v>
      </c>
      <c r="AE46" s="7" t="str">
        <f t="shared" si="9"/>
        <v>0.8%</v>
      </c>
      <c r="AF46" s="7" t="str">
        <f t="shared" si="9"/>
        <v>0.5%</v>
      </c>
      <c r="AG46" s="7" t="str">
        <f t="shared" si="9"/>
        <v>0.2%</v>
      </c>
      <c r="AH46" s="9"/>
      <c r="AI46" s="9">
        <f t="shared" si="3"/>
        <v>4</v>
      </c>
      <c r="AJ46" s="10" t="s">
        <v>282</v>
      </c>
    </row>
    <row r="47" spans="1:36" ht="13.8" x14ac:dyDescent="0.25">
      <c r="A47" s="5">
        <f t="shared" si="7"/>
        <v>43890</v>
      </c>
      <c r="B47" s="5">
        <f t="shared" si="7"/>
        <v>44136</v>
      </c>
      <c r="C47" s="6">
        <f t="shared" si="7"/>
        <v>0.33333333333333331</v>
      </c>
      <c r="D47" s="7">
        <f t="shared" si="7"/>
        <v>248</v>
      </c>
      <c r="E47" s="10" t="s">
        <v>268</v>
      </c>
      <c r="F47" s="7">
        <f t="shared" si="8"/>
        <v>169194</v>
      </c>
      <c r="G47" s="7">
        <f t="shared" si="8"/>
        <v>8371</v>
      </c>
      <c r="H47" s="7">
        <f t="shared" si="8"/>
        <v>4313</v>
      </c>
      <c r="I47" s="16" t="str">
        <f t="shared" si="8"/>
        <v>No hay datos</v>
      </c>
      <c r="J47" s="19">
        <f t="shared" si="8"/>
        <v>149048</v>
      </c>
      <c r="K47" s="24">
        <f t="shared" si="8"/>
        <v>21423</v>
      </c>
      <c r="L47" s="7">
        <f t="shared" si="8"/>
        <v>327889</v>
      </c>
      <c r="M47" s="7">
        <f t="shared" si="8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9"/>
        <v>22263</v>
      </c>
      <c r="S47" s="7">
        <f t="shared" si="9"/>
        <v>1737</v>
      </c>
      <c r="T47" s="7">
        <f t="shared" si="9"/>
        <v>1651</v>
      </c>
      <c r="U47" s="7">
        <f t="shared" si="9"/>
        <v>79053</v>
      </c>
      <c r="V47" s="7">
        <f t="shared" si="9"/>
        <v>531</v>
      </c>
      <c r="W47" s="7">
        <f t="shared" si="9"/>
        <v>342</v>
      </c>
      <c r="X47" s="7" t="str">
        <f t="shared" si="9"/>
        <v>53.0%</v>
      </c>
      <c r="Y47" s="7" t="str">
        <f t="shared" si="9"/>
        <v>47.0%</v>
      </c>
      <c r="Z47" s="7" t="str">
        <f t="shared" si="9"/>
        <v>60.6%</v>
      </c>
      <c r="AA47" s="7" t="str">
        <f t="shared" si="9"/>
        <v>20.5%</v>
      </c>
      <c r="AB47" s="7" t="str">
        <f t="shared" si="9"/>
        <v>13.2%</v>
      </c>
      <c r="AC47" s="7" t="str">
        <f t="shared" si="9"/>
        <v>2.9%</v>
      </c>
      <c r="AD47" s="7" t="str">
        <f t="shared" si="9"/>
        <v>1.4%</v>
      </c>
      <c r="AE47" s="7" t="str">
        <f t="shared" si="9"/>
        <v>0.8%</v>
      </c>
      <c r="AF47" s="7" t="str">
        <f t="shared" si="9"/>
        <v>0.5%</v>
      </c>
      <c r="AG47" s="7" t="str">
        <f t="shared" si="9"/>
        <v>0.2%</v>
      </c>
      <c r="AH47" s="9"/>
      <c r="AI47" s="9">
        <f t="shared" si="3"/>
        <v>4</v>
      </c>
      <c r="AJ47" s="10" t="s">
        <v>282</v>
      </c>
    </row>
    <row r="48" spans="1:36" ht="13.8" x14ac:dyDescent="0.25">
      <c r="A48" s="5">
        <f t="shared" si="7"/>
        <v>43890</v>
      </c>
      <c r="B48" s="5">
        <f t="shared" si="7"/>
        <v>44136</v>
      </c>
      <c r="C48" s="6">
        <f t="shared" si="7"/>
        <v>0.33333333333333331</v>
      </c>
      <c r="D48" s="7">
        <f t="shared" si="7"/>
        <v>248</v>
      </c>
      <c r="E48" s="10" t="s">
        <v>268</v>
      </c>
      <c r="F48" s="7">
        <f t="shared" si="8"/>
        <v>169194</v>
      </c>
      <c r="G48" s="7">
        <f t="shared" si="8"/>
        <v>8371</v>
      </c>
      <c r="H48" s="7">
        <f t="shared" si="8"/>
        <v>4313</v>
      </c>
      <c r="I48" s="16" t="str">
        <f t="shared" si="8"/>
        <v>No hay datos</v>
      </c>
      <c r="J48" s="19">
        <f t="shared" si="8"/>
        <v>149048</v>
      </c>
      <c r="K48" s="24">
        <f t="shared" si="8"/>
        <v>21423</v>
      </c>
      <c r="L48" s="7">
        <f t="shared" si="8"/>
        <v>327889</v>
      </c>
      <c r="M48" s="7">
        <f t="shared" si="8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9"/>
        <v>22263</v>
      </c>
      <c r="S48" s="7">
        <f t="shared" si="9"/>
        <v>1737</v>
      </c>
      <c r="T48" s="7">
        <f t="shared" si="9"/>
        <v>1651</v>
      </c>
      <c r="U48" s="7">
        <f t="shared" si="9"/>
        <v>79053</v>
      </c>
      <c r="V48" s="7">
        <f t="shared" si="9"/>
        <v>531</v>
      </c>
      <c r="W48" s="7">
        <f t="shared" si="9"/>
        <v>342</v>
      </c>
      <c r="X48" s="7" t="str">
        <f t="shared" si="9"/>
        <v>53.0%</v>
      </c>
      <c r="Y48" s="7" t="str">
        <f t="shared" si="9"/>
        <v>47.0%</v>
      </c>
      <c r="Z48" s="7" t="str">
        <f t="shared" si="9"/>
        <v>60.6%</v>
      </c>
      <c r="AA48" s="7" t="str">
        <f t="shared" si="9"/>
        <v>20.5%</v>
      </c>
      <c r="AB48" s="7" t="str">
        <f t="shared" si="9"/>
        <v>13.2%</v>
      </c>
      <c r="AC48" s="7" t="str">
        <f t="shared" si="9"/>
        <v>2.9%</v>
      </c>
      <c r="AD48" s="7" t="str">
        <f t="shared" si="9"/>
        <v>1.4%</v>
      </c>
      <c r="AE48" s="7" t="str">
        <f t="shared" si="9"/>
        <v>0.8%</v>
      </c>
      <c r="AF48" s="7" t="str">
        <f t="shared" si="9"/>
        <v>0.5%</v>
      </c>
      <c r="AG48" s="7" t="str">
        <f t="shared" si="9"/>
        <v>0.2%</v>
      </c>
      <c r="AH48" s="9"/>
      <c r="AI48" s="9">
        <f t="shared" si="3"/>
        <v>4</v>
      </c>
      <c r="AJ48" s="10" t="s">
        <v>282</v>
      </c>
    </row>
    <row r="49" spans="1:36" ht="13.8" x14ac:dyDescent="0.25">
      <c r="A49" s="5">
        <f t="shared" si="7"/>
        <v>43890</v>
      </c>
      <c r="B49" s="5">
        <f t="shared" si="7"/>
        <v>44136</v>
      </c>
      <c r="C49" s="6">
        <f t="shared" si="7"/>
        <v>0.33333333333333331</v>
      </c>
      <c r="D49" s="7">
        <f t="shared" si="7"/>
        <v>248</v>
      </c>
      <c r="E49" s="10" t="s">
        <v>268</v>
      </c>
      <c r="F49" s="7">
        <f t="shared" si="8"/>
        <v>169194</v>
      </c>
      <c r="G49" s="7">
        <f t="shared" si="8"/>
        <v>8371</v>
      </c>
      <c r="H49" s="7">
        <f t="shared" si="8"/>
        <v>4313</v>
      </c>
      <c r="I49" s="16" t="str">
        <f t="shared" si="8"/>
        <v>No hay datos</v>
      </c>
      <c r="J49" s="19">
        <f t="shared" si="8"/>
        <v>149048</v>
      </c>
      <c r="K49" s="24">
        <f t="shared" si="8"/>
        <v>21423</v>
      </c>
      <c r="L49" s="7">
        <f t="shared" si="8"/>
        <v>327889</v>
      </c>
      <c r="M49" s="7">
        <f t="shared" si="8"/>
        <v>548790</v>
      </c>
      <c r="N49" s="7" t="s">
        <v>29</v>
      </c>
      <c r="O49" s="7" t="s">
        <v>43</v>
      </c>
      <c r="P49" s="7" t="s">
        <v>64</v>
      </c>
      <c r="Q49" s="8">
        <v>14</v>
      </c>
      <c r="R49" s="7">
        <f t="shared" si="9"/>
        <v>22263</v>
      </c>
      <c r="S49" s="7">
        <f t="shared" si="9"/>
        <v>1737</v>
      </c>
      <c r="T49" s="7">
        <f t="shared" si="9"/>
        <v>1651</v>
      </c>
      <c r="U49" s="7">
        <f t="shared" si="9"/>
        <v>79053</v>
      </c>
      <c r="V49" s="7">
        <f t="shared" si="9"/>
        <v>531</v>
      </c>
      <c r="W49" s="7">
        <f t="shared" si="9"/>
        <v>342</v>
      </c>
      <c r="X49" s="7" t="str">
        <f t="shared" si="9"/>
        <v>53.0%</v>
      </c>
      <c r="Y49" s="7" t="str">
        <f t="shared" si="9"/>
        <v>47.0%</v>
      </c>
      <c r="Z49" s="7" t="str">
        <f t="shared" si="9"/>
        <v>60.6%</v>
      </c>
      <c r="AA49" s="7" t="str">
        <f t="shared" si="9"/>
        <v>20.5%</v>
      </c>
      <c r="AB49" s="7" t="str">
        <f t="shared" si="9"/>
        <v>13.2%</v>
      </c>
      <c r="AC49" s="7" t="str">
        <f t="shared" si="9"/>
        <v>2.9%</v>
      </c>
      <c r="AD49" s="7" t="str">
        <f t="shared" si="9"/>
        <v>1.4%</v>
      </c>
      <c r="AE49" s="7" t="str">
        <f t="shared" si="9"/>
        <v>0.8%</v>
      </c>
      <c r="AF49" s="7" t="str">
        <f t="shared" si="9"/>
        <v>0.5%</v>
      </c>
      <c r="AG49" s="7" t="str">
        <f t="shared" si="9"/>
        <v>0.2%</v>
      </c>
      <c r="AH49" s="9"/>
      <c r="AI49" s="9">
        <f t="shared" si="3"/>
        <v>4</v>
      </c>
      <c r="AJ49" s="10" t="s">
        <v>282</v>
      </c>
    </row>
    <row r="50" spans="1:36" ht="13.8" x14ac:dyDescent="0.25">
      <c r="A50" s="5">
        <f t="shared" si="7"/>
        <v>43890</v>
      </c>
      <c r="B50" s="5">
        <f t="shared" si="7"/>
        <v>44136</v>
      </c>
      <c r="C50" s="6">
        <f t="shared" si="7"/>
        <v>0.33333333333333331</v>
      </c>
      <c r="D50" s="7">
        <f t="shared" si="7"/>
        <v>248</v>
      </c>
      <c r="E50" s="10" t="s">
        <v>268</v>
      </c>
      <c r="F50" s="7">
        <f t="shared" si="8"/>
        <v>169194</v>
      </c>
      <c r="G50" s="7">
        <f t="shared" si="8"/>
        <v>8371</v>
      </c>
      <c r="H50" s="7">
        <f t="shared" si="8"/>
        <v>4313</v>
      </c>
      <c r="I50" s="16" t="str">
        <f t="shared" si="8"/>
        <v>No hay datos</v>
      </c>
      <c r="J50" s="19">
        <f t="shared" si="8"/>
        <v>149048</v>
      </c>
      <c r="K50" s="24">
        <f t="shared" si="8"/>
        <v>21423</v>
      </c>
      <c r="L50" s="7">
        <f t="shared" si="8"/>
        <v>327889</v>
      </c>
      <c r="M50" s="7">
        <f t="shared" si="8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9"/>
        <v>22263</v>
      </c>
      <c r="S50" s="7">
        <f t="shared" si="9"/>
        <v>1737</v>
      </c>
      <c r="T50" s="7">
        <f t="shared" si="9"/>
        <v>1651</v>
      </c>
      <c r="U50" s="7">
        <f t="shared" si="9"/>
        <v>79053</v>
      </c>
      <c r="V50" s="7">
        <f t="shared" si="9"/>
        <v>531</v>
      </c>
      <c r="W50" s="7">
        <f t="shared" si="9"/>
        <v>342</v>
      </c>
      <c r="X50" s="7" t="str">
        <f t="shared" si="9"/>
        <v>53.0%</v>
      </c>
      <c r="Y50" s="7" t="str">
        <f t="shared" si="9"/>
        <v>47.0%</v>
      </c>
      <c r="Z50" s="7" t="str">
        <f t="shared" si="9"/>
        <v>60.6%</v>
      </c>
      <c r="AA50" s="7" t="str">
        <f t="shared" si="9"/>
        <v>20.5%</v>
      </c>
      <c r="AB50" s="7" t="str">
        <f t="shared" si="9"/>
        <v>13.2%</v>
      </c>
      <c r="AC50" s="7" t="str">
        <f t="shared" si="9"/>
        <v>2.9%</v>
      </c>
      <c r="AD50" s="7" t="str">
        <f t="shared" si="9"/>
        <v>1.4%</v>
      </c>
      <c r="AE50" s="7" t="str">
        <f t="shared" si="9"/>
        <v>0.8%</v>
      </c>
      <c r="AF50" s="7" t="str">
        <f t="shared" si="9"/>
        <v>0.5%</v>
      </c>
      <c r="AG50" s="7" t="str">
        <f t="shared" si="9"/>
        <v>0.2%</v>
      </c>
      <c r="AH50" s="9"/>
      <c r="AI50" s="9">
        <f t="shared" si="3"/>
        <v>4</v>
      </c>
      <c r="AJ50" s="10" t="s">
        <v>282</v>
      </c>
    </row>
    <row r="51" spans="1:36" ht="13.8" x14ac:dyDescent="0.25">
      <c r="A51" s="5">
        <f t="shared" ref="A51:D66" si="10">A50</f>
        <v>43890</v>
      </c>
      <c r="B51" s="5">
        <f t="shared" si="10"/>
        <v>44136</v>
      </c>
      <c r="C51" s="6">
        <f t="shared" si="10"/>
        <v>0.33333333333333331</v>
      </c>
      <c r="D51" s="7">
        <f t="shared" si="10"/>
        <v>248</v>
      </c>
      <c r="E51" s="10" t="s">
        <v>268</v>
      </c>
      <c r="F51" s="7">
        <f t="shared" ref="F51:M66" si="11">F50</f>
        <v>169194</v>
      </c>
      <c r="G51" s="7">
        <f t="shared" si="11"/>
        <v>8371</v>
      </c>
      <c r="H51" s="7">
        <f t="shared" si="11"/>
        <v>4313</v>
      </c>
      <c r="I51" s="16" t="str">
        <f t="shared" si="11"/>
        <v>No hay datos</v>
      </c>
      <c r="J51" s="19">
        <f t="shared" si="11"/>
        <v>149048</v>
      </c>
      <c r="K51" s="24">
        <f t="shared" si="11"/>
        <v>21423</v>
      </c>
      <c r="L51" s="7">
        <f t="shared" si="11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9"/>
        <v>79053</v>
      </c>
      <c r="V51" s="7">
        <f t="shared" si="9"/>
        <v>531</v>
      </c>
      <c r="W51" s="7">
        <f t="shared" si="9"/>
        <v>342</v>
      </c>
      <c r="X51" s="7" t="str">
        <f t="shared" si="9"/>
        <v>53.0%</v>
      </c>
      <c r="Y51" s="7" t="str">
        <f t="shared" si="9"/>
        <v>47.0%</v>
      </c>
      <c r="Z51" s="7" t="str">
        <f t="shared" si="9"/>
        <v>60.6%</v>
      </c>
      <c r="AA51" s="7" t="str">
        <f t="shared" si="9"/>
        <v>20.5%</v>
      </c>
      <c r="AB51" s="7" t="str">
        <f t="shared" si="9"/>
        <v>13.2%</v>
      </c>
      <c r="AC51" s="7" t="str">
        <f t="shared" si="9"/>
        <v>2.9%</v>
      </c>
      <c r="AD51" s="7" t="str">
        <f t="shared" si="9"/>
        <v>1.4%</v>
      </c>
      <c r="AE51" s="7" t="str">
        <f t="shared" si="9"/>
        <v>0.8%</v>
      </c>
      <c r="AF51" s="7" t="str">
        <f t="shared" si="9"/>
        <v>0.5%</v>
      </c>
      <c r="AG51" s="7" t="str">
        <f t="shared" si="9"/>
        <v>0.2%</v>
      </c>
      <c r="AH51" s="9"/>
      <c r="AI51" s="9">
        <f t="shared" si="3"/>
        <v>4</v>
      </c>
      <c r="AJ51" s="10" t="s">
        <v>282</v>
      </c>
    </row>
    <row r="52" spans="1:36" ht="13.8" x14ac:dyDescent="0.25">
      <c r="A52" s="5">
        <f t="shared" si="10"/>
        <v>43890</v>
      </c>
      <c r="B52" s="5">
        <f t="shared" si="10"/>
        <v>44136</v>
      </c>
      <c r="C52" s="6">
        <f t="shared" si="10"/>
        <v>0.33333333333333331</v>
      </c>
      <c r="D52" s="7">
        <f t="shared" si="10"/>
        <v>248</v>
      </c>
      <c r="E52" s="10" t="s">
        <v>268</v>
      </c>
      <c r="F52" s="7">
        <f t="shared" si="11"/>
        <v>169194</v>
      </c>
      <c r="G52" s="7">
        <f t="shared" si="11"/>
        <v>8371</v>
      </c>
      <c r="H52" s="7">
        <f t="shared" si="11"/>
        <v>4313</v>
      </c>
      <c r="I52" s="16" t="str">
        <f t="shared" si="11"/>
        <v>No hay datos</v>
      </c>
      <c r="J52" s="19">
        <f t="shared" si="11"/>
        <v>149048</v>
      </c>
      <c r="K52" s="24">
        <f t="shared" si="11"/>
        <v>21423</v>
      </c>
      <c r="L52" s="7">
        <f t="shared" si="11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2">R51</f>
        <v>4017</v>
      </c>
      <c r="S52" s="7">
        <f t="shared" si="12"/>
        <v>342</v>
      </c>
      <c r="T52" s="7">
        <f t="shared" si="12"/>
        <v>237</v>
      </c>
      <c r="U52" s="7">
        <f t="shared" si="12"/>
        <v>79053</v>
      </c>
      <c r="V52" s="7">
        <f t="shared" si="12"/>
        <v>531</v>
      </c>
      <c r="W52" s="7">
        <f t="shared" si="12"/>
        <v>342</v>
      </c>
      <c r="X52" s="7" t="str">
        <f t="shared" si="12"/>
        <v>53.0%</v>
      </c>
      <c r="Y52" s="7" t="str">
        <f t="shared" si="12"/>
        <v>47.0%</v>
      </c>
      <c r="Z52" s="7" t="str">
        <f t="shared" si="12"/>
        <v>60.6%</v>
      </c>
      <c r="AA52" s="7" t="str">
        <f t="shared" si="12"/>
        <v>20.5%</v>
      </c>
      <c r="AB52" s="7" t="str">
        <f t="shared" si="12"/>
        <v>13.2%</v>
      </c>
      <c r="AC52" s="7" t="str">
        <f t="shared" si="12"/>
        <v>2.9%</v>
      </c>
      <c r="AD52" s="7" t="str">
        <f t="shared" si="12"/>
        <v>1.4%</v>
      </c>
      <c r="AE52" s="7" t="str">
        <f t="shared" si="12"/>
        <v>0.8%</v>
      </c>
      <c r="AF52" s="7" t="str">
        <f t="shared" si="12"/>
        <v>0.5%</v>
      </c>
      <c r="AG52" s="7" t="str">
        <f t="shared" si="12"/>
        <v>0.2%</v>
      </c>
      <c r="AH52" s="9"/>
      <c r="AI52" s="9">
        <f t="shared" si="3"/>
        <v>4</v>
      </c>
      <c r="AJ52" s="10" t="s">
        <v>282</v>
      </c>
    </row>
    <row r="53" spans="1:36" ht="13.8" x14ac:dyDescent="0.25">
      <c r="A53" s="5">
        <f t="shared" si="10"/>
        <v>43890</v>
      </c>
      <c r="B53" s="5">
        <f t="shared" si="10"/>
        <v>44136</v>
      </c>
      <c r="C53" s="6">
        <f t="shared" si="10"/>
        <v>0.33333333333333331</v>
      </c>
      <c r="D53" s="7">
        <f t="shared" si="10"/>
        <v>248</v>
      </c>
      <c r="E53" s="10" t="s">
        <v>268</v>
      </c>
      <c r="F53" s="7">
        <f t="shared" si="11"/>
        <v>169194</v>
      </c>
      <c r="G53" s="7">
        <f t="shared" si="11"/>
        <v>8371</v>
      </c>
      <c r="H53" s="7">
        <f t="shared" si="11"/>
        <v>4313</v>
      </c>
      <c r="I53" s="16" t="str">
        <f t="shared" si="11"/>
        <v>No hay datos</v>
      </c>
      <c r="J53" s="19">
        <f t="shared" si="11"/>
        <v>149048</v>
      </c>
      <c r="K53" s="24">
        <f t="shared" si="11"/>
        <v>21423</v>
      </c>
      <c r="L53" s="7">
        <f t="shared" si="11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2"/>
        <v>342</v>
      </c>
      <c r="T53" s="7">
        <f t="shared" si="12"/>
        <v>237</v>
      </c>
      <c r="U53" s="7">
        <f t="shared" si="12"/>
        <v>79053</v>
      </c>
      <c r="V53" s="7">
        <f t="shared" si="12"/>
        <v>531</v>
      </c>
      <c r="W53" s="7">
        <f t="shared" si="12"/>
        <v>342</v>
      </c>
      <c r="X53" s="7" t="str">
        <f t="shared" si="12"/>
        <v>53.0%</v>
      </c>
      <c r="Y53" s="7" t="str">
        <f t="shared" si="12"/>
        <v>47.0%</v>
      </c>
      <c r="Z53" s="7" t="str">
        <f t="shared" si="12"/>
        <v>60.6%</v>
      </c>
      <c r="AA53" s="7" t="str">
        <f t="shared" si="12"/>
        <v>20.5%</v>
      </c>
      <c r="AB53" s="7" t="str">
        <f t="shared" si="12"/>
        <v>13.2%</v>
      </c>
      <c r="AC53" s="7" t="str">
        <f t="shared" si="12"/>
        <v>2.9%</v>
      </c>
      <c r="AD53" s="7" t="str">
        <f t="shared" si="12"/>
        <v>1.4%</v>
      </c>
      <c r="AE53" s="7" t="str">
        <f t="shared" si="12"/>
        <v>0.8%</v>
      </c>
      <c r="AF53" s="7" t="str">
        <f t="shared" si="12"/>
        <v>0.5%</v>
      </c>
      <c r="AG53" s="7" t="str">
        <f t="shared" si="12"/>
        <v>0.2%</v>
      </c>
      <c r="AH53" s="9"/>
      <c r="AI53" s="9">
        <f t="shared" si="3"/>
        <v>4</v>
      </c>
      <c r="AJ53" s="10" t="s">
        <v>282</v>
      </c>
    </row>
    <row r="54" spans="1:36" ht="13.8" x14ac:dyDescent="0.25">
      <c r="A54" s="5">
        <f t="shared" si="10"/>
        <v>43890</v>
      </c>
      <c r="B54" s="5">
        <f t="shared" si="10"/>
        <v>44136</v>
      </c>
      <c r="C54" s="6">
        <f t="shared" si="10"/>
        <v>0.33333333333333331</v>
      </c>
      <c r="D54" s="7">
        <f t="shared" si="10"/>
        <v>248</v>
      </c>
      <c r="E54" s="10" t="s">
        <v>268</v>
      </c>
      <c r="F54" s="7">
        <f t="shared" si="11"/>
        <v>169194</v>
      </c>
      <c r="G54" s="7">
        <f t="shared" si="11"/>
        <v>8371</v>
      </c>
      <c r="H54" s="7">
        <f t="shared" si="11"/>
        <v>4313</v>
      </c>
      <c r="I54" s="16" t="str">
        <f t="shared" si="11"/>
        <v>No hay datos</v>
      </c>
      <c r="J54" s="19">
        <f t="shared" si="11"/>
        <v>149048</v>
      </c>
      <c r="K54" s="24">
        <f t="shared" si="11"/>
        <v>21423</v>
      </c>
      <c r="L54" s="7">
        <f t="shared" si="11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2"/>
        <v>342</v>
      </c>
      <c r="T54" s="7">
        <f t="shared" si="12"/>
        <v>237</v>
      </c>
      <c r="U54" s="7">
        <f t="shared" si="12"/>
        <v>79053</v>
      </c>
      <c r="V54" s="7">
        <f t="shared" si="12"/>
        <v>531</v>
      </c>
      <c r="W54" s="7">
        <f t="shared" si="12"/>
        <v>342</v>
      </c>
      <c r="X54" s="7" t="str">
        <f t="shared" si="12"/>
        <v>53.0%</v>
      </c>
      <c r="Y54" s="7" t="str">
        <f t="shared" si="12"/>
        <v>47.0%</v>
      </c>
      <c r="Z54" s="7" t="str">
        <f t="shared" si="12"/>
        <v>60.6%</v>
      </c>
      <c r="AA54" s="7" t="str">
        <f t="shared" si="12"/>
        <v>20.5%</v>
      </c>
      <c r="AB54" s="7" t="str">
        <f t="shared" si="12"/>
        <v>13.2%</v>
      </c>
      <c r="AC54" s="7" t="str">
        <f t="shared" si="12"/>
        <v>2.9%</v>
      </c>
      <c r="AD54" s="7" t="str">
        <f t="shared" si="12"/>
        <v>1.4%</v>
      </c>
      <c r="AE54" s="7" t="str">
        <f t="shared" si="12"/>
        <v>0.8%</v>
      </c>
      <c r="AF54" s="7" t="str">
        <f t="shared" si="12"/>
        <v>0.5%</v>
      </c>
      <c r="AG54" s="7" t="str">
        <f t="shared" si="12"/>
        <v>0.2%</v>
      </c>
      <c r="AH54" s="9"/>
      <c r="AI54" s="9">
        <f t="shared" si="3"/>
        <v>4</v>
      </c>
      <c r="AJ54" s="10" t="s">
        <v>282</v>
      </c>
    </row>
    <row r="55" spans="1:36" ht="13.8" x14ac:dyDescent="0.25">
      <c r="A55" s="5">
        <f t="shared" si="10"/>
        <v>43890</v>
      </c>
      <c r="B55" s="5">
        <f t="shared" si="10"/>
        <v>44136</v>
      </c>
      <c r="C55" s="6">
        <f t="shared" si="10"/>
        <v>0.33333333333333331</v>
      </c>
      <c r="D55" s="7">
        <f t="shared" si="10"/>
        <v>248</v>
      </c>
      <c r="E55" s="10" t="s">
        <v>268</v>
      </c>
      <c r="F55" s="7">
        <f t="shared" si="11"/>
        <v>169194</v>
      </c>
      <c r="G55" s="7">
        <f t="shared" si="11"/>
        <v>8371</v>
      </c>
      <c r="H55" s="7">
        <f t="shared" si="11"/>
        <v>4313</v>
      </c>
      <c r="I55" s="16" t="str">
        <f t="shared" si="11"/>
        <v>No hay datos</v>
      </c>
      <c r="J55" s="19">
        <f t="shared" si="11"/>
        <v>149048</v>
      </c>
      <c r="K55" s="24">
        <f t="shared" si="11"/>
        <v>21423</v>
      </c>
      <c r="L55" s="7">
        <f t="shared" si="11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2"/>
        <v>342</v>
      </c>
      <c r="T55" s="7">
        <f t="shared" si="12"/>
        <v>237</v>
      </c>
      <c r="U55" s="7">
        <f t="shared" si="12"/>
        <v>79053</v>
      </c>
      <c r="V55" s="7">
        <f t="shared" si="12"/>
        <v>531</v>
      </c>
      <c r="W55" s="7">
        <f t="shared" si="12"/>
        <v>342</v>
      </c>
      <c r="X55" s="7" t="str">
        <f t="shared" si="12"/>
        <v>53.0%</v>
      </c>
      <c r="Y55" s="7" t="str">
        <f t="shared" si="12"/>
        <v>47.0%</v>
      </c>
      <c r="Z55" s="7" t="str">
        <f t="shared" si="12"/>
        <v>60.6%</v>
      </c>
      <c r="AA55" s="7" t="str">
        <f t="shared" si="12"/>
        <v>20.5%</v>
      </c>
      <c r="AB55" s="7" t="str">
        <f t="shared" si="12"/>
        <v>13.2%</v>
      </c>
      <c r="AC55" s="7" t="str">
        <f t="shared" si="12"/>
        <v>2.9%</v>
      </c>
      <c r="AD55" s="7" t="str">
        <f t="shared" si="12"/>
        <v>1.4%</v>
      </c>
      <c r="AE55" s="7" t="str">
        <f t="shared" si="12"/>
        <v>0.8%</v>
      </c>
      <c r="AF55" s="7" t="str">
        <f t="shared" si="12"/>
        <v>0.5%</v>
      </c>
      <c r="AG55" s="7" t="str">
        <f t="shared" si="12"/>
        <v>0.2%</v>
      </c>
      <c r="AH55" s="9"/>
      <c r="AI55" s="9">
        <f t="shared" si="3"/>
        <v>4</v>
      </c>
      <c r="AJ55" s="10" t="s">
        <v>282</v>
      </c>
    </row>
    <row r="56" spans="1:36" ht="13.8" x14ac:dyDescent="0.25">
      <c r="A56" s="5">
        <f t="shared" si="10"/>
        <v>43890</v>
      </c>
      <c r="B56" s="5">
        <f t="shared" si="10"/>
        <v>44136</v>
      </c>
      <c r="C56" s="6">
        <f t="shared" si="10"/>
        <v>0.33333333333333331</v>
      </c>
      <c r="D56" s="7">
        <f t="shared" si="10"/>
        <v>248</v>
      </c>
      <c r="E56" s="10" t="s">
        <v>268</v>
      </c>
      <c r="F56" s="7">
        <f t="shared" si="11"/>
        <v>169194</v>
      </c>
      <c r="G56" s="7">
        <f t="shared" si="11"/>
        <v>8371</v>
      </c>
      <c r="H56" s="7">
        <f t="shared" si="11"/>
        <v>4313</v>
      </c>
      <c r="I56" s="16" t="str">
        <f t="shared" si="11"/>
        <v>No hay datos</v>
      </c>
      <c r="J56" s="19">
        <f t="shared" si="11"/>
        <v>149048</v>
      </c>
      <c r="K56" s="24">
        <f t="shared" si="11"/>
        <v>21423</v>
      </c>
      <c r="L56" s="7">
        <f t="shared" si="11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2"/>
        <v>342</v>
      </c>
      <c r="T56" s="7">
        <f t="shared" si="12"/>
        <v>237</v>
      </c>
      <c r="U56" s="7">
        <f t="shared" si="12"/>
        <v>79053</v>
      </c>
      <c r="V56" s="7">
        <f t="shared" si="12"/>
        <v>531</v>
      </c>
      <c r="W56" s="7">
        <f t="shared" si="12"/>
        <v>342</v>
      </c>
      <c r="X56" s="7" t="str">
        <f t="shared" si="12"/>
        <v>53.0%</v>
      </c>
      <c r="Y56" s="7" t="str">
        <f t="shared" si="12"/>
        <v>47.0%</v>
      </c>
      <c r="Z56" s="7" t="str">
        <f t="shared" si="12"/>
        <v>60.6%</v>
      </c>
      <c r="AA56" s="7" t="str">
        <f t="shared" si="12"/>
        <v>20.5%</v>
      </c>
      <c r="AB56" s="7" t="str">
        <f t="shared" si="12"/>
        <v>13.2%</v>
      </c>
      <c r="AC56" s="7" t="str">
        <f t="shared" si="12"/>
        <v>2.9%</v>
      </c>
      <c r="AD56" s="7" t="str">
        <f t="shared" si="12"/>
        <v>1.4%</v>
      </c>
      <c r="AE56" s="7" t="str">
        <f t="shared" si="12"/>
        <v>0.8%</v>
      </c>
      <c r="AF56" s="7" t="str">
        <f t="shared" si="12"/>
        <v>0.5%</v>
      </c>
      <c r="AG56" s="7" t="str">
        <f t="shared" si="12"/>
        <v>0.2%</v>
      </c>
      <c r="AH56" s="9"/>
      <c r="AI56" s="9">
        <f t="shared" si="3"/>
        <v>4</v>
      </c>
      <c r="AJ56" s="10" t="s">
        <v>282</v>
      </c>
    </row>
    <row r="57" spans="1:36" ht="13.8" x14ac:dyDescent="0.25">
      <c r="A57" s="5">
        <f t="shared" si="10"/>
        <v>43890</v>
      </c>
      <c r="B57" s="5">
        <f t="shared" si="10"/>
        <v>44136</v>
      </c>
      <c r="C57" s="6">
        <f t="shared" si="10"/>
        <v>0.33333333333333331</v>
      </c>
      <c r="D57" s="7">
        <f t="shared" si="10"/>
        <v>248</v>
      </c>
      <c r="E57" s="10" t="s">
        <v>268</v>
      </c>
      <c r="F57" s="7">
        <f t="shared" si="11"/>
        <v>169194</v>
      </c>
      <c r="G57" s="7">
        <f t="shared" si="11"/>
        <v>8371</v>
      </c>
      <c r="H57" s="7">
        <f t="shared" si="11"/>
        <v>4313</v>
      </c>
      <c r="I57" s="16" t="str">
        <f t="shared" si="11"/>
        <v>No hay datos</v>
      </c>
      <c r="J57" s="19">
        <f t="shared" si="11"/>
        <v>149048</v>
      </c>
      <c r="K57" s="24">
        <f t="shared" si="11"/>
        <v>21423</v>
      </c>
      <c r="L57" s="7">
        <f t="shared" si="11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2"/>
        <v>342</v>
      </c>
      <c r="T57" s="7">
        <f t="shared" si="12"/>
        <v>237</v>
      </c>
      <c r="U57" s="7">
        <f t="shared" si="12"/>
        <v>79053</v>
      </c>
      <c r="V57" s="7">
        <f t="shared" si="12"/>
        <v>531</v>
      </c>
      <c r="W57" s="7">
        <f t="shared" si="12"/>
        <v>342</v>
      </c>
      <c r="X57" s="7" t="str">
        <f t="shared" si="12"/>
        <v>53.0%</v>
      </c>
      <c r="Y57" s="7" t="str">
        <f t="shared" si="12"/>
        <v>47.0%</v>
      </c>
      <c r="Z57" s="7" t="str">
        <f t="shared" si="12"/>
        <v>60.6%</v>
      </c>
      <c r="AA57" s="7" t="str">
        <f t="shared" si="12"/>
        <v>20.5%</v>
      </c>
      <c r="AB57" s="7" t="str">
        <f t="shared" si="12"/>
        <v>13.2%</v>
      </c>
      <c r="AC57" s="7" t="str">
        <f t="shared" si="12"/>
        <v>2.9%</v>
      </c>
      <c r="AD57" s="7" t="str">
        <f t="shared" si="12"/>
        <v>1.4%</v>
      </c>
      <c r="AE57" s="7" t="str">
        <f t="shared" si="12"/>
        <v>0.8%</v>
      </c>
      <c r="AF57" s="7" t="str">
        <f t="shared" si="12"/>
        <v>0.5%</v>
      </c>
      <c r="AG57" s="7" t="str">
        <f t="shared" si="12"/>
        <v>0.2%</v>
      </c>
      <c r="AH57" s="9"/>
      <c r="AI57" s="9">
        <f t="shared" si="3"/>
        <v>4</v>
      </c>
      <c r="AJ57" s="10" t="s">
        <v>282</v>
      </c>
    </row>
    <row r="58" spans="1:36" ht="13.8" x14ac:dyDescent="0.25">
      <c r="A58" s="5">
        <f t="shared" si="10"/>
        <v>43890</v>
      </c>
      <c r="B58" s="5">
        <f t="shared" si="10"/>
        <v>44136</v>
      </c>
      <c r="C58" s="6">
        <f t="shared" si="10"/>
        <v>0.33333333333333331</v>
      </c>
      <c r="D58" s="7">
        <f t="shared" si="10"/>
        <v>248</v>
      </c>
      <c r="E58" s="10" t="s">
        <v>268</v>
      </c>
      <c r="F58" s="7">
        <f t="shared" si="11"/>
        <v>169194</v>
      </c>
      <c r="G58" s="7">
        <f t="shared" si="11"/>
        <v>8371</v>
      </c>
      <c r="H58" s="7">
        <f t="shared" si="11"/>
        <v>4313</v>
      </c>
      <c r="I58" s="16" t="str">
        <f t="shared" si="11"/>
        <v>No hay datos</v>
      </c>
      <c r="J58" s="19">
        <f t="shared" si="11"/>
        <v>149048</v>
      </c>
      <c r="K58" s="24">
        <f t="shared" si="11"/>
        <v>21423</v>
      </c>
      <c r="L58" s="7">
        <f t="shared" si="11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2"/>
        <v>342</v>
      </c>
      <c r="T58" s="7">
        <f t="shared" si="12"/>
        <v>237</v>
      </c>
      <c r="U58" s="7">
        <f t="shared" si="12"/>
        <v>79053</v>
      </c>
      <c r="V58" s="7">
        <f t="shared" si="12"/>
        <v>531</v>
      </c>
      <c r="W58" s="7">
        <f t="shared" si="12"/>
        <v>342</v>
      </c>
      <c r="X58" s="7" t="str">
        <f t="shared" si="12"/>
        <v>53.0%</v>
      </c>
      <c r="Y58" s="7" t="str">
        <f t="shared" si="12"/>
        <v>47.0%</v>
      </c>
      <c r="Z58" s="7" t="str">
        <f t="shared" si="12"/>
        <v>60.6%</v>
      </c>
      <c r="AA58" s="7" t="str">
        <f t="shared" si="12"/>
        <v>20.5%</v>
      </c>
      <c r="AB58" s="7" t="str">
        <f t="shared" si="12"/>
        <v>13.2%</v>
      </c>
      <c r="AC58" s="7" t="str">
        <f t="shared" si="12"/>
        <v>2.9%</v>
      </c>
      <c r="AD58" s="7" t="str">
        <f t="shared" si="12"/>
        <v>1.4%</v>
      </c>
      <c r="AE58" s="7" t="str">
        <f t="shared" si="12"/>
        <v>0.8%</v>
      </c>
      <c r="AF58" s="7" t="str">
        <f t="shared" si="12"/>
        <v>0.5%</v>
      </c>
      <c r="AG58" s="7" t="str">
        <f t="shared" si="12"/>
        <v>0.2%</v>
      </c>
      <c r="AH58" s="9"/>
      <c r="AI58" s="9">
        <f t="shared" si="3"/>
        <v>4</v>
      </c>
      <c r="AJ58" s="10" t="s">
        <v>282</v>
      </c>
    </row>
    <row r="59" spans="1:36" ht="13.8" x14ac:dyDescent="0.25">
      <c r="A59" s="5">
        <f t="shared" si="10"/>
        <v>43890</v>
      </c>
      <c r="B59" s="5">
        <f t="shared" si="10"/>
        <v>44136</v>
      </c>
      <c r="C59" s="6">
        <f t="shared" si="10"/>
        <v>0.33333333333333331</v>
      </c>
      <c r="D59" s="7">
        <f t="shared" si="10"/>
        <v>248</v>
      </c>
      <c r="E59" s="10" t="s">
        <v>268</v>
      </c>
      <c r="F59" s="7">
        <f t="shared" si="11"/>
        <v>169194</v>
      </c>
      <c r="G59" s="7">
        <f t="shared" si="11"/>
        <v>8371</v>
      </c>
      <c r="H59" s="7">
        <f t="shared" si="11"/>
        <v>4313</v>
      </c>
      <c r="I59" s="16" t="str">
        <f t="shared" si="11"/>
        <v>No hay datos</v>
      </c>
      <c r="J59" s="19">
        <f t="shared" si="11"/>
        <v>149048</v>
      </c>
      <c r="K59" s="24">
        <f t="shared" si="11"/>
        <v>21423</v>
      </c>
      <c r="L59" s="7">
        <f t="shared" si="11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2"/>
        <v>342</v>
      </c>
      <c r="T59" s="7">
        <f t="shared" si="12"/>
        <v>237</v>
      </c>
      <c r="U59" s="7">
        <f t="shared" si="12"/>
        <v>79053</v>
      </c>
      <c r="V59" s="7">
        <f t="shared" si="12"/>
        <v>531</v>
      </c>
      <c r="W59" s="7">
        <f t="shared" si="12"/>
        <v>342</v>
      </c>
      <c r="X59" s="7" t="str">
        <f t="shared" si="12"/>
        <v>53.0%</v>
      </c>
      <c r="Y59" s="7" t="str">
        <f t="shared" si="12"/>
        <v>47.0%</v>
      </c>
      <c r="Z59" s="7" t="str">
        <f t="shared" si="12"/>
        <v>60.6%</v>
      </c>
      <c r="AA59" s="7" t="str">
        <f t="shared" si="12"/>
        <v>20.5%</v>
      </c>
      <c r="AB59" s="7" t="str">
        <f t="shared" si="12"/>
        <v>13.2%</v>
      </c>
      <c r="AC59" s="7" t="str">
        <f t="shared" si="12"/>
        <v>2.9%</v>
      </c>
      <c r="AD59" s="7" t="str">
        <f t="shared" si="12"/>
        <v>1.4%</v>
      </c>
      <c r="AE59" s="7" t="str">
        <f t="shared" si="12"/>
        <v>0.8%</v>
      </c>
      <c r="AF59" s="7" t="str">
        <f t="shared" si="12"/>
        <v>0.5%</v>
      </c>
      <c r="AG59" s="7" t="str">
        <f t="shared" si="12"/>
        <v>0.2%</v>
      </c>
      <c r="AH59" s="9"/>
      <c r="AI59" s="9">
        <f t="shared" si="3"/>
        <v>4</v>
      </c>
      <c r="AJ59" s="10" t="s">
        <v>282</v>
      </c>
    </row>
    <row r="60" spans="1:36" ht="13.8" x14ac:dyDescent="0.25">
      <c r="A60" s="5">
        <f t="shared" si="10"/>
        <v>43890</v>
      </c>
      <c r="B60" s="5">
        <f t="shared" si="10"/>
        <v>44136</v>
      </c>
      <c r="C60" s="6">
        <f t="shared" si="10"/>
        <v>0.33333333333333331</v>
      </c>
      <c r="D60" s="7">
        <f t="shared" si="10"/>
        <v>248</v>
      </c>
      <c r="E60" s="10" t="s">
        <v>268</v>
      </c>
      <c r="F60" s="7">
        <f t="shared" si="11"/>
        <v>169194</v>
      </c>
      <c r="G60" s="7">
        <f t="shared" si="11"/>
        <v>8371</v>
      </c>
      <c r="H60" s="7">
        <f t="shared" si="11"/>
        <v>4313</v>
      </c>
      <c r="I60" s="16" t="str">
        <f t="shared" si="11"/>
        <v>No hay datos</v>
      </c>
      <c r="J60" s="19">
        <f t="shared" si="11"/>
        <v>149048</v>
      </c>
      <c r="K60" s="24">
        <f t="shared" si="11"/>
        <v>21423</v>
      </c>
      <c r="L60" s="7">
        <f t="shared" si="11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2"/>
        <v>342</v>
      </c>
      <c r="T60" s="7">
        <f t="shared" si="12"/>
        <v>237</v>
      </c>
      <c r="U60" s="7">
        <f t="shared" si="12"/>
        <v>79053</v>
      </c>
      <c r="V60" s="7">
        <f t="shared" si="12"/>
        <v>531</v>
      </c>
      <c r="W60" s="7">
        <f t="shared" si="12"/>
        <v>342</v>
      </c>
      <c r="X60" s="7" t="str">
        <f t="shared" si="12"/>
        <v>53.0%</v>
      </c>
      <c r="Y60" s="7" t="str">
        <f t="shared" si="12"/>
        <v>47.0%</v>
      </c>
      <c r="Z60" s="7" t="str">
        <f t="shared" si="12"/>
        <v>60.6%</v>
      </c>
      <c r="AA60" s="7" t="str">
        <f t="shared" si="12"/>
        <v>20.5%</v>
      </c>
      <c r="AB60" s="7" t="str">
        <f t="shared" si="12"/>
        <v>13.2%</v>
      </c>
      <c r="AC60" s="7" t="str">
        <f t="shared" si="12"/>
        <v>2.9%</v>
      </c>
      <c r="AD60" s="7" t="str">
        <f t="shared" si="12"/>
        <v>1.4%</v>
      </c>
      <c r="AE60" s="7" t="str">
        <f t="shared" si="12"/>
        <v>0.8%</v>
      </c>
      <c r="AF60" s="7" t="str">
        <f t="shared" si="12"/>
        <v>0.5%</v>
      </c>
      <c r="AG60" s="7" t="str">
        <f t="shared" si="12"/>
        <v>0.2%</v>
      </c>
      <c r="AH60" s="9"/>
      <c r="AI60" s="9">
        <f t="shared" si="3"/>
        <v>4</v>
      </c>
      <c r="AJ60" s="10" t="s">
        <v>282</v>
      </c>
    </row>
    <row r="61" spans="1:36" ht="13.8" x14ac:dyDescent="0.25">
      <c r="A61" s="5">
        <f t="shared" si="10"/>
        <v>43890</v>
      </c>
      <c r="B61" s="5">
        <f t="shared" si="10"/>
        <v>44136</v>
      </c>
      <c r="C61" s="6">
        <f t="shared" si="10"/>
        <v>0.33333333333333331</v>
      </c>
      <c r="D61" s="7">
        <f t="shared" si="10"/>
        <v>248</v>
      </c>
      <c r="E61" s="10" t="s">
        <v>268</v>
      </c>
      <c r="F61" s="7">
        <f t="shared" si="11"/>
        <v>169194</v>
      </c>
      <c r="G61" s="7">
        <f t="shared" si="11"/>
        <v>8371</v>
      </c>
      <c r="H61" s="7">
        <f t="shared" si="11"/>
        <v>4313</v>
      </c>
      <c r="I61" s="16" t="str">
        <f t="shared" si="11"/>
        <v>No hay datos</v>
      </c>
      <c r="J61" s="19">
        <f t="shared" si="11"/>
        <v>149048</v>
      </c>
      <c r="K61" s="24">
        <f t="shared" si="11"/>
        <v>21423</v>
      </c>
      <c r="L61" s="7">
        <f t="shared" si="11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2"/>
        <v>342</v>
      </c>
      <c r="T61" s="7">
        <f t="shared" si="12"/>
        <v>237</v>
      </c>
      <c r="U61" s="7">
        <f t="shared" si="12"/>
        <v>79053</v>
      </c>
      <c r="V61" s="7">
        <f t="shared" si="12"/>
        <v>531</v>
      </c>
      <c r="W61" s="7">
        <f t="shared" si="12"/>
        <v>342</v>
      </c>
      <c r="X61" s="7" t="str">
        <f t="shared" si="12"/>
        <v>53.0%</v>
      </c>
      <c r="Y61" s="7" t="str">
        <f t="shared" si="12"/>
        <v>47.0%</v>
      </c>
      <c r="Z61" s="7" t="str">
        <f t="shared" si="12"/>
        <v>60.6%</v>
      </c>
      <c r="AA61" s="7" t="str">
        <f t="shared" si="12"/>
        <v>20.5%</v>
      </c>
      <c r="AB61" s="7" t="str">
        <f t="shared" si="12"/>
        <v>13.2%</v>
      </c>
      <c r="AC61" s="7" t="str">
        <f t="shared" si="12"/>
        <v>2.9%</v>
      </c>
      <c r="AD61" s="7" t="str">
        <f t="shared" si="12"/>
        <v>1.4%</v>
      </c>
      <c r="AE61" s="7" t="str">
        <f t="shared" si="12"/>
        <v>0.8%</v>
      </c>
      <c r="AF61" s="7" t="str">
        <f t="shared" si="12"/>
        <v>0.5%</v>
      </c>
      <c r="AG61" s="7" t="str">
        <f t="shared" si="12"/>
        <v>0.2%</v>
      </c>
      <c r="AH61" s="9"/>
      <c r="AI61" s="9">
        <f t="shared" si="3"/>
        <v>4</v>
      </c>
      <c r="AJ61" s="10" t="s">
        <v>282</v>
      </c>
    </row>
    <row r="62" spans="1:36" ht="13.8" x14ac:dyDescent="0.25">
      <c r="A62" s="5">
        <f t="shared" si="10"/>
        <v>43890</v>
      </c>
      <c r="B62" s="5">
        <f t="shared" si="10"/>
        <v>44136</v>
      </c>
      <c r="C62" s="6">
        <f t="shared" si="10"/>
        <v>0.33333333333333331</v>
      </c>
      <c r="D62" s="7">
        <f t="shared" si="10"/>
        <v>248</v>
      </c>
      <c r="E62" s="10" t="s">
        <v>268</v>
      </c>
      <c r="F62" s="7">
        <f t="shared" si="11"/>
        <v>169194</v>
      </c>
      <c r="G62" s="7">
        <f t="shared" si="11"/>
        <v>8371</v>
      </c>
      <c r="H62" s="7">
        <f t="shared" si="11"/>
        <v>4313</v>
      </c>
      <c r="I62" s="16" t="str">
        <f t="shared" si="11"/>
        <v>No hay datos</v>
      </c>
      <c r="J62" s="19">
        <f t="shared" si="11"/>
        <v>149048</v>
      </c>
      <c r="K62" s="24">
        <f t="shared" si="11"/>
        <v>21423</v>
      </c>
      <c r="L62" s="7">
        <f t="shared" si="11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2"/>
        <v>342</v>
      </c>
      <c r="T62" s="7">
        <f t="shared" si="12"/>
        <v>237</v>
      </c>
      <c r="U62" s="7">
        <f t="shared" si="12"/>
        <v>79053</v>
      </c>
      <c r="V62" s="7">
        <f t="shared" si="12"/>
        <v>531</v>
      </c>
      <c r="W62" s="7">
        <f t="shared" si="12"/>
        <v>342</v>
      </c>
      <c r="X62" s="7" t="str">
        <f t="shared" si="12"/>
        <v>53.0%</v>
      </c>
      <c r="Y62" s="7" t="str">
        <f t="shared" si="12"/>
        <v>47.0%</v>
      </c>
      <c r="Z62" s="7" t="str">
        <f t="shared" si="12"/>
        <v>60.6%</v>
      </c>
      <c r="AA62" s="7" t="str">
        <f t="shared" si="12"/>
        <v>20.5%</v>
      </c>
      <c r="AB62" s="7" t="str">
        <f t="shared" si="12"/>
        <v>13.2%</v>
      </c>
      <c r="AC62" s="7" t="str">
        <f t="shared" si="12"/>
        <v>2.9%</v>
      </c>
      <c r="AD62" s="7" t="str">
        <f t="shared" si="12"/>
        <v>1.4%</v>
      </c>
      <c r="AE62" s="7" t="str">
        <f t="shared" si="12"/>
        <v>0.8%</v>
      </c>
      <c r="AF62" s="7" t="str">
        <f t="shared" si="12"/>
        <v>0.5%</v>
      </c>
      <c r="AG62" s="7" t="str">
        <f t="shared" si="12"/>
        <v>0.2%</v>
      </c>
      <c r="AH62" s="9"/>
      <c r="AI62" s="9">
        <f t="shared" si="3"/>
        <v>4</v>
      </c>
      <c r="AJ62" s="10" t="s">
        <v>282</v>
      </c>
    </row>
    <row r="63" spans="1:36" ht="13.8" x14ac:dyDescent="0.25">
      <c r="A63" s="5">
        <f t="shared" si="10"/>
        <v>43890</v>
      </c>
      <c r="B63" s="5">
        <f t="shared" si="10"/>
        <v>44136</v>
      </c>
      <c r="C63" s="6">
        <f t="shared" si="10"/>
        <v>0.33333333333333331</v>
      </c>
      <c r="D63" s="7">
        <f t="shared" si="10"/>
        <v>248</v>
      </c>
      <c r="E63" s="10" t="s">
        <v>268</v>
      </c>
      <c r="F63" s="7">
        <f t="shared" si="11"/>
        <v>169194</v>
      </c>
      <c r="G63" s="7">
        <f t="shared" si="11"/>
        <v>8371</v>
      </c>
      <c r="H63" s="7">
        <f t="shared" si="11"/>
        <v>4313</v>
      </c>
      <c r="I63" s="16" t="str">
        <f t="shared" si="11"/>
        <v>No hay datos</v>
      </c>
      <c r="J63" s="19">
        <f t="shared" si="11"/>
        <v>149048</v>
      </c>
      <c r="K63" s="24">
        <f t="shared" si="11"/>
        <v>21423</v>
      </c>
      <c r="L63" s="7">
        <f t="shared" si="11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2"/>
        <v>342</v>
      </c>
      <c r="T63" s="7">
        <f t="shared" si="12"/>
        <v>237</v>
      </c>
      <c r="U63" s="7">
        <f t="shared" si="12"/>
        <v>79053</v>
      </c>
      <c r="V63" s="7">
        <f t="shared" si="12"/>
        <v>531</v>
      </c>
      <c r="W63" s="7">
        <f t="shared" si="12"/>
        <v>342</v>
      </c>
      <c r="X63" s="7" t="str">
        <f t="shared" si="12"/>
        <v>53.0%</v>
      </c>
      <c r="Y63" s="7" t="str">
        <f t="shared" si="12"/>
        <v>47.0%</v>
      </c>
      <c r="Z63" s="7" t="str">
        <f t="shared" si="12"/>
        <v>60.6%</v>
      </c>
      <c r="AA63" s="7" t="str">
        <f t="shared" si="12"/>
        <v>20.5%</v>
      </c>
      <c r="AB63" s="7" t="str">
        <f t="shared" si="12"/>
        <v>13.2%</v>
      </c>
      <c r="AC63" s="7" t="str">
        <f t="shared" si="12"/>
        <v>2.9%</v>
      </c>
      <c r="AD63" s="7" t="str">
        <f t="shared" si="12"/>
        <v>1.4%</v>
      </c>
      <c r="AE63" s="7" t="str">
        <f t="shared" si="12"/>
        <v>0.8%</v>
      </c>
      <c r="AF63" s="7" t="str">
        <f t="shared" si="12"/>
        <v>0.5%</v>
      </c>
      <c r="AG63" s="7" t="str">
        <f t="shared" si="12"/>
        <v>0.2%</v>
      </c>
      <c r="AH63" s="9"/>
      <c r="AI63" s="9">
        <f t="shared" si="3"/>
        <v>4</v>
      </c>
      <c r="AJ63" s="10" t="s">
        <v>282</v>
      </c>
    </row>
    <row r="64" spans="1:36" ht="13.8" x14ac:dyDescent="0.25">
      <c r="A64" s="5">
        <f t="shared" si="10"/>
        <v>43890</v>
      </c>
      <c r="B64" s="5">
        <f t="shared" si="10"/>
        <v>44136</v>
      </c>
      <c r="C64" s="6">
        <f t="shared" si="10"/>
        <v>0.33333333333333331</v>
      </c>
      <c r="D64" s="7">
        <f t="shared" si="10"/>
        <v>248</v>
      </c>
      <c r="E64" s="10" t="s">
        <v>268</v>
      </c>
      <c r="F64" s="7">
        <f t="shared" si="11"/>
        <v>169194</v>
      </c>
      <c r="G64" s="7">
        <f t="shared" si="11"/>
        <v>8371</v>
      </c>
      <c r="H64" s="7">
        <f t="shared" si="11"/>
        <v>4313</v>
      </c>
      <c r="I64" s="16" t="str">
        <f t="shared" si="11"/>
        <v>No hay datos</v>
      </c>
      <c r="J64" s="19">
        <f t="shared" si="11"/>
        <v>149048</v>
      </c>
      <c r="K64" s="24">
        <f t="shared" si="11"/>
        <v>21423</v>
      </c>
      <c r="L64" s="7">
        <f t="shared" si="11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2"/>
        <v>342</v>
      </c>
      <c r="T64" s="7">
        <f t="shared" si="12"/>
        <v>237</v>
      </c>
      <c r="U64" s="7">
        <f t="shared" si="12"/>
        <v>79053</v>
      </c>
      <c r="V64" s="7">
        <f t="shared" si="12"/>
        <v>531</v>
      </c>
      <c r="W64" s="7">
        <f t="shared" si="12"/>
        <v>342</v>
      </c>
      <c r="X64" s="7" t="str">
        <f t="shared" si="12"/>
        <v>53.0%</v>
      </c>
      <c r="Y64" s="7" t="str">
        <f t="shared" si="12"/>
        <v>47.0%</v>
      </c>
      <c r="Z64" s="7" t="str">
        <f t="shared" si="12"/>
        <v>60.6%</v>
      </c>
      <c r="AA64" s="7" t="str">
        <f t="shared" si="12"/>
        <v>20.5%</v>
      </c>
      <c r="AB64" s="7" t="str">
        <f t="shared" si="12"/>
        <v>13.2%</v>
      </c>
      <c r="AC64" s="7" t="str">
        <f t="shared" si="12"/>
        <v>2.9%</v>
      </c>
      <c r="AD64" s="7" t="str">
        <f t="shared" si="12"/>
        <v>1.4%</v>
      </c>
      <c r="AE64" s="7" t="str">
        <f t="shared" si="12"/>
        <v>0.8%</v>
      </c>
      <c r="AF64" s="7" t="str">
        <f t="shared" si="12"/>
        <v>0.5%</v>
      </c>
      <c r="AG64" s="7" t="str">
        <f t="shared" si="12"/>
        <v>0.2%</v>
      </c>
      <c r="AH64" s="9"/>
      <c r="AI64" s="9">
        <f t="shared" si="3"/>
        <v>4</v>
      </c>
      <c r="AJ64" s="10" t="s">
        <v>282</v>
      </c>
    </row>
    <row r="65" spans="1:36" ht="13.8" x14ac:dyDescent="0.25">
      <c r="A65" s="5">
        <f t="shared" si="10"/>
        <v>43890</v>
      </c>
      <c r="B65" s="5">
        <f t="shared" si="10"/>
        <v>44136</v>
      </c>
      <c r="C65" s="6">
        <f t="shared" si="10"/>
        <v>0.33333333333333331</v>
      </c>
      <c r="D65" s="7">
        <f t="shared" si="10"/>
        <v>248</v>
      </c>
      <c r="E65" s="10" t="s">
        <v>268</v>
      </c>
      <c r="F65" s="7">
        <f t="shared" si="11"/>
        <v>169194</v>
      </c>
      <c r="G65" s="7">
        <f t="shared" si="11"/>
        <v>8371</v>
      </c>
      <c r="H65" s="7">
        <f t="shared" si="11"/>
        <v>4313</v>
      </c>
      <c r="I65" s="16" t="str">
        <f t="shared" si="11"/>
        <v>No hay datos</v>
      </c>
      <c r="J65" s="19">
        <f t="shared" si="11"/>
        <v>149048</v>
      </c>
      <c r="K65" s="24">
        <f t="shared" si="11"/>
        <v>21423</v>
      </c>
      <c r="L65" s="7">
        <f t="shared" si="11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2"/>
        <v>79053</v>
      </c>
      <c r="V65" s="7">
        <f t="shared" si="12"/>
        <v>531</v>
      </c>
      <c r="W65" s="7">
        <f t="shared" si="12"/>
        <v>342</v>
      </c>
      <c r="X65" s="7" t="str">
        <f t="shared" si="12"/>
        <v>53.0%</v>
      </c>
      <c r="Y65" s="7" t="str">
        <f t="shared" si="12"/>
        <v>47.0%</v>
      </c>
      <c r="Z65" s="7" t="str">
        <f t="shared" si="12"/>
        <v>60.6%</v>
      </c>
      <c r="AA65" s="7" t="str">
        <f t="shared" si="12"/>
        <v>20.5%</v>
      </c>
      <c r="AB65" s="7" t="str">
        <f t="shared" si="12"/>
        <v>13.2%</v>
      </c>
      <c r="AC65" s="7" t="str">
        <f t="shared" si="12"/>
        <v>2.9%</v>
      </c>
      <c r="AD65" s="7" t="str">
        <f t="shared" si="12"/>
        <v>1.4%</v>
      </c>
      <c r="AE65" s="7" t="str">
        <f t="shared" si="12"/>
        <v>0.8%</v>
      </c>
      <c r="AF65" s="7" t="str">
        <f t="shared" si="12"/>
        <v>0.5%</v>
      </c>
      <c r="AG65" s="7" t="str">
        <f t="shared" si="12"/>
        <v>0.2%</v>
      </c>
      <c r="AH65" s="9"/>
      <c r="AI65" s="9">
        <f t="shared" si="3"/>
        <v>4</v>
      </c>
      <c r="AJ65" s="10" t="s">
        <v>282</v>
      </c>
    </row>
    <row r="66" spans="1:36" ht="13.8" x14ac:dyDescent="0.25">
      <c r="A66" s="5">
        <f t="shared" si="10"/>
        <v>43890</v>
      </c>
      <c r="B66" s="5">
        <f t="shared" si="10"/>
        <v>44136</v>
      </c>
      <c r="C66" s="6">
        <f t="shared" si="10"/>
        <v>0.33333333333333331</v>
      </c>
      <c r="D66" s="7">
        <f t="shared" si="10"/>
        <v>248</v>
      </c>
      <c r="E66" s="10" t="s">
        <v>268</v>
      </c>
      <c r="F66" s="7">
        <f t="shared" si="11"/>
        <v>169194</v>
      </c>
      <c r="G66" s="7">
        <f t="shared" si="11"/>
        <v>8371</v>
      </c>
      <c r="H66" s="7">
        <f t="shared" si="11"/>
        <v>4313</v>
      </c>
      <c r="I66" s="16" t="str">
        <f t="shared" si="11"/>
        <v>No hay datos</v>
      </c>
      <c r="J66" s="19">
        <f t="shared" si="11"/>
        <v>149048</v>
      </c>
      <c r="K66" s="24">
        <f t="shared" si="11"/>
        <v>21423</v>
      </c>
      <c r="L66" s="7">
        <f t="shared" si="11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2"/>
        <v>1025</v>
      </c>
      <c r="T66" s="7">
        <f t="shared" si="12"/>
        <v>1033</v>
      </c>
      <c r="U66" s="7">
        <f t="shared" si="12"/>
        <v>79053</v>
      </c>
      <c r="V66" s="7">
        <f t="shared" si="12"/>
        <v>531</v>
      </c>
      <c r="W66" s="7">
        <f t="shared" si="12"/>
        <v>342</v>
      </c>
      <c r="X66" s="7" t="str">
        <f t="shared" si="12"/>
        <v>53.0%</v>
      </c>
      <c r="Y66" s="7" t="str">
        <f t="shared" si="12"/>
        <v>47.0%</v>
      </c>
      <c r="Z66" s="7" t="str">
        <f t="shared" si="12"/>
        <v>60.6%</v>
      </c>
      <c r="AA66" s="7" t="str">
        <f t="shared" si="12"/>
        <v>20.5%</v>
      </c>
      <c r="AB66" s="7" t="str">
        <f t="shared" si="12"/>
        <v>13.2%</v>
      </c>
      <c r="AC66" s="7" t="str">
        <f t="shared" si="12"/>
        <v>2.9%</v>
      </c>
      <c r="AD66" s="7" t="str">
        <f t="shared" si="12"/>
        <v>1.4%</v>
      </c>
      <c r="AE66" s="7" t="str">
        <f t="shared" si="12"/>
        <v>0.8%</v>
      </c>
      <c r="AF66" s="7" t="str">
        <f t="shared" si="12"/>
        <v>0.5%</v>
      </c>
      <c r="AG66" s="7" t="str">
        <f t="shared" si="12"/>
        <v>0.2%</v>
      </c>
      <c r="AH66" s="9"/>
      <c r="AI66" s="9">
        <f t="shared" si="3"/>
        <v>4</v>
      </c>
      <c r="AJ66" s="10" t="s">
        <v>282</v>
      </c>
    </row>
    <row r="67" spans="1:36" ht="13.8" x14ac:dyDescent="0.25">
      <c r="A67" s="5">
        <f t="shared" ref="A67:D82" si="13">A66</f>
        <v>43890</v>
      </c>
      <c r="B67" s="5">
        <f t="shared" si="13"/>
        <v>44136</v>
      </c>
      <c r="C67" s="6">
        <f t="shared" si="13"/>
        <v>0.33333333333333331</v>
      </c>
      <c r="D67" s="7">
        <f t="shared" si="13"/>
        <v>248</v>
      </c>
      <c r="E67" s="10" t="s">
        <v>268</v>
      </c>
      <c r="F67" s="7">
        <f t="shared" ref="F67:M82" si="14">F66</f>
        <v>169194</v>
      </c>
      <c r="G67" s="7">
        <f t="shared" si="14"/>
        <v>8371</v>
      </c>
      <c r="H67" s="7">
        <f t="shared" si="14"/>
        <v>4313</v>
      </c>
      <c r="I67" s="16" t="str">
        <f t="shared" si="14"/>
        <v>No hay datos</v>
      </c>
      <c r="J67" s="19">
        <f t="shared" si="14"/>
        <v>149048</v>
      </c>
      <c r="K67" s="24">
        <f t="shared" si="14"/>
        <v>21423</v>
      </c>
      <c r="L67" s="7">
        <f t="shared" si="14"/>
        <v>327889</v>
      </c>
      <c r="M67" s="7">
        <f t="shared" si="14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2"/>
        <v>1025</v>
      </c>
      <c r="T67" s="7">
        <f t="shared" si="12"/>
        <v>1033</v>
      </c>
      <c r="U67" s="7">
        <f t="shared" si="12"/>
        <v>79053</v>
      </c>
      <c r="V67" s="7">
        <f t="shared" si="12"/>
        <v>531</v>
      </c>
      <c r="W67" s="7">
        <f t="shared" si="12"/>
        <v>342</v>
      </c>
      <c r="X67" s="7" t="str">
        <f t="shared" si="12"/>
        <v>53.0%</v>
      </c>
      <c r="Y67" s="7" t="str">
        <f t="shared" si="12"/>
        <v>47.0%</v>
      </c>
      <c r="Z67" s="7" t="str">
        <f t="shared" si="12"/>
        <v>60.6%</v>
      </c>
      <c r="AA67" s="7" t="str">
        <f t="shared" si="12"/>
        <v>20.5%</v>
      </c>
      <c r="AB67" s="7" t="str">
        <f t="shared" si="12"/>
        <v>13.2%</v>
      </c>
      <c r="AC67" s="7" t="str">
        <f t="shared" si="12"/>
        <v>2.9%</v>
      </c>
      <c r="AD67" s="7" t="str">
        <f t="shared" si="12"/>
        <v>1.4%</v>
      </c>
      <c r="AE67" s="7" t="str">
        <f t="shared" si="12"/>
        <v>0.8%</v>
      </c>
      <c r="AF67" s="7" t="str">
        <f t="shared" si="12"/>
        <v>0.5%</v>
      </c>
      <c r="AG67" s="7" t="str">
        <f t="shared" si="12"/>
        <v>0.2%</v>
      </c>
      <c r="AH67" s="9"/>
      <c r="AI67" s="9">
        <f t="shared" si="3"/>
        <v>4</v>
      </c>
      <c r="AJ67" s="10" t="s">
        <v>282</v>
      </c>
    </row>
    <row r="68" spans="1:36" ht="13.8" x14ac:dyDescent="0.25">
      <c r="A68" s="5">
        <f t="shared" si="13"/>
        <v>43890</v>
      </c>
      <c r="B68" s="5">
        <f t="shared" si="13"/>
        <v>44136</v>
      </c>
      <c r="C68" s="6">
        <f t="shared" si="13"/>
        <v>0.33333333333333331</v>
      </c>
      <c r="D68" s="7">
        <f t="shared" si="13"/>
        <v>248</v>
      </c>
      <c r="E68" s="10" t="s">
        <v>268</v>
      </c>
      <c r="F68" s="7">
        <f t="shared" si="14"/>
        <v>169194</v>
      </c>
      <c r="G68" s="7">
        <f t="shared" si="14"/>
        <v>8371</v>
      </c>
      <c r="H68" s="7">
        <f t="shared" si="14"/>
        <v>4313</v>
      </c>
      <c r="I68" s="16" t="str">
        <f t="shared" si="14"/>
        <v>No hay datos</v>
      </c>
      <c r="J68" s="19">
        <f t="shared" si="14"/>
        <v>149048</v>
      </c>
      <c r="K68" s="24">
        <f t="shared" si="14"/>
        <v>21423</v>
      </c>
      <c r="L68" s="7">
        <f t="shared" si="14"/>
        <v>327889</v>
      </c>
      <c r="M68" s="7">
        <f t="shared" si="14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5">R67</f>
        <v>11284</v>
      </c>
      <c r="S68" s="7">
        <f t="shared" si="15"/>
        <v>1025</v>
      </c>
      <c r="T68" s="7">
        <f t="shared" si="15"/>
        <v>1033</v>
      </c>
      <c r="U68" s="7">
        <f t="shared" si="15"/>
        <v>79053</v>
      </c>
      <c r="V68" s="7">
        <f t="shared" si="15"/>
        <v>531</v>
      </c>
      <c r="W68" s="7">
        <f t="shared" si="15"/>
        <v>342</v>
      </c>
      <c r="X68" s="7" t="str">
        <f t="shared" si="15"/>
        <v>53.0%</v>
      </c>
      <c r="Y68" s="7" t="str">
        <f t="shared" si="15"/>
        <v>47.0%</v>
      </c>
      <c r="Z68" s="7" t="str">
        <f t="shared" si="15"/>
        <v>60.6%</v>
      </c>
      <c r="AA68" s="7" t="str">
        <f t="shared" si="15"/>
        <v>20.5%</v>
      </c>
      <c r="AB68" s="7" t="str">
        <f t="shared" si="15"/>
        <v>13.2%</v>
      </c>
      <c r="AC68" s="7" t="str">
        <f t="shared" si="15"/>
        <v>2.9%</v>
      </c>
      <c r="AD68" s="7" t="str">
        <f t="shared" si="15"/>
        <v>1.4%</v>
      </c>
      <c r="AE68" s="7" t="str">
        <f t="shared" si="15"/>
        <v>0.8%</v>
      </c>
      <c r="AF68" s="7" t="str">
        <f t="shared" si="15"/>
        <v>0.5%</v>
      </c>
      <c r="AG68" s="7" t="str">
        <f t="shared" si="15"/>
        <v>0.2%</v>
      </c>
      <c r="AH68" s="9"/>
      <c r="AI68" s="9">
        <f t="shared" ref="AI68:AI131" si="16">AI67</f>
        <v>4</v>
      </c>
      <c r="AJ68" s="10" t="s">
        <v>282</v>
      </c>
    </row>
    <row r="69" spans="1:36" ht="13.8" x14ac:dyDescent="0.25">
      <c r="A69" s="5">
        <f t="shared" si="13"/>
        <v>43890</v>
      </c>
      <c r="B69" s="5">
        <f t="shared" si="13"/>
        <v>44136</v>
      </c>
      <c r="C69" s="6">
        <f t="shared" si="13"/>
        <v>0.33333333333333331</v>
      </c>
      <c r="D69" s="7">
        <f t="shared" si="13"/>
        <v>248</v>
      </c>
      <c r="E69" s="10" t="s">
        <v>268</v>
      </c>
      <c r="F69" s="7">
        <f t="shared" si="14"/>
        <v>169194</v>
      </c>
      <c r="G69" s="7">
        <f t="shared" si="14"/>
        <v>8371</v>
      </c>
      <c r="H69" s="7">
        <f t="shared" si="14"/>
        <v>4313</v>
      </c>
      <c r="I69" s="16" t="str">
        <f t="shared" si="14"/>
        <v>No hay datos</v>
      </c>
      <c r="J69" s="19">
        <f t="shared" si="14"/>
        <v>149048</v>
      </c>
      <c r="K69" s="24">
        <f t="shared" si="14"/>
        <v>21423</v>
      </c>
      <c r="L69" s="7">
        <f t="shared" si="14"/>
        <v>327889</v>
      </c>
      <c r="M69" s="7">
        <f t="shared" si="14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5"/>
        <v>11284</v>
      </c>
      <c r="S69" s="7">
        <f t="shared" si="15"/>
        <v>1025</v>
      </c>
      <c r="T69" s="7">
        <f t="shared" si="15"/>
        <v>1033</v>
      </c>
      <c r="U69" s="7">
        <f t="shared" si="15"/>
        <v>79053</v>
      </c>
      <c r="V69" s="7">
        <f t="shared" si="15"/>
        <v>531</v>
      </c>
      <c r="W69" s="7">
        <f t="shared" si="15"/>
        <v>342</v>
      </c>
      <c r="X69" s="7" t="str">
        <f t="shared" si="15"/>
        <v>53.0%</v>
      </c>
      <c r="Y69" s="7" t="str">
        <f t="shared" si="15"/>
        <v>47.0%</v>
      </c>
      <c r="Z69" s="7" t="str">
        <f t="shared" si="15"/>
        <v>60.6%</v>
      </c>
      <c r="AA69" s="7" t="str">
        <f t="shared" si="15"/>
        <v>20.5%</v>
      </c>
      <c r="AB69" s="7" t="str">
        <f t="shared" si="15"/>
        <v>13.2%</v>
      </c>
      <c r="AC69" s="7" t="str">
        <f t="shared" si="15"/>
        <v>2.9%</v>
      </c>
      <c r="AD69" s="7" t="str">
        <f t="shared" si="15"/>
        <v>1.4%</v>
      </c>
      <c r="AE69" s="7" t="str">
        <f t="shared" si="15"/>
        <v>0.8%</v>
      </c>
      <c r="AF69" s="7" t="str">
        <f t="shared" si="15"/>
        <v>0.5%</v>
      </c>
      <c r="AG69" s="7" t="str">
        <f t="shared" si="15"/>
        <v>0.2%</v>
      </c>
      <c r="AH69" s="9"/>
      <c r="AI69" s="9">
        <f t="shared" si="16"/>
        <v>4</v>
      </c>
      <c r="AJ69" s="10" t="s">
        <v>282</v>
      </c>
    </row>
    <row r="70" spans="1:36" ht="13.8" x14ac:dyDescent="0.25">
      <c r="A70" s="5">
        <f t="shared" si="13"/>
        <v>43890</v>
      </c>
      <c r="B70" s="5">
        <f t="shared" si="13"/>
        <v>44136</v>
      </c>
      <c r="C70" s="6">
        <f t="shared" si="13"/>
        <v>0.33333333333333331</v>
      </c>
      <c r="D70" s="7">
        <f t="shared" si="13"/>
        <v>248</v>
      </c>
      <c r="E70" s="10" t="s">
        <v>268</v>
      </c>
      <c r="F70" s="7">
        <f t="shared" si="14"/>
        <v>169194</v>
      </c>
      <c r="G70" s="7">
        <f t="shared" si="14"/>
        <v>8371</v>
      </c>
      <c r="H70" s="7">
        <f t="shared" si="14"/>
        <v>4313</v>
      </c>
      <c r="I70" s="16" t="str">
        <f t="shared" si="14"/>
        <v>No hay datos</v>
      </c>
      <c r="J70" s="19">
        <f t="shared" si="14"/>
        <v>149048</v>
      </c>
      <c r="K70" s="24">
        <f t="shared" si="14"/>
        <v>21423</v>
      </c>
      <c r="L70" s="7">
        <f t="shared" si="14"/>
        <v>327889</v>
      </c>
      <c r="M70" s="7">
        <f t="shared" si="14"/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si="15"/>
        <v>11284</v>
      </c>
      <c r="S70" s="7">
        <f t="shared" si="15"/>
        <v>1025</v>
      </c>
      <c r="T70" s="7">
        <f t="shared" si="15"/>
        <v>1033</v>
      </c>
      <c r="U70" s="7">
        <f t="shared" si="15"/>
        <v>79053</v>
      </c>
      <c r="V70" s="7">
        <f t="shared" si="15"/>
        <v>531</v>
      </c>
      <c r="W70" s="7">
        <f t="shared" si="15"/>
        <v>342</v>
      </c>
      <c r="X70" s="7" t="str">
        <f t="shared" si="15"/>
        <v>53.0%</v>
      </c>
      <c r="Y70" s="7" t="str">
        <f t="shared" si="15"/>
        <v>47.0%</v>
      </c>
      <c r="Z70" s="7" t="str">
        <f t="shared" si="15"/>
        <v>60.6%</v>
      </c>
      <c r="AA70" s="7" t="str">
        <f t="shared" si="15"/>
        <v>20.5%</v>
      </c>
      <c r="AB70" s="7" t="str">
        <f t="shared" si="15"/>
        <v>13.2%</v>
      </c>
      <c r="AC70" s="7" t="str">
        <f t="shared" si="15"/>
        <v>2.9%</v>
      </c>
      <c r="AD70" s="7" t="str">
        <f t="shared" si="15"/>
        <v>1.4%</v>
      </c>
      <c r="AE70" s="7" t="str">
        <f t="shared" si="15"/>
        <v>0.8%</v>
      </c>
      <c r="AF70" s="7" t="str">
        <f t="shared" si="15"/>
        <v>0.5%</v>
      </c>
      <c r="AG70" s="7" t="str">
        <f t="shared" si="15"/>
        <v>0.2%</v>
      </c>
      <c r="AH70" s="9"/>
      <c r="AI70" s="9">
        <f t="shared" si="16"/>
        <v>4</v>
      </c>
      <c r="AJ70" s="10" t="s">
        <v>282</v>
      </c>
    </row>
    <row r="71" spans="1:36" ht="13.8" x14ac:dyDescent="0.25">
      <c r="A71" s="5">
        <f t="shared" si="13"/>
        <v>43890</v>
      </c>
      <c r="B71" s="5">
        <f t="shared" si="13"/>
        <v>44136</v>
      </c>
      <c r="C71" s="6">
        <f t="shared" si="13"/>
        <v>0.33333333333333331</v>
      </c>
      <c r="D71" s="7">
        <f t="shared" si="13"/>
        <v>248</v>
      </c>
      <c r="E71" s="10" t="s">
        <v>268</v>
      </c>
      <c r="F71" s="7">
        <f t="shared" si="14"/>
        <v>169194</v>
      </c>
      <c r="G71" s="7">
        <f t="shared" si="14"/>
        <v>8371</v>
      </c>
      <c r="H71" s="7">
        <f t="shared" si="14"/>
        <v>4313</v>
      </c>
      <c r="I71" s="16" t="str">
        <f t="shared" si="14"/>
        <v>No hay datos</v>
      </c>
      <c r="J71" s="19">
        <f t="shared" si="14"/>
        <v>149048</v>
      </c>
      <c r="K71" s="24">
        <f t="shared" si="14"/>
        <v>21423</v>
      </c>
      <c r="L71" s="7">
        <f t="shared" si="14"/>
        <v>327889</v>
      </c>
      <c r="M71" s="7">
        <f t="shared" si="14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15"/>
        <v>11284</v>
      </c>
      <c r="S71" s="7">
        <f t="shared" si="15"/>
        <v>1025</v>
      </c>
      <c r="T71" s="7">
        <f t="shared" si="15"/>
        <v>1033</v>
      </c>
      <c r="U71" s="7">
        <f t="shared" si="15"/>
        <v>79053</v>
      </c>
      <c r="V71" s="7">
        <f t="shared" si="15"/>
        <v>531</v>
      </c>
      <c r="W71" s="7">
        <f t="shared" si="15"/>
        <v>342</v>
      </c>
      <c r="X71" s="7" t="str">
        <f t="shared" si="15"/>
        <v>53.0%</v>
      </c>
      <c r="Y71" s="7" t="str">
        <f t="shared" si="15"/>
        <v>47.0%</v>
      </c>
      <c r="Z71" s="7" t="str">
        <f t="shared" si="15"/>
        <v>60.6%</v>
      </c>
      <c r="AA71" s="7" t="str">
        <f t="shared" si="15"/>
        <v>20.5%</v>
      </c>
      <c r="AB71" s="7" t="str">
        <f t="shared" si="15"/>
        <v>13.2%</v>
      </c>
      <c r="AC71" s="7" t="str">
        <f t="shared" si="15"/>
        <v>2.9%</v>
      </c>
      <c r="AD71" s="7" t="str">
        <f t="shared" si="15"/>
        <v>1.4%</v>
      </c>
      <c r="AE71" s="7" t="str">
        <f t="shared" si="15"/>
        <v>0.8%</v>
      </c>
      <c r="AF71" s="7" t="str">
        <f t="shared" si="15"/>
        <v>0.5%</v>
      </c>
      <c r="AG71" s="7" t="str">
        <f t="shared" si="15"/>
        <v>0.2%</v>
      </c>
      <c r="AH71" s="9"/>
      <c r="AI71" s="9">
        <f t="shared" si="16"/>
        <v>4</v>
      </c>
      <c r="AJ71" s="10" t="s">
        <v>282</v>
      </c>
    </row>
    <row r="72" spans="1:36" ht="13.8" x14ac:dyDescent="0.25">
      <c r="A72" s="5">
        <f t="shared" si="13"/>
        <v>43890</v>
      </c>
      <c r="B72" s="5">
        <f t="shared" si="13"/>
        <v>44136</v>
      </c>
      <c r="C72" s="6">
        <f t="shared" si="13"/>
        <v>0.33333333333333331</v>
      </c>
      <c r="D72" s="7">
        <f t="shared" si="13"/>
        <v>248</v>
      </c>
      <c r="E72" s="10" t="s">
        <v>268</v>
      </c>
      <c r="F72" s="7">
        <f t="shared" si="14"/>
        <v>169194</v>
      </c>
      <c r="G72" s="7">
        <f t="shared" si="14"/>
        <v>8371</v>
      </c>
      <c r="H72" s="7">
        <f t="shared" si="14"/>
        <v>4313</v>
      </c>
      <c r="I72" s="16" t="str">
        <f t="shared" si="14"/>
        <v>No hay datos</v>
      </c>
      <c r="J72" s="19">
        <f t="shared" si="14"/>
        <v>149048</v>
      </c>
      <c r="K72" s="24">
        <f t="shared" si="14"/>
        <v>21423</v>
      </c>
      <c r="L72" s="7">
        <f t="shared" si="14"/>
        <v>327889</v>
      </c>
      <c r="M72" s="7">
        <f t="shared" si="14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5"/>
        <v>11284</v>
      </c>
      <c r="S72" s="7">
        <f t="shared" si="15"/>
        <v>1025</v>
      </c>
      <c r="T72" s="7">
        <f t="shared" si="15"/>
        <v>1033</v>
      </c>
      <c r="U72" s="7">
        <f t="shared" si="15"/>
        <v>79053</v>
      </c>
      <c r="V72" s="7">
        <f t="shared" si="15"/>
        <v>531</v>
      </c>
      <c r="W72" s="7">
        <f t="shared" si="15"/>
        <v>342</v>
      </c>
      <c r="X72" s="7" t="str">
        <f t="shared" si="15"/>
        <v>53.0%</v>
      </c>
      <c r="Y72" s="7" t="str">
        <f t="shared" si="15"/>
        <v>47.0%</v>
      </c>
      <c r="Z72" s="7" t="str">
        <f t="shared" si="15"/>
        <v>60.6%</v>
      </c>
      <c r="AA72" s="7" t="str">
        <f t="shared" si="15"/>
        <v>20.5%</v>
      </c>
      <c r="AB72" s="7" t="str">
        <f t="shared" si="15"/>
        <v>13.2%</v>
      </c>
      <c r="AC72" s="7" t="str">
        <f t="shared" si="15"/>
        <v>2.9%</v>
      </c>
      <c r="AD72" s="7" t="str">
        <f t="shared" si="15"/>
        <v>1.4%</v>
      </c>
      <c r="AE72" s="7" t="str">
        <f t="shared" si="15"/>
        <v>0.8%</v>
      </c>
      <c r="AF72" s="7" t="str">
        <f t="shared" si="15"/>
        <v>0.5%</v>
      </c>
      <c r="AG72" s="7" t="str">
        <f t="shared" si="15"/>
        <v>0.2%</v>
      </c>
      <c r="AH72" s="9"/>
      <c r="AI72" s="9">
        <f t="shared" si="16"/>
        <v>4</v>
      </c>
      <c r="AJ72" s="10" t="s">
        <v>282</v>
      </c>
    </row>
    <row r="73" spans="1:36" ht="13.8" x14ac:dyDescent="0.25">
      <c r="A73" s="5">
        <f t="shared" si="13"/>
        <v>43890</v>
      </c>
      <c r="B73" s="5">
        <f t="shared" si="13"/>
        <v>44136</v>
      </c>
      <c r="C73" s="6">
        <f t="shared" si="13"/>
        <v>0.33333333333333331</v>
      </c>
      <c r="D73" s="7">
        <f t="shared" si="13"/>
        <v>248</v>
      </c>
      <c r="E73" s="10" t="s">
        <v>268</v>
      </c>
      <c r="F73" s="7">
        <f t="shared" si="14"/>
        <v>169194</v>
      </c>
      <c r="G73" s="7">
        <f t="shared" si="14"/>
        <v>8371</v>
      </c>
      <c r="H73" s="7">
        <f t="shared" si="14"/>
        <v>4313</v>
      </c>
      <c r="I73" s="16" t="str">
        <f t="shared" si="14"/>
        <v>No hay datos</v>
      </c>
      <c r="J73" s="19">
        <f t="shared" si="14"/>
        <v>149048</v>
      </c>
      <c r="K73" s="24">
        <f t="shared" si="14"/>
        <v>21423</v>
      </c>
      <c r="L73" s="7">
        <f t="shared" si="14"/>
        <v>327889</v>
      </c>
      <c r="M73" s="7">
        <f t="shared" si="14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15"/>
        <v>11284</v>
      </c>
      <c r="S73" s="7">
        <f t="shared" si="15"/>
        <v>1025</v>
      </c>
      <c r="T73" s="7">
        <f t="shared" si="15"/>
        <v>1033</v>
      </c>
      <c r="U73" s="7">
        <f t="shared" si="15"/>
        <v>79053</v>
      </c>
      <c r="V73" s="7">
        <f t="shared" si="15"/>
        <v>531</v>
      </c>
      <c r="W73" s="7">
        <f t="shared" si="15"/>
        <v>342</v>
      </c>
      <c r="X73" s="7" t="str">
        <f t="shared" si="15"/>
        <v>53.0%</v>
      </c>
      <c r="Y73" s="7" t="str">
        <f t="shared" si="15"/>
        <v>47.0%</v>
      </c>
      <c r="Z73" s="7" t="str">
        <f t="shared" si="15"/>
        <v>60.6%</v>
      </c>
      <c r="AA73" s="7" t="str">
        <f t="shared" si="15"/>
        <v>20.5%</v>
      </c>
      <c r="AB73" s="7" t="str">
        <f t="shared" si="15"/>
        <v>13.2%</v>
      </c>
      <c r="AC73" s="7" t="str">
        <f t="shared" si="15"/>
        <v>2.9%</v>
      </c>
      <c r="AD73" s="7" t="str">
        <f t="shared" si="15"/>
        <v>1.4%</v>
      </c>
      <c r="AE73" s="7" t="str">
        <f t="shared" si="15"/>
        <v>0.8%</v>
      </c>
      <c r="AF73" s="7" t="str">
        <f t="shared" si="15"/>
        <v>0.5%</v>
      </c>
      <c r="AG73" s="7" t="str">
        <f t="shared" si="15"/>
        <v>0.2%</v>
      </c>
      <c r="AH73" s="9"/>
      <c r="AI73" s="9">
        <f t="shared" si="16"/>
        <v>4</v>
      </c>
      <c r="AJ73" s="10" t="s">
        <v>282</v>
      </c>
    </row>
    <row r="74" spans="1:36" ht="13.8" x14ac:dyDescent="0.25">
      <c r="A74" s="5">
        <f t="shared" si="13"/>
        <v>43890</v>
      </c>
      <c r="B74" s="5">
        <f t="shared" si="13"/>
        <v>44136</v>
      </c>
      <c r="C74" s="6">
        <f t="shared" si="13"/>
        <v>0.33333333333333331</v>
      </c>
      <c r="D74" s="7">
        <f t="shared" si="13"/>
        <v>248</v>
      </c>
      <c r="E74" s="10" t="s">
        <v>268</v>
      </c>
      <c r="F74" s="7">
        <f t="shared" si="14"/>
        <v>169194</v>
      </c>
      <c r="G74" s="7">
        <f t="shared" si="14"/>
        <v>8371</v>
      </c>
      <c r="H74" s="7">
        <f t="shared" si="14"/>
        <v>4313</v>
      </c>
      <c r="I74" s="16" t="str">
        <f t="shared" si="14"/>
        <v>No hay datos</v>
      </c>
      <c r="J74" s="19">
        <f t="shared" si="14"/>
        <v>149048</v>
      </c>
      <c r="K74" s="24">
        <f t="shared" si="14"/>
        <v>21423</v>
      </c>
      <c r="L74" s="7">
        <f t="shared" si="14"/>
        <v>327889</v>
      </c>
      <c r="M74" s="7">
        <f t="shared" si="14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5"/>
        <v>11284</v>
      </c>
      <c r="S74" s="7">
        <f t="shared" si="15"/>
        <v>1025</v>
      </c>
      <c r="T74" s="7">
        <f t="shared" si="15"/>
        <v>1033</v>
      </c>
      <c r="U74" s="7">
        <f t="shared" si="15"/>
        <v>79053</v>
      </c>
      <c r="V74" s="7">
        <f t="shared" si="15"/>
        <v>531</v>
      </c>
      <c r="W74" s="7">
        <f t="shared" si="15"/>
        <v>342</v>
      </c>
      <c r="X74" s="7" t="str">
        <f t="shared" si="15"/>
        <v>53.0%</v>
      </c>
      <c r="Y74" s="7" t="str">
        <f t="shared" si="15"/>
        <v>47.0%</v>
      </c>
      <c r="Z74" s="7" t="str">
        <f t="shared" si="15"/>
        <v>60.6%</v>
      </c>
      <c r="AA74" s="7" t="str">
        <f t="shared" si="15"/>
        <v>20.5%</v>
      </c>
      <c r="AB74" s="7" t="str">
        <f t="shared" si="15"/>
        <v>13.2%</v>
      </c>
      <c r="AC74" s="7" t="str">
        <f t="shared" si="15"/>
        <v>2.9%</v>
      </c>
      <c r="AD74" s="7" t="str">
        <f t="shared" si="15"/>
        <v>1.4%</v>
      </c>
      <c r="AE74" s="7" t="str">
        <f t="shared" si="15"/>
        <v>0.8%</v>
      </c>
      <c r="AF74" s="7" t="str">
        <f t="shared" si="15"/>
        <v>0.5%</v>
      </c>
      <c r="AG74" s="7" t="str">
        <f t="shared" si="15"/>
        <v>0.2%</v>
      </c>
      <c r="AH74" s="9"/>
      <c r="AI74" s="9">
        <f t="shared" si="16"/>
        <v>4</v>
      </c>
      <c r="AJ74" s="10" t="s">
        <v>282</v>
      </c>
    </row>
    <row r="75" spans="1:36" ht="13.8" x14ac:dyDescent="0.25">
      <c r="A75" s="5">
        <f t="shared" si="13"/>
        <v>43890</v>
      </c>
      <c r="B75" s="5">
        <f t="shared" si="13"/>
        <v>44136</v>
      </c>
      <c r="C75" s="6">
        <f t="shared" si="13"/>
        <v>0.33333333333333331</v>
      </c>
      <c r="D75" s="7">
        <f t="shared" si="13"/>
        <v>248</v>
      </c>
      <c r="E75" s="10" t="s">
        <v>268</v>
      </c>
      <c r="F75" s="7">
        <f t="shared" si="14"/>
        <v>169194</v>
      </c>
      <c r="G75" s="7">
        <f t="shared" si="14"/>
        <v>8371</v>
      </c>
      <c r="H75" s="7">
        <f t="shared" si="14"/>
        <v>4313</v>
      </c>
      <c r="I75" s="16" t="str">
        <f t="shared" si="14"/>
        <v>No hay datos</v>
      </c>
      <c r="J75" s="19">
        <f t="shared" si="14"/>
        <v>149048</v>
      </c>
      <c r="K75" s="24">
        <f t="shared" si="14"/>
        <v>21423</v>
      </c>
      <c r="L75" s="7">
        <f t="shared" si="14"/>
        <v>327889</v>
      </c>
      <c r="M75" s="7">
        <f t="shared" si="14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5"/>
        <v>11284</v>
      </c>
      <c r="S75" s="7">
        <f t="shared" si="15"/>
        <v>1025</v>
      </c>
      <c r="T75" s="7">
        <f t="shared" si="15"/>
        <v>1033</v>
      </c>
      <c r="U75" s="7">
        <f t="shared" si="15"/>
        <v>79053</v>
      </c>
      <c r="V75" s="7">
        <f t="shared" si="15"/>
        <v>531</v>
      </c>
      <c r="W75" s="7">
        <f t="shared" si="15"/>
        <v>342</v>
      </c>
      <c r="X75" s="7" t="str">
        <f t="shared" si="15"/>
        <v>53.0%</v>
      </c>
      <c r="Y75" s="7" t="str">
        <f t="shared" si="15"/>
        <v>47.0%</v>
      </c>
      <c r="Z75" s="7" t="str">
        <f t="shared" si="15"/>
        <v>60.6%</v>
      </c>
      <c r="AA75" s="7" t="str">
        <f t="shared" si="15"/>
        <v>20.5%</v>
      </c>
      <c r="AB75" s="7" t="str">
        <f t="shared" si="15"/>
        <v>13.2%</v>
      </c>
      <c r="AC75" s="7" t="str">
        <f t="shared" si="15"/>
        <v>2.9%</v>
      </c>
      <c r="AD75" s="7" t="str">
        <f t="shared" si="15"/>
        <v>1.4%</v>
      </c>
      <c r="AE75" s="7" t="str">
        <f t="shared" si="15"/>
        <v>0.8%</v>
      </c>
      <c r="AF75" s="7" t="str">
        <f t="shared" si="15"/>
        <v>0.5%</v>
      </c>
      <c r="AG75" s="7" t="str">
        <f t="shared" si="15"/>
        <v>0.2%</v>
      </c>
      <c r="AH75" s="9"/>
      <c r="AI75" s="9">
        <f t="shared" si="16"/>
        <v>4</v>
      </c>
      <c r="AJ75" s="10" t="s">
        <v>282</v>
      </c>
    </row>
    <row r="76" spans="1:36" ht="13.8" x14ac:dyDescent="0.25">
      <c r="A76" s="5">
        <f t="shared" si="13"/>
        <v>43890</v>
      </c>
      <c r="B76" s="5">
        <f t="shared" si="13"/>
        <v>44136</v>
      </c>
      <c r="C76" s="6">
        <f t="shared" si="13"/>
        <v>0.33333333333333331</v>
      </c>
      <c r="D76" s="7">
        <f t="shared" si="13"/>
        <v>248</v>
      </c>
      <c r="E76" s="10" t="s">
        <v>268</v>
      </c>
      <c r="F76" s="7">
        <f t="shared" si="14"/>
        <v>169194</v>
      </c>
      <c r="G76" s="7">
        <f t="shared" si="14"/>
        <v>8371</v>
      </c>
      <c r="H76" s="7">
        <f t="shared" si="14"/>
        <v>4313</v>
      </c>
      <c r="I76" s="16" t="str">
        <f t="shared" si="14"/>
        <v>No hay datos</v>
      </c>
      <c r="J76" s="19">
        <f t="shared" si="14"/>
        <v>149048</v>
      </c>
      <c r="K76" s="24">
        <f t="shared" si="14"/>
        <v>21423</v>
      </c>
      <c r="L76" s="7">
        <f t="shared" si="14"/>
        <v>327889</v>
      </c>
      <c r="M76" s="7">
        <f t="shared" si="14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5"/>
        <v>11284</v>
      </c>
      <c r="S76" s="7">
        <f t="shared" si="15"/>
        <v>1025</v>
      </c>
      <c r="T76" s="7">
        <f t="shared" si="15"/>
        <v>1033</v>
      </c>
      <c r="U76" s="7">
        <f t="shared" si="15"/>
        <v>79053</v>
      </c>
      <c r="V76" s="7">
        <f t="shared" si="15"/>
        <v>531</v>
      </c>
      <c r="W76" s="7">
        <f t="shared" si="15"/>
        <v>342</v>
      </c>
      <c r="X76" s="7" t="str">
        <f t="shared" si="15"/>
        <v>53.0%</v>
      </c>
      <c r="Y76" s="7" t="str">
        <f t="shared" si="15"/>
        <v>47.0%</v>
      </c>
      <c r="Z76" s="7" t="str">
        <f t="shared" si="15"/>
        <v>60.6%</v>
      </c>
      <c r="AA76" s="7" t="str">
        <f t="shared" si="15"/>
        <v>20.5%</v>
      </c>
      <c r="AB76" s="7" t="str">
        <f t="shared" si="15"/>
        <v>13.2%</v>
      </c>
      <c r="AC76" s="7" t="str">
        <f t="shared" si="15"/>
        <v>2.9%</v>
      </c>
      <c r="AD76" s="7" t="str">
        <f t="shared" si="15"/>
        <v>1.4%</v>
      </c>
      <c r="AE76" s="7" t="str">
        <f t="shared" si="15"/>
        <v>0.8%</v>
      </c>
      <c r="AF76" s="7" t="str">
        <f t="shared" si="15"/>
        <v>0.5%</v>
      </c>
      <c r="AG76" s="7" t="str">
        <f t="shared" si="15"/>
        <v>0.2%</v>
      </c>
      <c r="AH76" s="9"/>
      <c r="AI76" s="9">
        <f t="shared" si="16"/>
        <v>4</v>
      </c>
      <c r="AJ76" s="10" t="s">
        <v>282</v>
      </c>
    </row>
    <row r="77" spans="1:36" ht="13.8" x14ac:dyDescent="0.25">
      <c r="A77" s="5">
        <f t="shared" si="13"/>
        <v>43890</v>
      </c>
      <c r="B77" s="5">
        <f t="shared" si="13"/>
        <v>44136</v>
      </c>
      <c r="C77" s="6">
        <f t="shared" si="13"/>
        <v>0.33333333333333331</v>
      </c>
      <c r="D77" s="7">
        <f t="shared" si="13"/>
        <v>248</v>
      </c>
      <c r="E77" s="10" t="s">
        <v>268</v>
      </c>
      <c r="F77" s="7">
        <f t="shared" si="14"/>
        <v>169194</v>
      </c>
      <c r="G77" s="7">
        <f t="shared" si="14"/>
        <v>8371</v>
      </c>
      <c r="H77" s="7">
        <f t="shared" si="14"/>
        <v>4313</v>
      </c>
      <c r="I77" s="16" t="str">
        <f t="shared" si="14"/>
        <v>No hay datos</v>
      </c>
      <c r="J77" s="19">
        <f t="shared" si="14"/>
        <v>149048</v>
      </c>
      <c r="K77" s="24">
        <f t="shared" si="14"/>
        <v>21423</v>
      </c>
      <c r="L77" s="7">
        <f t="shared" si="14"/>
        <v>327889</v>
      </c>
      <c r="M77" s="7">
        <f t="shared" si="14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15"/>
        <v>11284</v>
      </c>
      <c r="S77" s="7">
        <f t="shared" si="15"/>
        <v>1025</v>
      </c>
      <c r="T77" s="7">
        <f t="shared" si="15"/>
        <v>1033</v>
      </c>
      <c r="U77" s="7">
        <f t="shared" si="15"/>
        <v>79053</v>
      </c>
      <c r="V77" s="7">
        <f t="shared" si="15"/>
        <v>531</v>
      </c>
      <c r="W77" s="7">
        <f t="shared" si="15"/>
        <v>342</v>
      </c>
      <c r="X77" s="7" t="str">
        <f t="shared" si="15"/>
        <v>53.0%</v>
      </c>
      <c r="Y77" s="7" t="str">
        <f t="shared" si="15"/>
        <v>47.0%</v>
      </c>
      <c r="Z77" s="7" t="str">
        <f t="shared" si="15"/>
        <v>60.6%</v>
      </c>
      <c r="AA77" s="7" t="str">
        <f t="shared" si="15"/>
        <v>20.5%</v>
      </c>
      <c r="AB77" s="7" t="str">
        <f t="shared" si="15"/>
        <v>13.2%</v>
      </c>
      <c r="AC77" s="7" t="str">
        <f t="shared" si="15"/>
        <v>2.9%</v>
      </c>
      <c r="AD77" s="7" t="str">
        <f t="shared" si="15"/>
        <v>1.4%</v>
      </c>
      <c r="AE77" s="7" t="str">
        <f t="shared" si="15"/>
        <v>0.8%</v>
      </c>
      <c r="AF77" s="7" t="str">
        <f t="shared" si="15"/>
        <v>0.5%</v>
      </c>
      <c r="AG77" s="7" t="str">
        <f t="shared" si="15"/>
        <v>0.2%</v>
      </c>
      <c r="AH77" s="9"/>
      <c r="AI77" s="9">
        <f t="shared" si="16"/>
        <v>4</v>
      </c>
      <c r="AJ77" s="10" t="s">
        <v>282</v>
      </c>
    </row>
    <row r="78" spans="1:36" ht="13.8" x14ac:dyDescent="0.25">
      <c r="A78" s="5">
        <f t="shared" si="13"/>
        <v>43890</v>
      </c>
      <c r="B78" s="5">
        <f t="shared" si="13"/>
        <v>44136</v>
      </c>
      <c r="C78" s="6">
        <f t="shared" si="13"/>
        <v>0.33333333333333331</v>
      </c>
      <c r="D78" s="7">
        <f t="shared" si="13"/>
        <v>248</v>
      </c>
      <c r="E78" s="10" t="s">
        <v>268</v>
      </c>
      <c r="F78" s="7">
        <f t="shared" si="14"/>
        <v>169194</v>
      </c>
      <c r="G78" s="7">
        <f t="shared" si="14"/>
        <v>8371</v>
      </c>
      <c r="H78" s="7">
        <f t="shared" si="14"/>
        <v>4313</v>
      </c>
      <c r="I78" s="16" t="str">
        <f t="shared" si="14"/>
        <v>No hay datos</v>
      </c>
      <c r="J78" s="19">
        <f t="shared" si="14"/>
        <v>149048</v>
      </c>
      <c r="K78" s="24">
        <f t="shared" si="14"/>
        <v>21423</v>
      </c>
      <c r="L78" s="7">
        <f t="shared" si="14"/>
        <v>327889</v>
      </c>
      <c r="M78" s="7">
        <f t="shared" si="14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5"/>
        <v>11284</v>
      </c>
      <c r="S78" s="7">
        <f t="shared" si="15"/>
        <v>1025</v>
      </c>
      <c r="T78" s="7">
        <f t="shared" si="15"/>
        <v>1033</v>
      </c>
      <c r="U78" s="7">
        <f t="shared" si="15"/>
        <v>79053</v>
      </c>
      <c r="V78" s="7">
        <f t="shared" si="15"/>
        <v>531</v>
      </c>
      <c r="W78" s="7">
        <f t="shared" si="15"/>
        <v>342</v>
      </c>
      <c r="X78" s="7" t="str">
        <f t="shared" si="15"/>
        <v>53.0%</v>
      </c>
      <c r="Y78" s="7" t="str">
        <f t="shared" si="15"/>
        <v>47.0%</v>
      </c>
      <c r="Z78" s="7" t="str">
        <f t="shared" si="15"/>
        <v>60.6%</v>
      </c>
      <c r="AA78" s="7" t="str">
        <f t="shared" si="15"/>
        <v>20.5%</v>
      </c>
      <c r="AB78" s="7" t="str">
        <f t="shared" si="15"/>
        <v>13.2%</v>
      </c>
      <c r="AC78" s="7" t="str">
        <f t="shared" si="15"/>
        <v>2.9%</v>
      </c>
      <c r="AD78" s="7" t="str">
        <f t="shared" si="15"/>
        <v>1.4%</v>
      </c>
      <c r="AE78" s="7" t="str">
        <f t="shared" si="15"/>
        <v>0.8%</v>
      </c>
      <c r="AF78" s="7" t="str">
        <f t="shared" si="15"/>
        <v>0.5%</v>
      </c>
      <c r="AG78" s="7" t="str">
        <f t="shared" si="15"/>
        <v>0.2%</v>
      </c>
      <c r="AH78" s="9"/>
      <c r="AI78" s="9">
        <f t="shared" si="16"/>
        <v>4</v>
      </c>
      <c r="AJ78" s="10" t="s">
        <v>282</v>
      </c>
    </row>
    <row r="79" spans="1:36" ht="13.8" x14ac:dyDescent="0.25">
      <c r="A79" s="5">
        <f t="shared" si="13"/>
        <v>43890</v>
      </c>
      <c r="B79" s="5">
        <f t="shared" si="13"/>
        <v>44136</v>
      </c>
      <c r="C79" s="6">
        <f t="shared" si="13"/>
        <v>0.33333333333333331</v>
      </c>
      <c r="D79" s="7">
        <f t="shared" si="13"/>
        <v>248</v>
      </c>
      <c r="E79" s="10" t="s">
        <v>268</v>
      </c>
      <c r="F79" s="7">
        <f t="shared" si="14"/>
        <v>169194</v>
      </c>
      <c r="G79" s="7">
        <f t="shared" si="14"/>
        <v>8371</v>
      </c>
      <c r="H79" s="7">
        <f t="shared" si="14"/>
        <v>4313</v>
      </c>
      <c r="I79" s="16" t="str">
        <f t="shared" si="14"/>
        <v>No hay datos</v>
      </c>
      <c r="J79" s="19">
        <f t="shared" si="14"/>
        <v>149048</v>
      </c>
      <c r="K79" s="24">
        <f t="shared" si="14"/>
        <v>21423</v>
      </c>
      <c r="L79" s="7">
        <f t="shared" si="14"/>
        <v>327889</v>
      </c>
      <c r="M79" s="7">
        <f t="shared" si="14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5"/>
        <v>11284</v>
      </c>
      <c r="S79" s="7">
        <f t="shared" si="15"/>
        <v>1025</v>
      </c>
      <c r="T79" s="7">
        <f t="shared" si="15"/>
        <v>1033</v>
      </c>
      <c r="U79" s="7">
        <f t="shared" si="15"/>
        <v>79053</v>
      </c>
      <c r="V79" s="7">
        <f t="shared" si="15"/>
        <v>531</v>
      </c>
      <c r="W79" s="7">
        <f t="shared" si="15"/>
        <v>342</v>
      </c>
      <c r="X79" s="7" t="str">
        <f t="shared" si="15"/>
        <v>53.0%</v>
      </c>
      <c r="Y79" s="7" t="str">
        <f t="shared" si="15"/>
        <v>47.0%</v>
      </c>
      <c r="Z79" s="7" t="str">
        <f t="shared" si="15"/>
        <v>60.6%</v>
      </c>
      <c r="AA79" s="7" t="str">
        <f t="shared" si="15"/>
        <v>20.5%</v>
      </c>
      <c r="AB79" s="7" t="str">
        <f t="shared" si="15"/>
        <v>13.2%</v>
      </c>
      <c r="AC79" s="7" t="str">
        <f t="shared" si="15"/>
        <v>2.9%</v>
      </c>
      <c r="AD79" s="7" t="str">
        <f t="shared" si="15"/>
        <v>1.4%</v>
      </c>
      <c r="AE79" s="7" t="str">
        <f t="shared" si="15"/>
        <v>0.8%</v>
      </c>
      <c r="AF79" s="7" t="str">
        <f t="shared" si="15"/>
        <v>0.5%</v>
      </c>
      <c r="AG79" s="7" t="str">
        <f t="shared" si="15"/>
        <v>0.2%</v>
      </c>
      <c r="AH79" s="9"/>
      <c r="AI79" s="9">
        <f t="shared" si="16"/>
        <v>4</v>
      </c>
      <c r="AJ79" s="10" t="s">
        <v>282</v>
      </c>
    </row>
    <row r="80" spans="1:36" ht="13.8" x14ac:dyDescent="0.25">
      <c r="A80" s="5">
        <f t="shared" si="13"/>
        <v>43890</v>
      </c>
      <c r="B80" s="5">
        <f t="shared" si="13"/>
        <v>44136</v>
      </c>
      <c r="C80" s="6">
        <f t="shared" si="13"/>
        <v>0.33333333333333331</v>
      </c>
      <c r="D80" s="7">
        <f t="shared" si="13"/>
        <v>248</v>
      </c>
      <c r="E80" s="10" t="s">
        <v>268</v>
      </c>
      <c r="F80" s="7">
        <f t="shared" si="14"/>
        <v>169194</v>
      </c>
      <c r="G80" s="7">
        <f t="shared" si="14"/>
        <v>8371</v>
      </c>
      <c r="H80" s="7">
        <f t="shared" si="14"/>
        <v>4313</v>
      </c>
      <c r="I80" s="16" t="str">
        <f t="shared" si="14"/>
        <v>No hay datos</v>
      </c>
      <c r="J80" s="19">
        <f t="shared" si="14"/>
        <v>149048</v>
      </c>
      <c r="K80" s="24">
        <f t="shared" si="14"/>
        <v>21423</v>
      </c>
      <c r="L80" s="7">
        <f t="shared" si="14"/>
        <v>327889</v>
      </c>
      <c r="M80" s="7">
        <f t="shared" si="14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5"/>
        <v>11284</v>
      </c>
      <c r="S80" s="7">
        <f t="shared" si="15"/>
        <v>1025</v>
      </c>
      <c r="T80" s="7">
        <f t="shared" si="15"/>
        <v>1033</v>
      </c>
      <c r="U80" s="7">
        <f t="shared" si="15"/>
        <v>79053</v>
      </c>
      <c r="V80" s="7">
        <f t="shared" si="15"/>
        <v>531</v>
      </c>
      <c r="W80" s="7">
        <f t="shared" si="15"/>
        <v>342</v>
      </c>
      <c r="X80" s="7" t="str">
        <f t="shared" si="15"/>
        <v>53.0%</v>
      </c>
      <c r="Y80" s="7" t="str">
        <f t="shared" si="15"/>
        <v>47.0%</v>
      </c>
      <c r="Z80" s="7" t="str">
        <f t="shared" si="15"/>
        <v>60.6%</v>
      </c>
      <c r="AA80" s="7" t="str">
        <f t="shared" si="15"/>
        <v>20.5%</v>
      </c>
      <c r="AB80" s="7" t="str">
        <f t="shared" si="15"/>
        <v>13.2%</v>
      </c>
      <c r="AC80" s="7" t="str">
        <f t="shared" si="15"/>
        <v>2.9%</v>
      </c>
      <c r="AD80" s="7" t="str">
        <f t="shared" si="15"/>
        <v>1.4%</v>
      </c>
      <c r="AE80" s="7" t="str">
        <f t="shared" si="15"/>
        <v>0.8%</v>
      </c>
      <c r="AF80" s="7" t="str">
        <f t="shared" si="15"/>
        <v>0.5%</v>
      </c>
      <c r="AG80" s="7" t="str">
        <f t="shared" si="15"/>
        <v>0.2%</v>
      </c>
      <c r="AH80" s="9"/>
      <c r="AI80" s="9">
        <f t="shared" si="16"/>
        <v>4</v>
      </c>
      <c r="AJ80" s="10" t="s">
        <v>282</v>
      </c>
    </row>
    <row r="81" spans="1:36" ht="13.8" x14ac:dyDescent="0.25">
      <c r="A81" s="5">
        <f t="shared" si="13"/>
        <v>43890</v>
      </c>
      <c r="B81" s="5">
        <f t="shared" si="13"/>
        <v>44136</v>
      </c>
      <c r="C81" s="6">
        <f t="shared" si="13"/>
        <v>0.33333333333333331</v>
      </c>
      <c r="D81" s="7">
        <f t="shared" si="13"/>
        <v>248</v>
      </c>
      <c r="E81" s="10" t="s">
        <v>268</v>
      </c>
      <c r="F81" s="7">
        <f t="shared" si="14"/>
        <v>169194</v>
      </c>
      <c r="G81" s="7">
        <f t="shared" si="14"/>
        <v>8371</v>
      </c>
      <c r="H81" s="7">
        <f t="shared" si="14"/>
        <v>4313</v>
      </c>
      <c r="I81" s="16" t="str">
        <f t="shared" si="14"/>
        <v>No hay datos</v>
      </c>
      <c r="J81" s="19">
        <f t="shared" si="14"/>
        <v>149048</v>
      </c>
      <c r="K81" s="24">
        <f t="shared" si="14"/>
        <v>21423</v>
      </c>
      <c r="L81" s="7">
        <f t="shared" si="14"/>
        <v>327889</v>
      </c>
      <c r="M81" s="7">
        <f t="shared" si="14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5"/>
        <v>11284</v>
      </c>
      <c r="S81" s="7">
        <f t="shared" si="15"/>
        <v>1025</v>
      </c>
      <c r="T81" s="7">
        <f t="shared" si="15"/>
        <v>1033</v>
      </c>
      <c r="U81" s="7">
        <f t="shared" si="15"/>
        <v>79053</v>
      </c>
      <c r="V81" s="7">
        <f t="shared" si="15"/>
        <v>531</v>
      </c>
      <c r="W81" s="7">
        <f t="shared" si="15"/>
        <v>342</v>
      </c>
      <c r="X81" s="7" t="str">
        <f t="shared" si="15"/>
        <v>53.0%</v>
      </c>
      <c r="Y81" s="7" t="str">
        <f t="shared" si="15"/>
        <v>47.0%</v>
      </c>
      <c r="Z81" s="7" t="str">
        <f t="shared" si="15"/>
        <v>60.6%</v>
      </c>
      <c r="AA81" s="7" t="str">
        <f t="shared" si="15"/>
        <v>20.5%</v>
      </c>
      <c r="AB81" s="7" t="str">
        <f t="shared" si="15"/>
        <v>13.2%</v>
      </c>
      <c r="AC81" s="7" t="str">
        <f t="shared" si="15"/>
        <v>2.9%</v>
      </c>
      <c r="AD81" s="7" t="str">
        <f t="shared" si="15"/>
        <v>1.4%</v>
      </c>
      <c r="AE81" s="7" t="str">
        <f t="shared" si="15"/>
        <v>0.8%</v>
      </c>
      <c r="AF81" s="7" t="str">
        <f t="shared" si="15"/>
        <v>0.5%</v>
      </c>
      <c r="AG81" s="7" t="str">
        <f t="shared" si="15"/>
        <v>0.2%</v>
      </c>
      <c r="AH81" s="9"/>
      <c r="AI81" s="9">
        <f t="shared" si="16"/>
        <v>4</v>
      </c>
      <c r="AJ81" s="10" t="s">
        <v>282</v>
      </c>
    </row>
    <row r="82" spans="1:36" ht="13.8" x14ac:dyDescent="0.25">
      <c r="A82" s="5">
        <f t="shared" si="13"/>
        <v>43890</v>
      </c>
      <c r="B82" s="5">
        <f t="shared" si="13"/>
        <v>44136</v>
      </c>
      <c r="C82" s="6">
        <f t="shared" si="13"/>
        <v>0.33333333333333331</v>
      </c>
      <c r="D82" s="7">
        <f t="shared" si="13"/>
        <v>248</v>
      </c>
      <c r="E82" s="10" t="s">
        <v>268</v>
      </c>
      <c r="F82" s="7">
        <f t="shared" si="14"/>
        <v>169194</v>
      </c>
      <c r="G82" s="7">
        <f t="shared" si="14"/>
        <v>8371</v>
      </c>
      <c r="H82" s="7">
        <f t="shared" si="14"/>
        <v>4313</v>
      </c>
      <c r="I82" s="16" t="str">
        <f t="shared" si="14"/>
        <v>No hay datos</v>
      </c>
      <c r="J82" s="19">
        <f t="shared" si="14"/>
        <v>149048</v>
      </c>
      <c r="K82" s="24">
        <f t="shared" si="14"/>
        <v>21423</v>
      </c>
      <c r="L82" s="7">
        <f t="shared" si="14"/>
        <v>327889</v>
      </c>
      <c r="M82" s="7">
        <f t="shared" si="14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5"/>
        <v>11284</v>
      </c>
      <c r="S82" s="7">
        <f t="shared" si="15"/>
        <v>1025</v>
      </c>
      <c r="T82" s="7">
        <f t="shared" si="15"/>
        <v>1033</v>
      </c>
      <c r="U82" s="7">
        <f t="shared" si="15"/>
        <v>79053</v>
      </c>
      <c r="V82" s="7">
        <f t="shared" si="15"/>
        <v>531</v>
      </c>
      <c r="W82" s="7">
        <f t="shared" si="15"/>
        <v>342</v>
      </c>
      <c r="X82" s="7" t="str">
        <f t="shared" si="15"/>
        <v>53.0%</v>
      </c>
      <c r="Y82" s="7" t="str">
        <f t="shared" si="15"/>
        <v>47.0%</v>
      </c>
      <c r="Z82" s="7" t="str">
        <f t="shared" si="15"/>
        <v>60.6%</v>
      </c>
      <c r="AA82" s="7" t="str">
        <f t="shared" si="15"/>
        <v>20.5%</v>
      </c>
      <c r="AB82" s="7" t="str">
        <f t="shared" si="15"/>
        <v>13.2%</v>
      </c>
      <c r="AC82" s="7" t="str">
        <f t="shared" si="15"/>
        <v>2.9%</v>
      </c>
      <c r="AD82" s="7" t="str">
        <f t="shared" si="15"/>
        <v>1.4%</v>
      </c>
      <c r="AE82" s="7" t="str">
        <f t="shared" si="15"/>
        <v>0.8%</v>
      </c>
      <c r="AF82" s="7" t="str">
        <f t="shared" si="15"/>
        <v>0.5%</v>
      </c>
      <c r="AG82" s="7" t="str">
        <f t="shared" si="15"/>
        <v>0.2%</v>
      </c>
      <c r="AH82" s="9"/>
      <c r="AI82" s="9">
        <f t="shared" si="16"/>
        <v>4</v>
      </c>
      <c r="AJ82" s="10" t="s">
        <v>282</v>
      </c>
    </row>
    <row r="83" spans="1:36" ht="13.8" x14ac:dyDescent="0.25">
      <c r="A83" s="5">
        <f t="shared" ref="A83:D98" si="17">A82</f>
        <v>43890</v>
      </c>
      <c r="B83" s="5">
        <f t="shared" si="17"/>
        <v>44136</v>
      </c>
      <c r="C83" s="6">
        <f t="shared" si="17"/>
        <v>0.33333333333333331</v>
      </c>
      <c r="D83" s="7">
        <f t="shared" si="17"/>
        <v>248</v>
      </c>
      <c r="E83" s="10" t="s">
        <v>268</v>
      </c>
      <c r="F83" s="7">
        <f t="shared" ref="F83:M98" si="18">F82</f>
        <v>169194</v>
      </c>
      <c r="G83" s="7">
        <f t="shared" si="18"/>
        <v>8371</v>
      </c>
      <c r="H83" s="7">
        <f t="shared" si="18"/>
        <v>4313</v>
      </c>
      <c r="I83" s="16" t="str">
        <f t="shared" si="18"/>
        <v>No hay datos</v>
      </c>
      <c r="J83" s="19">
        <f t="shared" si="18"/>
        <v>149048</v>
      </c>
      <c r="K83" s="24">
        <f t="shared" si="18"/>
        <v>21423</v>
      </c>
      <c r="L83" s="7">
        <f t="shared" si="18"/>
        <v>327889</v>
      </c>
      <c r="M83" s="7">
        <f t="shared" si="18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5"/>
        <v>11284</v>
      </c>
      <c r="S83" s="7">
        <f t="shared" si="15"/>
        <v>1025</v>
      </c>
      <c r="T83" s="7">
        <f t="shared" si="15"/>
        <v>1033</v>
      </c>
      <c r="U83" s="7">
        <f t="shared" si="15"/>
        <v>79053</v>
      </c>
      <c r="V83" s="7">
        <f t="shared" si="15"/>
        <v>531</v>
      </c>
      <c r="W83" s="7">
        <f t="shared" si="15"/>
        <v>342</v>
      </c>
      <c r="X83" s="7" t="str">
        <f t="shared" si="15"/>
        <v>53.0%</v>
      </c>
      <c r="Y83" s="7" t="str">
        <f t="shared" si="15"/>
        <v>47.0%</v>
      </c>
      <c r="Z83" s="7" t="str">
        <f t="shared" si="15"/>
        <v>60.6%</v>
      </c>
      <c r="AA83" s="7" t="str">
        <f t="shared" si="15"/>
        <v>20.5%</v>
      </c>
      <c r="AB83" s="7" t="str">
        <f t="shared" si="15"/>
        <v>13.2%</v>
      </c>
      <c r="AC83" s="7" t="str">
        <f t="shared" si="15"/>
        <v>2.9%</v>
      </c>
      <c r="AD83" s="7" t="str">
        <f t="shared" si="15"/>
        <v>1.4%</v>
      </c>
      <c r="AE83" s="7" t="str">
        <f t="shared" si="15"/>
        <v>0.8%</v>
      </c>
      <c r="AF83" s="7" t="str">
        <f t="shared" si="15"/>
        <v>0.5%</v>
      </c>
      <c r="AG83" s="7" t="str">
        <f t="shared" ref="AG83:AG146" si="19">AG82</f>
        <v>0.2%</v>
      </c>
      <c r="AH83" s="9"/>
      <c r="AI83" s="9">
        <f t="shared" si="16"/>
        <v>4</v>
      </c>
      <c r="AJ83" s="10" t="s">
        <v>282</v>
      </c>
    </row>
    <row r="84" spans="1:36" ht="13.8" x14ac:dyDescent="0.25">
      <c r="A84" s="5">
        <f t="shared" si="17"/>
        <v>43890</v>
      </c>
      <c r="B84" s="5">
        <f t="shared" si="17"/>
        <v>44136</v>
      </c>
      <c r="C84" s="6">
        <f t="shared" si="17"/>
        <v>0.33333333333333331</v>
      </c>
      <c r="D84" s="7">
        <f t="shared" si="17"/>
        <v>248</v>
      </c>
      <c r="E84" s="10" t="s">
        <v>268</v>
      </c>
      <c r="F84" s="7">
        <f t="shared" si="18"/>
        <v>169194</v>
      </c>
      <c r="G84" s="7">
        <f t="shared" si="18"/>
        <v>8371</v>
      </c>
      <c r="H84" s="7">
        <f t="shared" si="18"/>
        <v>4313</v>
      </c>
      <c r="I84" s="16" t="str">
        <f t="shared" si="18"/>
        <v>No hay datos</v>
      </c>
      <c r="J84" s="19">
        <f t="shared" si="18"/>
        <v>149048</v>
      </c>
      <c r="K84" s="24">
        <f t="shared" si="18"/>
        <v>21423</v>
      </c>
      <c r="L84" s="7">
        <f t="shared" si="18"/>
        <v>327889</v>
      </c>
      <c r="M84" s="7">
        <f t="shared" si="18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ref="R84:AF99" si="20">R83</f>
        <v>11284</v>
      </c>
      <c r="S84" s="7">
        <f t="shared" si="20"/>
        <v>1025</v>
      </c>
      <c r="T84" s="7">
        <f t="shared" si="20"/>
        <v>1033</v>
      </c>
      <c r="U84" s="7">
        <f t="shared" si="20"/>
        <v>79053</v>
      </c>
      <c r="V84" s="7">
        <f t="shared" si="20"/>
        <v>531</v>
      </c>
      <c r="W84" s="7">
        <f t="shared" si="20"/>
        <v>342</v>
      </c>
      <c r="X84" s="7" t="str">
        <f t="shared" si="20"/>
        <v>53.0%</v>
      </c>
      <c r="Y84" s="7" t="str">
        <f t="shared" si="20"/>
        <v>47.0%</v>
      </c>
      <c r="Z84" s="7" t="str">
        <f t="shared" si="20"/>
        <v>60.6%</v>
      </c>
      <c r="AA84" s="7" t="str">
        <f t="shared" si="20"/>
        <v>20.5%</v>
      </c>
      <c r="AB84" s="7" t="str">
        <f t="shared" si="20"/>
        <v>13.2%</v>
      </c>
      <c r="AC84" s="7" t="str">
        <f t="shared" si="20"/>
        <v>2.9%</v>
      </c>
      <c r="AD84" s="7" t="str">
        <f t="shared" si="20"/>
        <v>1.4%</v>
      </c>
      <c r="AE84" s="7" t="str">
        <f t="shared" si="20"/>
        <v>0.8%</v>
      </c>
      <c r="AF84" s="7" t="str">
        <f t="shared" si="20"/>
        <v>0.5%</v>
      </c>
      <c r="AG84" s="7" t="str">
        <f t="shared" si="19"/>
        <v>0.2%</v>
      </c>
      <c r="AH84" s="9"/>
      <c r="AI84" s="9">
        <f t="shared" si="16"/>
        <v>4</v>
      </c>
      <c r="AJ84" s="10" t="s">
        <v>282</v>
      </c>
    </row>
    <row r="85" spans="1:36" ht="13.8" x14ac:dyDescent="0.25">
      <c r="A85" s="5">
        <f t="shared" si="17"/>
        <v>43890</v>
      </c>
      <c r="B85" s="5">
        <f t="shared" si="17"/>
        <v>44136</v>
      </c>
      <c r="C85" s="6">
        <f t="shared" si="17"/>
        <v>0.33333333333333331</v>
      </c>
      <c r="D85" s="7">
        <f t="shared" si="17"/>
        <v>248</v>
      </c>
      <c r="E85" s="10" t="s">
        <v>268</v>
      </c>
      <c r="F85" s="7">
        <f t="shared" si="18"/>
        <v>169194</v>
      </c>
      <c r="G85" s="7">
        <f t="shared" si="18"/>
        <v>8371</v>
      </c>
      <c r="H85" s="7">
        <f t="shared" si="18"/>
        <v>4313</v>
      </c>
      <c r="I85" s="16" t="str">
        <f t="shared" si="18"/>
        <v>No hay datos</v>
      </c>
      <c r="J85" s="19">
        <f t="shared" si="18"/>
        <v>149048</v>
      </c>
      <c r="K85" s="24">
        <f t="shared" si="18"/>
        <v>21423</v>
      </c>
      <c r="L85" s="7">
        <f t="shared" si="18"/>
        <v>327889</v>
      </c>
      <c r="M85" s="7">
        <f t="shared" si="18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0"/>
        <v>11284</v>
      </c>
      <c r="S85" s="7">
        <f t="shared" si="20"/>
        <v>1025</v>
      </c>
      <c r="T85" s="7">
        <f t="shared" si="20"/>
        <v>1033</v>
      </c>
      <c r="U85" s="7">
        <f t="shared" si="20"/>
        <v>79053</v>
      </c>
      <c r="V85" s="7">
        <f t="shared" si="20"/>
        <v>531</v>
      </c>
      <c r="W85" s="7">
        <f t="shared" si="20"/>
        <v>342</v>
      </c>
      <c r="X85" s="7" t="str">
        <f t="shared" si="20"/>
        <v>53.0%</v>
      </c>
      <c r="Y85" s="7" t="str">
        <f t="shared" si="20"/>
        <v>47.0%</v>
      </c>
      <c r="Z85" s="7" t="str">
        <f t="shared" si="20"/>
        <v>60.6%</v>
      </c>
      <c r="AA85" s="7" t="str">
        <f t="shared" si="20"/>
        <v>20.5%</v>
      </c>
      <c r="AB85" s="7" t="str">
        <f t="shared" si="20"/>
        <v>13.2%</v>
      </c>
      <c r="AC85" s="7" t="str">
        <f t="shared" si="20"/>
        <v>2.9%</v>
      </c>
      <c r="AD85" s="7" t="str">
        <f t="shared" si="20"/>
        <v>1.4%</v>
      </c>
      <c r="AE85" s="7" t="str">
        <f t="shared" si="20"/>
        <v>0.8%</v>
      </c>
      <c r="AF85" s="7" t="str">
        <f t="shared" si="20"/>
        <v>0.5%</v>
      </c>
      <c r="AG85" s="7" t="str">
        <f t="shared" si="19"/>
        <v>0.2%</v>
      </c>
      <c r="AH85" s="9"/>
      <c r="AI85" s="9">
        <f t="shared" si="16"/>
        <v>4</v>
      </c>
      <c r="AJ85" s="10" t="s">
        <v>282</v>
      </c>
    </row>
    <row r="86" spans="1:36" ht="13.8" x14ac:dyDescent="0.25">
      <c r="A86" s="5">
        <f t="shared" si="17"/>
        <v>43890</v>
      </c>
      <c r="B86" s="5">
        <f t="shared" si="17"/>
        <v>44136</v>
      </c>
      <c r="C86" s="6">
        <f t="shared" si="17"/>
        <v>0.33333333333333331</v>
      </c>
      <c r="D86" s="7">
        <f t="shared" si="17"/>
        <v>248</v>
      </c>
      <c r="E86" s="10" t="s">
        <v>268</v>
      </c>
      <c r="F86" s="7">
        <f t="shared" si="18"/>
        <v>169194</v>
      </c>
      <c r="G86" s="7">
        <f t="shared" si="18"/>
        <v>8371</v>
      </c>
      <c r="H86" s="7">
        <f t="shared" si="18"/>
        <v>4313</v>
      </c>
      <c r="I86" s="16" t="str">
        <f t="shared" si="18"/>
        <v>No hay datos</v>
      </c>
      <c r="J86" s="19">
        <f t="shared" si="18"/>
        <v>149048</v>
      </c>
      <c r="K86" s="24">
        <f t="shared" si="18"/>
        <v>21423</v>
      </c>
      <c r="L86" s="7">
        <f t="shared" si="18"/>
        <v>327889</v>
      </c>
      <c r="M86" s="7">
        <f t="shared" si="18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0"/>
        <v>11284</v>
      </c>
      <c r="S86" s="7">
        <f t="shared" si="20"/>
        <v>1025</v>
      </c>
      <c r="T86" s="7">
        <f t="shared" si="20"/>
        <v>1033</v>
      </c>
      <c r="U86" s="7">
        <f t="shared" si="20"/>
        <v>79053</v>
      </c>
      <c r="V86" s="7">
        <f t="shared" si="20"/>
        <v>531</v>
      </c>
      <c r="W86" s="7">
        <f t="shared" si="20"/>
        <v>342</v>
      </c>
      <c r="X86" s="7" t="str">
        <f t="shared" si="20"/>
        <v>53.0%</v>
      </c>
      <c r="Y86" s="7" t="str">
        <f t="shared" si="20"/>
        <v>47.0%</v>
      </c>
      <c r="Z86" s="7" t="str">
        <f t="shared" si="20"/>
        <v>60.6%</v>
      </c>
      <c r="AA86" s="7" t="str">
        <f t="shared" si="20"/>
        <v>20.5%</v>
      </c>
      <c r="AB86" s="7" t="str">
        <f t="shared" si="20"/>
        <v>13.2%</v>
      </c>
      <c r="AC86" s="7" t="str">
        <f t="shared" si="20"/>
        <v>2.9%</v>
      </c>
      <c r="AD86" s="7" t="str">
        <f t="shared" si="20"/>
        <v>1.4%</v>
      </c>
      <c r="AE86" s="7" t="str">
        <f t="shared" si="20"/>
        <v>0.8%</v>
      </c>
      <c r="AF86" s="7" t="str">
        <f t="shared" si="20"/>
        <v>0.5%</v>
      </c>
      <c r="AG86" s="7" t="str">
        <f t="shared" si="19"/>
        <v>0.2%</v>
      </c>
      <c r="AH86" s="9"/>
      <c r="AI86" s="9">
        <f t="shared" si="16"/>
        <v>4</v>
      </c>
      <c r="AJ86" s="10" t="s">
        <v>282</v>
      </c>
    </row>
    <row r="87" spans="1:36" ht="13.8" x14ac:dyDescent="0.25">
      <c r="A87" s="5">
        <f t="shared" si="17"/>
        <v>43890</v>
      </c>
      <c r="B87" s="5">
        <f t="shared" si="17"/>
        <v>44136</v>
      </c>
      <c r="C87" s="6">
        <f t="shared" si="17"/>
        <v>0.33333333333333331</v>
      </c>
      <c r="D87" s="7">
        <f t="shared" si="17"/>
        <v>248</v>
      </c>
      <c r="E87" s="10" t="s">
        <v>268</v>
      </c>
      <c r="F87" s="7">
        <f t="shared" si="18"/>
        <v>169194</v>
      </c>
      <c r="G87" s="7">
        <f t="shared" si="18"/>
        <v>8371</v>
      </c>
      <c r="H87" s="7">
        <f t="shared" si="18"/>
        <v>4313</v>
      </c>
      <c r="I87" s="16" t="str">
        <f t="shared" si="18"/>
        <v>No hay datos</v>
      </c>
      <c r="J87" s="19">
        <f t="shared" si="18"/>
        <v>149048</v>
      </c>
      <c r="K87" s="24">
        <f t="shared" si="18"/>
        <v>21423</v>
      </c>
      <c r="L87" s="7">
        <f t="shared" si="18"/>
        <v>327889</v>
      </c>
      <c r="M87" s="7">
        <f t="shared" si="18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0"/>
        <v>11284</v>
      </c>
      <c r="S87" s="7">
        <f t="shared" si="20"/>
        <v>1025</v>
      </c>
      <c r="T87" s="7">
        <f t="shared" si="20"/>
        <v>1033</v>
      </c>
      <c r="U87" s="7">
        <f t="shared" si="20"/>
        <v>79053</v>
      </c>
      <c r="V87" s="7">
        <f t="shared" si="20"/>
        <v>531</v>
      </c>
      <c r="W87" s="7">
        <f t="shared" si="20"/>
        <v>342</v>
      </c>
      <c r="X87" s="7" t="str">
        <f t="shared" si="20"/>
        <v>53.0%</v>
      </c>
      <c r="Y87" s="7" t="str">
        <f t="shared" si="20"/>
        <v>47.0%</v>
      </c>
      <c r="Z87" s="7" t="str">
        <f t="shared" si="20"/>
        <v>60.6%</v>
      </c>
      <c r="AA87" s="7" t="str">
        <f t="shared" si="20"/>
        <v>20.5%</v>
      </c>
      <c r="AB87" s="7" t="str">
        <f t="shared" si="20"/>
        <v>13.2%</v>
      </c>
      <c r="AC87" s="7" t="str">
        <f t="shared" si="20"/>
        <v>2.9%</v>
      </c>
      <c r="AD87" s="7" t="str">
        <f t="shared" si="20"/>
        <v>1.4%</v>
      </c>
      <c r="AE87" s="7" t="str">
        <f t="shared" si="20"/>
        <v>0.8%</v>
      </c>
      <c r="AF87" s="7" t="str">
        <f t="shared" si="20"/>
        <v>0.5%</v>
      </c>
      <c r="AG87" s="7" t="str">
        <f t="shared" si="19"/>
        <v>0.2%</v>
      </c>
      <c r="AH87" s="9"/>
      <c r="AI87" s="9">
        <f t="shared" si="16"/>
        <v>4</v>
      </c>
      <c r="AJ87" s="10" t="s">
        <v>282</v>
      </c>
    </row>
    <row r="88" spans="1:36" ht="13.8" x14ac:dyDescent="0.25">
      <c r="A88" s="5">
        <f t="shared" si="17"/>
        <v>43890</v>
      </c>
      <c r="B88" s="5">
        <f t="shared" si="17"/>
        <v>44136</v>
      </c>
      <c r="C88" s="6">
        <f t="shared" si="17"/>
        <v>0.33333333333333331</v>
      </c>
      <c r="D88" s="7">
        <f t="shared" si="17"/>
        <v>248</v>
      </c>
      <c r="E88" s="10" t="s">
        <v>268</v>
      </c>
      <c r="F88" s="7">
        <f t="shared" si="18"/>
        <v>169194</v>
      </c>
      <c r="G88" s="7">
        <f t="shared" si="18"/>
        <v>8371</v>
      </c>
      <c r="H88" s="7">
        <f t="shared" si="18"/>
        <v>4313</v>
      </c>
      <c r="I88" s="16" t="str">
        <f t="shared" si="18"/>
        <v>No hay datos</v>
      </c>
      <c r="J88" s="19">
        <f t="shared" si="18"/>
        <v>149048</v>
      </c>
      <c r="K88" s="24">
        <f t="shared" si="18"/>
        <v>21423</v>
      </c>
      <c r="L88" s="7">
        <f t="shared" si="18"/>
        <v>327889</v>
      </c>
      <c r="M88" s="7">
        <f t="shared" si="18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20"/>
        <v>79053</v>
      </c>
      <c r="V88" s="7">
        <f t="shared" si="20"/>
        <v>531</v>
      </c>
      <c r="W88" s="7">
        <f t="shared" si="20"/>
        <v>342</v>
      </c>
      <c r="X88" s="7" t="str">
        <f t="shared" si="20"/>
        <v>53.0%</v>
      </c>
      <c r="Y88" s="7" t="str">
        <f t="shared" si="20"/>
        <v>47.0%</v>
      </c>
      <c r="Z88" s="7" t="str">
        <f t="shared" si="20"/>
        <v>60.6%</v>
      </c>
      <c r="AA88" s="7" t="str">
        <f t="shared" si="20"/>
        <v>20.5%</v>
      </c>
      <c r="AB88" s="7" t="str">
        <f t="shared" si="20"/>
        <v>13.2%</v>
      </c>
      <c r="AC88" s="7" t="str">
        <f t="shared" si="20"/>
        <v>2.9%</v>
      </c>
      <c r="AD88" s="7" t="str">
        <f t="shared" si="20"/>
        <v>1.4%</v>
      </c>
      <c r="AE88" s="7" t="str">
        <f t="shared" si="20"/>
        <v>0.8%</v>
      </c>
      <c r="AF88" s="7" t="str">
        <f t="shared" si="20"/>
        <v>0.5%</v>
      </c>
      <c r="AG88" s="7" t="str">
        <f t="shared" si="19"/>
        <v>0.2%</v>
      </c>
      <c r="AH88" s="9"/>
      <c r="AI88" s="9">
        <f t="shared" si="16"/>
        <v>4</v>
      </c>
      <c r="AJ88" s="10" t="s">
        <v>282</v>
      </c>
    </row>
    <row r="89" spans="1:36" ht="13.8" x14ac:dyDescent="0.25">
      <c r="A89" s="5">
        <f t="shared" si="17"/>
        <v>43890</v>
      </c>
      <c r="B89" s="5">
        <f t="shared" si="17"/>
        <v>44136</v>
      </c>
      <c r="C89" s="6">
        <f t="shared" si="17"/>
        <v>0.33333333333333331</v>
      </c>
      <c r="D89" s="7">
        <f t="shared" si="17"/>
        <v>248</v>
      </c>
      <c r="E89" s="10" t="s">
        <v>268</v>
      </c>
      <c r="F89" s="7">
        <f t="shared" si="18"/>
        <v>169194</v>
      </c>
      <c r="G89" s="7">
        <f t="shared" si="18"/>
        <v>8371</v>
      </c>
      <c r="H89" s="7">
        <f t="shared" si="18"/>
        <v>4313</v>
      </c>
      <c r="I89" s="16" t="str">
        <f t="shared" si="18"/>
        <v>No hay datos</v>
      </c>
      <c r="J89" s="19">
        <f t="shared" si="18"/>
        <v>149048</v>
      </c>
      <c r="K89" s="24">
        <f t="shared" si="18"/>
        <v>21423</v>
      </c>
      <c r="L89" s="7">
        <f t="shared" si="18"/>
        <v>327889</v>
      </c>
      <c r="M89" s="7">
        <f t="shared" si="18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20"/>
        <v>1738</v>
      </c>
      <c r="S89" s="7">
        <f t="shared" si="20"/>
        <v>368</v>
      </c>
      <c r="T89" s="7">
        <f t="shared" si="20"/>
        <v>274</v>
      </c>
      <c r="U89" s="7">
        <f t="shared" si="20"/>
        <v>79053</v>
      </c>
      <c r="V89" s="7">
        <f t="shared" si="20"/>
        <v>531</v>
      </c>
      <c r="W89" s="7">
        <f t="shared" si="20"/>
        <v>342</v>
      </c>
      <c r="X89" s="7" t="str">
        <f t="shared" si="20"/>
        <v>53.0%</v>
      </c>
      <c r="Y89" s="7" t="str">
        <f t="shared" si="20"/>
        <v>47.0%</v>
      </c>
      <c r="Z89" s="7" t="str">
        <f t="shared" si="20"/>
        <v>60.6%</v>
      </c>
      <c r="AA89" s="7" t="str">
        <f t="shared" si="20"/>
        <v>20.5%</v>
      </c>
      <c r="AB89" s="7" t="str">
        <f t="shared" si="20"/>
        <v>13.2%</v>
      </c>
      <c r="AC89" s="7" t="str">
        <f t="shared" si="20"/>
        <v>2.9%</v>
      </c>
      <c r="AD89" s="7" t="str">
        <f t="shared" si="20"/>
        <v>1.4%</v>
      </c>
      <c r="AE89" s="7" t="str">
        <f t="shared" si="20"/>
        <v>0.8%</v>
      </c>
      <c r="AF89" s="7" t="str">
        <f t="shared" si="20"/>
        <v>0.5%</v>
      </c>
      <c r="AG89" s="7" t="str">
        <f t="shared" si="19"/>
        <v>0.2%</v>
      </c>
      <c r="AH89" s="9"/>
      <c r="AI89" s="9">
        <f t="shared" si="16"/>
        <v>4</v>
      </c>
      <c r="AJ89" s="10" t="s">
        <v>282</v>
      </c>
    </row>
    <row r="90" spans="1:36" ht="13.8" x14ac:dyDescent="0.25">
      <c r="A90" s="5">
        <f t="shared" si="17"/>
        <v>43890</v>
      </c>
      <c r="B90" s="5">
        <f t="shared" si="17"/>
        <v>44136</v>
      </c>
      <c r="C90" s="6">
        <f t="shared" si="17"/>
        <v>0.33333333333333331</v>
      </c>
      <c r="D90" s="7">
        <f t="shared" si="17"/>
        <v>248</v>
      </c>
      <c r="E90" s="10" t="s">
        <v>268</v>
      </c>
      <c r="F90" s="7">
        <f t="shared" si="18"/>
        <v>169194</v>
      </c>
      <c r="G90" s="7">
        <f t="shared" si="18"/>
        <v>8371</v>
      </c>
      <c r="H90" s="7">
        <f t="shared" si="18"/>
        <v>4313</v>
      </c>
      <c r="I90" s="16" t="str">
        <f t="shared" si="18"/>
        <v>No hay datos</v>
      </c>
      <c r="J90" s="19">
        <f t="shared" si="18"/>
        <v>149048</v>
      </c>
      <c r="K90" s="24">
        <f t="shared" si="18"/>
        <v>21423</v>
      </c>
      <c r="L90" s="7">
        <f t="shared" si="18"/>
        <v>327889</v>
      </c>
      <c r="M90" s="7">
        <f t="shared" si="18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0"/>
        <v>1738</v>
      </c>
      <c r="S90" s="7">
        <f t="shared" si="20"/>
        <v>368</v>
      </c>
      <c r="T90" s="7">
        <f t="shared" si="20"/>
        <v>274</v>
      </c>
      <c r="U90" s="7">
        <f t="shared" si="20"/>
        <v>79053</v>
      </c>
      <c r="V90" s="7">
        <f t="shared" si="20"/>
        <v>531</v>
      </c>
      <c r="W90" s="7">
        <f t="shared" si="20"/>
        <v>342</v>
      </c>
      <c r="X90" s="7" t="str">
        <f t="shared" si="20"/>
        <v>53.0%</v>
      </c>
      <c r="Y90" s="7" t="str">
        <f t="shared" si="20"/>
        <v>47.0%</v>
      </c>
      <c r="Z90" s="7" t="str">
        <f t="shared" si="20"/>
        <v>60.6%</v>
      </c>
      <c r="AA90" s="7" t="str">
        <f t="shared" si="20"/>
        <v>20.5%</v>
      </c>
      <c r="AB90" s="7" t="str">
        <f t="shared" si="20"/>
        <v>13.2%</v>
      </c>
      <c r="AC90" s="7" t="str">
        <f t="shared" si="20"/>
        <v>2.9%</v>
      </c>
      <c r="AD90" s="7" t="str">
        <f t="shared" si="20"/>
        <v>1.4%</v>
      </c>
      <c r="AE90" s="7" t="str">
        <f t="shared" si="20"/>
        <v>0.8%</v>
      </c>
      <c r="AF90" s="7" t="str">
        <f t="shared" si="20"/>
        <v>0.5%</v>
      </c>
      <c r="AG90" s="7" t="str">
        <f t="shared" si="19"/>
        <v>0.2%</v>
      </c>
      <c r="AH90" s="9"/>
      <c r="AI90" s="9">
        <f t="shared" si="16"/>
        <v>4</v>
      </c>
      <c r="AJ90" s="10" t="s">
        <v>282</v>
      </c>
    </row>
    <row r="91" spans="1:36" ht="13.8" x14ac:dyDescent="0.25">
      <c r="A91" s="5">
        <f t="shared" si="17"/>
        <v>43890</v>
      </c>
      <c r="B91" s="5">
        <f t="shared" si="17"/>
        <v>44136</v>
      </c>
      <c r="C91" s="6">
        <f t="shared" si="17"/>
        <v>0.33333333333333331</v>
      </c>
      <c r="D91" s="7">
        <f t="shared" si="17"/>
        <v>248</v>
      </c>
      <c r="E91" s="10" t="s">
        <v>268</v>
      </c>
      <c r="F91" s="7">
        <f t="shared" si="18"/>
        <v>169194</v>
      </c>
      <c r="G91" s="7">
        <f t="shared" si="18"/>
        <v>8371</v>
      </c>
      <c r="H91" s="7">
        <f t="shared" si="18"/>
        <v>4313</v>
      </c>
      <c r="I91" s="16" t="str">
        <f t="shared" si="18"/>
        <v>No hay datos</v>
      </c>
      <c r="J91" s="19">
        <f t="shared" si="18"/>
        <v>149048</v>
      </c>
      <c r="K91" s="24">
        <f t="shared" si="18"/>
        <v>21423</v>
      </c>
      <c r="L91" s="7">
        <f t="shared" si="18"/>
        <v>327889</v>
      </c>
      <c r="M91" s="7">
        <f t="shared" si="18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0"/>
        <v>1738</v>
      </c>
      <c r="S91" s="7">
        <f t="shared" si="20"/>
        <v>368</v>
      </c>
      <c r="T91" s="7">
        <f t="shared" si="20"/>
        <v>274</v>
      </c>
      <c r="U91" s="7">
        <f t="shared" si="20"/>
        <v>79053</v>
      </c>
      <c r="V91" s="7">
        <f t="shared" si="20"/>
        <v>531</v>
      </c>
      <c r="W91" s="7">
        <f t="shared" si="20"/>
        <v>342</v>
      </c>
      <c r="X91" s="7" t="str">
        <f t="shared" si="20"/>
        <v>53.0%</v>
      </c>
      <c r="Y91" s="7" t="str">
        <f t="shared" si="20"/>
        <v>47.0%</v>
      </c>
      <c r="Z91" s="7" t="str">
        <f t="shared" si="20"/>
        <v>60.6%</v>
      </c>
      <c r="AA91" s="7" t="str">
        <f t="shared" si="20"/>
        <v>20.5%</v>
      </c>
      <c r="AB91" s="7" t="str">
        <f t="shared" si="20"/>
        <v>13.2%</v>
      </c>
      <c r="AC91" s="7" t="str">
        <f t="shared" si="20"/>
        <v>2.9%</v>
      </c>
      <c r="AD91" s="7" t="str">
        <f t="shared" si="20"/>
        <v>1.4%</v>
      </c>
      <c r="AE91" s="7" t="str">
        <f t="shared" si="20"/>
        <v>0.8%</v>
      </c>
      <c r="AF91" s="7" t="str">
        <f t="shared" si="20"/>
        <v>0.5%</v>
      </c>
      <c r="AG91" s="7" t="str">
        <f t="shared" si="19"/>
        <v>0.2%</v>
      </c>
      <c r="AH91" s="9"/>
      <c r="AI91" s="9">
        <f t="shared" si="16"/>
        <v>4</v>
      </c>
      <c r="AJ91" s="10" t="s">
        <v>282</v>
      </c>
    </row>
    <row r="92" spans="1:36" ht="13.8" x14ac:dyDescent="0.25">
      <c r="A92" s="5">
        <f t="shared" si="17"/>
        <v>43890</v>
      </c>
      <c r="B92" s="5">
        <f t="shared" si="17"/>
        <v>44136</v>
      </c>
      <c r="C92" s="6">
        <f t="shared" si="17"/>
        <v>0.33333333333333331</v>
      </c>
      <c r="D92" s="7">
        <f t="shared" si="17"/>
        <v>248</v>
      </c>
      <c r="E92" s="10" t="s">
        <v>268</v>
      </c>
      <c r="F92" s="7">
        <f t="shared" si="18"/>
        <v>169194</v>
      </c>
      <c r="G92" s="7">
        <f t="shared" si="18"/>
        <v>8371</v>
      </c>
      <c r="H92" s="7">
        <f t="shared" si="18"/>
        <v>4313</v>
      </c>
      <c r="I92" s="16" t="str">
        <f t="shared" si="18"/>
        <v>No hay datos</v>
      </c>
      <c r="J92" s="19">
        <f t="shared" si="18"/>
        <v>149048</v>
      </c>
      <c r="K92" s="24">
        <f t="shared" si="18"/>
        <v>21423</v>
      </c>
      <c r="L92" s="7">
        <f t="shared" si="18"/>
        <v>327889</v>
      </c>
      <c r="M92" s="7">
        <f t="shared" si="18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20"/>
        <v>79053</v>
      </c>
      <c r="V92" s="7">
        <f t="shared" si="20"/>
        <v>531</v>
      </c>
      <c r="W92" s="7">
        <f t="shared" si="20"/>
        <v>342</v>
      </c>
      <c r="X92" s="7" t="str">
        <f t="shared" si="20"/>
        <v>53.0%</v>
      </c>
      <c r="Y92" s="7" t="str">
        <f t="shared" si="20"/>
        <v>47.0%</v>
      </c>
      <c r="Z92" s="7" t="str">
        <f t="shared" si="20"/>
        <v>60.6%</v>
      </c>
      <c r="AA92" s="7" t="str">
        <f t="shared" si="20"/>
        <v>20.5%</v>
      </c>
      <c r="AB92" s="7" t="str">
        <f t="shared" si="20"/>
        <v>13.2%</v>
      </c>
      <c r="AC92" s="7" t="str">
        <f t="shared" si="20"/>
        <v>2.9%</v>
      </c>
      <c r="AD92" s="7" t="str">
        <f t="shared" si="20"/>
        <v>1.4%</v>
      </c>
      <c r="AE92" s="7" t="str">
        <f t="shared" si="20"/>
        <v>0.8%</v>
      </c>
      <c r="AF92" s="7" t="str">
        <f t="shared" si="20"/>
        <v>0.5%</v>
      </c>
      <c r="AG92" s="7" t="str">
        <f t="shared" si="19"/>
        <v>0.2%</v>
      </c>
      <c r="AH92" s="9"/>
      <c r="AI92" s="9">
        <f t="shared" si="16"/>
        <v>4</v>
      </c>
      <c r="AJ92" s="10" t="s">
        <v>282</v>
      </c>
    </row>
    <row r="93" spans="1:36" ht="13.8" x14ac:dyDescent="0.25">
      <c r="A93" s="5">
        <f t="shared" si="17"/>
        <v>43890</v>
      </c>
      <c r="B93" s="5">
        <f t="shared" si="17"/>
        <v>44136</v>
      </c>
      <c r="C93" s="6">
        <f t="shared" si="17"/>
        <v>0.33333333333333331</v>
      </c>
      <c r="D93" s="7">
        <f t="shared" si="17"/>
        <v>248</v>
      </c>
      <c r="E93" s="10" t="s">
        <v>268</v>
      </c>
      <c r="F93" s="7">
        <f t="shared" si="18"/>
        <v>169194</v>
      </c>
      <c r="G93" s="7">
        <f t="shared" si="18"/>
        <v>8371</v>
      </c>
      <c r="H93" s="7">
        <f t="shared" si="18"/>
        <v>4313</v>
      </c>
      <c r="I93" s="16" t="str">
        <f t="shared" si="18"/>
        <v>No hay datos</v>
      </c>
      <c r="J93" s="19">
        <f t="shared" si="18"/>
        <v>149048</v>
      </c>
      <c r="K93" s="24">
        <f t="shared" si="18"/>
        <v>21423</v>
      </c>
      <c r="L93" s="7">
        <f t="shared" si="18"/>
        <v>327889</v>
      </c>
      <c r="M93" s="7">
        <f t="shared" si="18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0"/>
        <v>5293</v>
      </c>
      <c r="S93" s="7">
        <f t="shared" si="20"/>
        <v>361</v>
      </c>
      <c r="T93" s="7">
        <f t="shared" si="20"/>
        <v>116</v>
      </c>
      <c r="U93" s="7">
        <f t="shared" si="20"/>
        <v>79053</v>
      </c>
      <c r="V93" s="7">
        <f t="shared" si="20"/>
        <v>531</v>
      </c>
      <c r="W93" s="7">
        <f t="shared" si="20"/>
        <v>342</v>
      </c>
      <c r="X93" s="7" t="str">
        <f t="shared" si="20"/>
        <v>53.0%</v>
      </c>
      <c r="Y93" s="7" t="str">
        <f t="shared" si="20"/>
        <v>47.0%</v>
      </c>
      <c r="Z93" s="7" t="str">
        <f t="shared" si="20"/>
        <v>60.6%</v>
      </c>
      <c r="AA93" s="7" t="str">
        <f t="shared" si="20"/>
        <v>20.5%</v>
      </c>
      <c r="AB93" s="7" t="str">
        <f t="shared" si="20"/>
        <v>13.2%</v>
      </c>
      <c r="AC93" s="7" t="str">
        <f t="shared" si="20"/>
        <v>2.9%</v>
      </c>
      <c r="AD93" s="7" t="str">
        <f t="shared" si="20"/>
        <v>1.4%</v>
      </c>
      <c r="AE93" s="7" t="str">
        <f t="shared" si="20"/>
        <v>0.8%</v>
      </c>
      <c r="AF93" s="7" t="str">
        <f t="shared" si="20"/>
        <v>0.5%</v>
      </c>
      <c r="AG93" s="7" t="str">
        <f t="shared" si="19"/>
        <v>0.2%</v>
      </c>
      <c r="AH93" s="9"/>
      <c r="AI93" s="9">
        <f t="shared" si="16"/>
        <v>4</v>
      </c>
      <c r="AJ93" s="10" t="s">
        <v>282</v>
      </c>
    </row>
    <row r="94" spans="1:36" ht="13.8" x14ac:dyDescent="0.25">
      <c r="A94" s="5">
        <f t="shared" si="17"/>
        <v>43890</v>
      </c>
      <c r="B94" s="5">
        <f t="shared" si="17"/>
        <v>44136</v>
      </c>
      <c r="C94" s="6">
        <f t="shared" si="17"/>
        <v>0.33333333333333331</v>
      </c>
      <c r="D94" s="7">
        <f t="shared" si="17"/>
        <v>248</v>
      </c>
      <c r="E94" s="10" t="s">
        <v>268</v>
      </c>
      <c r="F94" s="7">
        <f t="shared" si="18"/>
        <v>169194</v>
      </c>
      <c r="G94" s="7">
        <f t="shared" si="18"/>
        <v>8371</v>
      </c>
      <c r="H94" s="7">
        <f t="shared" si="18"/>
        <v>4313</v>
      </c>
      <c r="I94" s="16" t="str">
        <f t="shared" si="18"/>
        <v>No hay datos</v>
      </c>
      <c r="J94" s="19">
        <f t="shared" si="18"/>
        <v>149048</v>
      </c>
      <c r="K94" s="24">
        <f t="shared" si="18"/>
        <v>21423</v>
      </c>
      <c r="L94" s="7">
        <f t="shared" si="18"/>
        <v>327889</v>
      </c>
      <c r="M94" s="7">
        <f t="shared" si="18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20"/>
        <v>5293</v>
      </c>
      <c r="S94" s="7">
        <f t="shared" si="20"/>
        <v>361</v>
      </c>
      <c r="T94" s="7">
        <f t="shared" si="20"/>
        <v>116</v>
      </c>
      <c r="U94" s="7">
        <f t="shared" si="20"/>
        <v>79053</v>
      </c>
      <c r="V94" s="7">
        <f t="shared" si="20"/>
        <v>531</v>
      </c>
      <c r="W94" s="7">
        <f t="shared" si="20"/>
        <v>342</v>
      </c>
      <c r="X94" s="7" t="str">
        <f t="shared" si="20"/>
        <v>53.0%</v>
      </c>
      <c r="Y94" s="7" t="str">
        <f t="shared" si="20"/>
        <v>47.0%</v>
      </c>
      <c r="Z94" s="7" t="str">
        <f t="shared" si="20"/>
        <v>60.6%</v>
      </c>
      <c r="AA94" s="7" t="str">
        <f t="shared" si="20"/>
        <v>20.5%</v>
      </c>
      <c r="AB94" s="7" t="str">
        <f t="shared" si="20"/>
        <v>13.2%</v>
      </c>
      <c r="AC94" s="7" t="str">
        <f t="shared" si="20"/>
        <v>2.9%</v>
      </c>
      <c r="AD94" s="7" t="str">
        <f t="shared" si="20"/>
        <v>1.4%</v>
      </c>
      <c r="AE94" s="7" t="str">
        <f t="shared" si="20"/>
        <v>0.8%</v>
      </c>
      <c r="AF94" s="7" t="str">
        <f t="shared" si="20"/>
        <v>0.5%</v>
      </c>
      <c r="AG94" s="7" t="str">
        <f t="shared" si="19"/>
        <v>0.2%</v>
      </c>
      <c r="AH94" s="9"/>
      <c r="AI94" s="9">
        <f t="shared" si="16"/>
        <v>4</v>
      </c>
      <c r="AJ94" s="10" t="s">
        <v>282</v>
      </c>
    </row>
    <row r="95" spans="1:36" ht="13.8" x14ac:dyDescent="0.25">
      <c r="A95" s="5">
        <f t="shared" si="17"/>
        <v>43890</v>
      </c>
      <c r="B95" s="5">
        <f t="shared" si="17"/>
        <v>44136</v>
      </c>
      <c r="C95" s="6">
        <f t="shared" si="17"/>
        <v>0.33333333333333331</v>
      </c>
      <c r="D95" s="7">
        <f t="shared" si="17"/>
        <v>248</v>
      </c>
      <c r="E95" s="10" t="s">
        <v>268</v>
      </c>
      <c r="F95" s="7">
        <f t="shared" si="18"/>
        <v>169194</v>
      </c>
      <c r="G95" s="7">
        <f t="shared" si="18"/>
        <v>8371</v>
      </c>
      <c r="H95" s="7">
        <f t="shared" si="18"/>
        <v>4313</v>
      </c>
      <c r="I95" s="16" t="str">
        <f t="shared" si="18"/>
        <v>No hay datos</v>
      </c>
      <c r="J95" s="19">
        <f t="shared" si="18"/>
        <v>149048</v>
      </c>
      <c r="K95" s="24">
        <f t="shared" si="18"/>
        <v>21423</v>
      </c>
      <c r="L95" s="7">
        <f t="shared" si="18"/>
        <v>327889</v>
      </c>
      <c r="M95" s="7">
        <f t="shared" si="18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20"/>
        <v>79053</v>
      </c>
      <c r="V95" s="7">
        <f t="shared" si="20"/>
        <v>531</v>
      </c>
      <c r="W95" s="7">
        <f t="shared" si="20"/>
        <v>342</v>
      </c>
      <c r="X95" s="7" t="str">
        <f t="shared" si="20"/>
        <v>53.0%</v>
      </c>
      <c r="Y95" s="7" t="str">
        <f t="shared" si="20"/>
        <v>47.0%</v>
      </c>
      <c r="Z95" s="7" t="str">
        <f t="shared" si="20"/>
        <v>60.6%</v>
      </c>
      <c r="AA95" s="7" t="str">
        <f t="shared" si="20"/>
        <v>20.5%</v>
      </c>
      <c r="AB95" s="7" t="str">
        <f t="shared" si="20"/>
        <v>13.2%</v>
      </c>
      <c r="AC95" s="7" t="str">
        <f t="shared" si="20"/>
        <v>2.9%</v>
      </c>
      <c r="AD95" s="7" t="str">
        <f t="shared" si="20"/>
        <v>1.4%</v>
      </c>
      <c r="AE95" s="7" t="str">
        <f t="shared" si="20"/>
        <v>0.8%</v>
      </c>
      <c r="AF95" s="7" t="str">
        <f t="shared" si="20"/>
        <v>0.5%</v>
      </c>
      <c r="AG95" s="7" t="str">
        <f t="shared" si="19"/>
        <v>0.2%</v>
      </c>
      <c r="AH95" s="9"/>
      <c r="AI95" s="9">
        <f t="shared" si="16"/>
        <v>4</v>
      </c>
      <c r="AJ95" s="10" t="s">
        <v>282</v>
      </c>
    </row>
    <row r="96" spans="1:36" ht="13.8" x14ac:dyDescent="0.25">
      <c r="A96" s="5">
        <f t="shared" si="17"/>
        <v>43890</v>
      </c>
      <c r="B96" s="5">
        <f t="shared" si="17"/>
        <v>44136</v>
      </c>
      <c r="C96" s="6">
        <f t="shared" si="17"/>
        <v>0.33333333333333331</v>
      </c>
      <c r="D96" s="7">
        <f t="shared" si="17"/>
        <v>248</v>
      </c>
      <c r="E96" s="10" t="s">
        <v>268</v>
      </c>
      <c r="F96" s="7">
        <f t="shared" si="18"/>
        <v>169194</v>
      </c>
      <c r="G96" s="7">
        <f t="shared" si="18"/>
        <v>8371</v>
      </c>
      <c r="H96" s="7">
        <f t="shared" si="18"/>
        <v>4313</v>
      </c>
      <c r="I96" s="16" t="str">
        <f t="shared" si="18"/>
        <v>No hay datos</v>
      </c>
      <c r="J96" s="19">
        <f t="shared" si="18"/>
        <v>149048</v>
      </c>
      <c r="K96" s="24">
        <f t="shared" si="18"/>
        <v>21423</v>
      </c>
      <c r="L96" s="7">
        <f t="shared" si="18"/>
        <v>327889</v>
      </c>
      <c r="M96" s="7">
        <f t="shared" si="18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0"/>
        <v>10658</v>
      </c>
      <c r="S96" s="7">
        <f t="shared" si="20"/>
        <v>195</v>
      </c>
      <c r="T96" s="7">
        <f t="shared" si="20"/>
        <v>12</v>
      </c>
      <c r="U96" s="7">
        <f t="shared" si="20"/>
        <v>79053</v>
      </c>
      <c r="V96" s="7">
        <f t="shared" si="20"/>
        <v>531</v>
      </c>
      <c r="W96" s="7">
        <f t="shared" si="20"/>
        <v>342</v>
      </c>
      <c r="X96" s="7" t="str">
        <f t="shared" si="20"/>
        <v>53.0%</v>
      </c>
      <c r="Y96" s="7" t="str">
        <f t="shared" si="20"/>
        <v>47.0%</v>
      </c>
      <c r="Z96" s="7" t="str">
        <f t="shared" si="20"/>
        <v>60.6%</v>
      </c>
      <c r="AA96" s="7" t="str">
        <f t="shared" si="20"/>
        <v>20.5%</v>
      </c>
      <c r="AB96" s="7" t="str">
        <f t="shared" si="20"/>
        <v>13.2%</v>
      </c>
      <c r="AC96" s="7" t="str">
        <f t="shared" si="20"/>
        <v>2.9%</v>
      </c>
      <c r="AD96" s="7" t="str">
        <f t="shared" si="20"/>
        <v>1.4%</v>
      </c>
      <c r="AE96" s="7" t="str">
        <f t="shared" si="20"/>
        <v>0.8%</v>
      </c>
      <c r="AF96" s="7" t="str">
        <f t="shared" si="20"/>
        <v>0.5%</v>
      </c>
      <c r="AG96" s="7" t="str">
        <f t="shared" si="19"/>
        <v>0.2%</v>
      </c>
      <c r="AH96" s="9"/>
      <c r="AI96" s="9">
        <f t="shared" si="16"/>
        <v>4</v>
      </c>
      <c r="AJ96" s="10" t="s">
        <v>282</v>
      </c>
    </row>
    <row r="97" spans="1:36" ht="13.8" x14ac:dyDescent="0.25">
      <c r="A97" s="5">
        <f t="shared" si="17"/>
        <v>43890</v>
      </c>
      <c r="B97" s="5">
        <f t="shared" si="17"/>
        <v>44136</v>
      </c>
      <c r="C97" s="6">
        <f t="shared" si="17"/>
        <v>0.33333333333333331</v>
      </c>
      <c r="D97" s="7">
        <f t="shared" si="17"/>
        <v>248</v>
      </c>
      <c r="E97" s="10" t="s">
        <v>268</v>
      </c>
      <c r="F97" s="7">
        <f t="shared" si="18"/>
        <v>169194</v>
      </c>
      <c r="G97" s="7">
        <f t="shared" si="18"/>
        <v>8371</v>
      </c>
      <c r="H97" s="7">
        <f t="shared" si="18"/>
        <v>4313</v>
      </c>
      <c r="I97" s="16" t="str">
        <f t="shared" si="18"/>
        <v>No hay datos</v>
      </c>
      <c r="J97" s="19">
        <f t="shared" si="18"/>
        <v>149048</v>
      </c>
      <c r="K97" s="24">
        <f t="shared" si="18"/>
        <v>21423</v>
      </c>
      <c r="L97" s="7">
        <f t="shared" si="18"/>
        <v>327889</v>
      </c>
      <c r="M97" s="7">
        <f t="shared" si="18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20"/>
        <v>10658</v>
      </c>
      <c r="S97" s="7">
        <f t="shared" si="20"/>
        <v>195</v>
      </c>
      <c r="T97" s="7">
        <f t="shared" si="20"/>
        <v>12</v>
      </c>
      <c r="U97" s="7">
        <f t="shared" si="20"/>
        <v>79053</v>
      </c>
      <c r="V97" s="7">
        <f t="shared" si="20"/>
        <v>531</v>
      </c>
      <c r="W97" s="7">
        <f t="shared" si="20"/>
        <v>342</v>
      </c>
      <c r="X97" s="7" t="str">
        <f t="shared" si="20"/>
        <v>53.0%</v>
      </c>
      <c r="Y97" s="7" t="str">
        <f t="shared" si="20"/>
        <v>47.0%</v>
      </c>
      <c r="Z97" s="7" t="str">
        <f t="shared" si="20"/>
        <v>60.6%</v>
      </c>
      <c r="AA97" s="7" t="str">
        <f t="shared" si="20"/>
        <v>20.5%</v>
      </c>
      <c r="AB97" s="7" t="str">
        <f t="shared" si="20"/>
        <v>13.2%</v>
      </c>
      <c r="AC97" s="7" t="str">
        <f t="shared" si="20"/>
        <v>2.9%</v>
      </c>
      <c r="AD97" s="7" t="str">
        <f t="shared" si="20"/>
        <v>1.4%</v>
      </c>
      <c r="AE97" s="7" t="str">
        <f t="shared" si="20"/>
        <v>0.8%</v>
      </c>
      <c r="AF97" s="7" t="str">
        <f t="shared" si="20"/>
        <v>0.5%</v>
      </c>
      <c r="AG97" s="7" t="str">
        <f t="shared" si="19"/>
        <v>0.2%</v>
      </c>
      <c r="AH97" s="9"/>
      <c r="AI97" s="9">
        <f t="shared" si="16"/>
        <v>4</v>
      </c>
      <c r="AJ97" s="10" t="s">
        <v>282</v>
      </c>
    </row>
    <row r="98" spans="1:36" ht="13.8" x14ac:dyDescent="0.25">
      <c r="A98" s="5">
        <f t="shared" si="17"/>
        <v>43890</v>
      </c>
      <c r="B98" s="5">
        <f t="shared" si="17"/>
        <v>44136</v>
      </c>
      <c r="C98" s="6">
        <f t="shared" si="17"/>
        <v>0.33333333333333331</v>
      </c>
      <c r="D98" s="7">
        <f t="shared" si="17"/>
        <v>248</v>
      </c>
      <c r="E98" s="10" t="s">
        <v>268</v>
      </c>
      <c r="F98" s="7">
        <f t="shared" si="18"/>
        <v>169194</v>
      </c>
      <c r="G98" s="7">
        <f t="shared" si="18"/>
        <v>8371</v>
      </c>
      <c r="H98" s="7">
        <f t="shared" si="18"/>
        <v>4313</v>
      </c>
      <c r="I98" s="16" t="str">
        <f t="shared" si="18"/>
        <v>No hay datos</v>
      </c>
      <c r="J98" s="19">
        <f t="shared" si="18"/>
        <v>149048</v>
      </c>
      <c r="K98" s="24">
        <f t="shared" si="18"/>
        <v>21423</v>
      </c>
      <c r="L98" s="7">
        <f t="shared" si="18"/>
        <v>327889</v>
      </c>
      <c r="M98" s="7">
        <f t="shared" si="18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0"/>
        <v>10658</v>
      </c>
      <c r="S98" s="7">
        <f t="shared" si="20"/>
        <v>195</v>
      </c>
      <c r="T98" s="7">
        <f t="shared" si="20"/>
        <v>12</v>
      </c>
      <c r="U98" s="7">
        <f t="shared" si="20"/>
        <v>79053</v>
      </c>
      <c r="V98" s="7">
        <f t="shared" si="20"/>
        <v>531</v>
      </c>
      <c r="W98" s="7">
        <f t="shared" si="20"/>
        <v>342</v>
      </c>
      <c r="X98" s="7" t="str">
        <f t="shared" si="20"/>
        <v>53.0%</v>
      </c>
      <c r="Y98" s="7" t="str">
        <f t="shared" si="20"/>
        <v>47.0%</v>
      </c>
      <c r="Z98" s="7" t="str">
        <f t="shared" si="20"/>
        <v>60.6%</v>
      </c>
      <c r="AA98" s="7" t="str">
        <f t="shared" si="20"/>
        <v>20.5%</v>
      </c>
      <c r="AB98" s="7" t="str">
        <f t="shared" si="20"/>
        <v>13.2%</v>
      </c>
      <c r="AC98" s="7" t="str">
        <f t="shared" si="20"/>
        <v>2.9%</v>
      </c>
      <c r="AD98" s="7" t="str">
        <f t="shared" si="20"/>
        <v>1.4%</v>
      </c>
      <c r="AE98" s="7" t="str">
        <f t="shared" si="20"/>
        <v>0.8%</v>
      </c>
      <c r="AF98" s="7" t="str">
        <f t="shared" si="20"/>
        <v>0.5%</v>
      </c>
      <c r="AG98" s="7" t="str">
        <f t="shared" si="19"/>
        <v>0.2%</v>
      </c>
      <c r="AH98" s="9"/>
      <c r="AI98" s="9">
        <f t="shared" si="16"/>
        <v>4</v>
      </c>
      <c r="AJ98" s="10" t="s">
        <v>282</v>
      </c>
    </row>
    <row r="99" spans="1:36" ht="13.8" x14ac:dyDescent="0.25">
      <c r="A99" s="5">
        <f t="shared" ref="A99:D114" si="21">A98</f>
        <v>43890</v>
      </c>
      <c r="B99" s="5">
        <f t="shared" si="21"/>
        <v>44136</v>
      </c>
      <c r="C99" s="6">
        <f t="shared" si="21"/>
        <v>0.33333333333333331</v>
      </c>
      <c r="D99" s="7">
        <f t="shared" si="21"/>
        <v>248</v>
      </c>
      <c r="E99" s="10" t="s">
        <v>268</v>
      </c>
      <c r="F99" s="7">
        <f t="shared" ref="F99:M114" si="22">F98</f>
        <v>169194</v>
      </c>
      <c r="G99" s="7">
        <f t="shared" si="22"/>
        <v>8371</v>
      </c>
      <c r="H99" s="7">
        <f t="shared" si="22"/>
        <v>4313</v>
      </c>
      <c r="I99" s="16" t="str">
        <f t="shared" si="22"/>
        <v>No hay datos</v>
      </c>
      <c r="J99" s="19">
        <f t="shared" si="22"/>
        <v>149048</v>
      </c>
      <c r="K99" s="24">
        <f t="shared" si="22"/>
        <v>21423</v>
      </c>
      <c r="L99" s="7">
        <f t="shared" si="22"/>
        <v>327889</v>
      </c>
      <c r="M99" s="7">
        <f t="shared" si="2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0"/>
        <v>10658</v>
      </c>
      <c r="S99" s="7">
        <f t="shared" si="20"/>
        <v>195</v>
      </c>
      <c r="T99" s="7">
        <f t="shared" si="20"/>
        <v>12</v>
      </c>
      <c r="U99" s="7">
        <f t="shared" si="20"/>
        <v>79053</v>
      </c>
      <c r="V99" s="7">
        <f t="shared" si="20"/>
        <v>531</v>
      </c>
      <c r="W99" s="7">
        <f t="shared" si="20"/>
        <v>342</v>
      </c>
      <c r="X99" s="7" t="str">
        <f t="shared" si="20"/>
        <v>53.0%</v>
      </c>
      <c r="Y99" s="7" t="str">
        <f t="shared" si="20"/>
        <v>47.0%</v>
      </c>
      <c r="Z99" s="7" t="str">
        <f t="shared" si="20"/>
        <v>60.6%</v>
      </c>
      <c r="AA99" s="7" t="str">
        <f t="shared" si="20"/>
        <v>20.5%</v>
      </c>
      <c r="AB99" s="7" t="str">
        <f t="shared" si="20"/>
        <v>13.2%</v>
      </c>
      <c r="AC99" s="7" t="str">
        <f t="shared" si="20"/>
        <v>2.9%</v>
      </c>
      <c r="AD99" s="7" t="str">
        <f t="shared" si="20"/>
        <v>1.4%</v>
      </c>
      <c r="AE99" s="7" t="str">
        <f t="shared" si="20"/>
        <v>0.8%</v>
      </c>
      <c r="AF99" s="7" t="str">
        <f t="shared" si="20"/>
        <v>0.5%</v>
      </c>
      <c r="AG99" s="7" t="str">
        <f t="shared" si="19"/>
        <v>0.2%</v>
      </c>
      <c r="AH99" s="9"/>
      <c r="AI99" s="9">
        <f t="shared" si="16"/>
        <v>4</v>
      </c>
      <c r="AJ99" s="10" t="s">
        <v>282</v>
      </c>
    </row>
    <row r="100" spans="1:36" ht="13.8" x14ac:dyDescent="0.25">
      <c r="A100" s="5">
        <f t="shared" si="21"/>
        <v>43890</v>
      </c>
      <c r="B100" s="5">
        <f t="shared" si="21"/>
        <v>44136</v>
      </c>
      <c r="C100" s="6">
        <f t="shared" si="21"/>
        <v>0.33333333333333331</v>
      </c>
      <c r="D100" s="7">
        <f t="shared" si="21"/>
        <v>248</v>
      </c>
      <c r="E100" s="10" t="s">
        <v>268</v>
      </c>
      <c r="F100" s="7">
        <f t="shared" si="22"/>
        <v>169194</v>
      </c>
      <c r="G100" s="7">
        <f t="shared" si="22"/>
        <v>8371</v>
      </c>
      <c r="H100" s="7">
        <f t="shared" si="22"/>
        <v>4313</v>
      </c>
      <c r="I100" s="16" t="str">
        <f t="shared" si="22"/>
        <v>No hay datos</v>
      </c>
      <c r="J100" s="19">
        <f t="shared" si="22"/>
        <v>149048</v>
      </c>
      <c r="K100" s="24">
        <f t="shared" si="22"/>
        <v>21423</v>
      </c>
      <c r="L100" s="7">
        <f t="shared" si="22"/>
        <v>327889</v>
      </c>
      <c r="M100" s="7">
        <f t="shared" si="2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ref="R100:AF115" si="23">R99</f>
        <v>10658</v>
      </c>
      <c r="S100" s="7">
        <f t="shared" si="23"/>
        <v>195</v>
      </c>
      <c r="T100" s="7">
        <f t="shared" si="23"/>
        <v>12</v>
      </c>
      <c r="U100" s="7">
        <f t="shared" si="23"/>
        <v>79053</v>
      </c>
      <c r="V100" s="7">
        <f t="shared" si="23"/>
        <v>531</v>
      </c>
      <c r="W100" s="7">
        <f t="shared" si="23"/>
        <v>342</v>
      </c>
      <c r="X100" s="7" t="str">
        <f t="shared" si="23"/>
        <v>53.0%</v>
      </c>
      <c r="Y100" s="7" t="str">
        <f t="shared" si="23"/>
        <v>47.0%</v>
      </c>
      <c r="Z100" s="7" t="str">
        <f t="shared" si="23"/>
        <v>60.6%</v>
      </c>
      <c r="AA100" s="7" t="str">
        <f t="shared" si="23"/>
        <v>20.5%</v>
      </c>
      <c r="AB100" s="7" t="str">
        <f t="shared" si="23"/>
        <v>13.2%</v>
      </c>
      <c r="AC100" s="7" t="str">
        <f t="shared" si="23"/>
        <v>2.9%</v>
      </c>
      <c r="AD100" s="7" t="str">
        <f t="shared" si="23"/>
        <v>1.4%</v>
      </c>
      <c r="AE100" s="7" t="str">
        <f t="shared" si="23"/>
        <v>0.8%</v>
      </c>
      <c r="AF100" s="7" t="str">
        <f t="shared" si="23"/>
        <v>0.5%</v>
      </c>
      <c r="AG100" s="7" t="str">
        <f t="shared" si="19"/>
        <v>0.2%</v>
      </c>
      <c r="AH100" s="9"/>
      <c r="AI100" s="9">
        <f t="shared" si="16"/>
        <v>4</v>
      </c>
      <c r="AJ100" s="10" t="s">
        <v>282</v>
      </c>
    </row>
    <row r="101" spans="1:36" ht="13.8" x14ac:dyDescent="0.25">
      <c r="A101" s="5">
        <f t="shared" si="21"/>
        <v>43890</v>
      </c>
      <c r="B101" s="5">
        <f t="shared" si="21"/>
        <v>44136</v>
      </c>
      <c r="C101" s="6">
        <f t="shared" si="21"/>
        <v>0.33333333333333331</v>
      </c>
      <c r="D101" s="7">
        <f t="shared" si="21"/>
        <v>248</v>
      </c>
      <c r="E101" s="10" t="s">
        <v>268</v>
      </c>
      <c r="F101" s="7">
        <f t="shared" si="22"/>
        <v>169194</v>
      </c>
      <c r="G101" s="7">
        <f t="shared" si="22"/>
        <v>8371</v>
      </c>
      <c r="H101" s="7">
        <f t="shared" si="22"/>
        <v>4313</v>
      </c>
      <c r="I101" s="16" t="str">
        <f t="shared" si="22"/>
        <v>No hay datos</v>
      </c>
      <c r="J101" s="19">
        <f t="shared" si="22"/>
        <v>149048</v>
      </c>
      <c r="K101" s="24">
        <f t="shared" si="22"/>
        <v>21423</v>
      </c>
      <c r="L101" s="7">
        <f t="shared" si="22"/>
        <v>327889</v>
      </c>
      <c r="M101" s="7">
        <f t="shared" si="2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3"/>
        <v>10658</v>
      </c>
      <c r="S101" s="7">
        <f t="shared" si="23"/>
        <v>195</v>
      </c>
      <c r="T101" s="7">
        <f t="shared" si="23"/>
        <v>12</v>
      </c>
      <c r="U101" s="7">
        <f t="shared" si="23"/>
        <v>79053</v>
      </c>
      <c r="V101" s="7">
        <f t="shared" si="23"/>
        <v>531</v>
      </c>
      <c r="W101" s="7">
        <f t="shared" si="23"/>
        <v>342</v>
      </c>
      <c r="X101" s="7" t="str">
        <f t="shared" si="23"/>
        <v>53.0%</v>
      </c>
      <c r="Y101" s="7" t="str">
        <f t="shared" si="23"/>
        <v>47.0%</v>
      </c>
      <c r="Z101" s="7" t="str">
        <f t="shared" si="23"/>
        <v>60.6%</v>
      </c>
      <c r="AA101" s="7" t="str">
        <f t="shared" si="23"/>
        <v>20.5%</v>
      </c>
      <c r="AB101" s="7" t="str">
        <f t="shared" si="23"/>
        <v>13.2%</v>
      </c>
      <c r="AC101" s="7" t="str">
        <f t="shared" si="23"/>
        <v>2.9%</v>
      </c>
      <c r="AD101" s="7" t="str">
        <f t="shared" si="23"/>
        <v>1.4%</v>
      </c>
      <c r="AE101" s="7" t="str">
        <f t="shared" si="23"/>
        <v>0.8%</v>
      </c>
      <c r="AF101" s="7" t="str">
        <f t="shared" si="23"/>
        <v>0.5%</v>
      </c>
      <c r="AG101" s="7" t="str">
        <f t="shared" si="19"/>
        <v>0.2%</v>
      </c>
      <c r="AH101" s="9"/>
      <c r="AI101" s="9">
        <f t="shared" si="16"/>
        <v>4</v>
      </c>
      <c r="AJ101" s="10" t="s">
        <v>282</v>
      </c>
    </row>
    <row r="102" spans="1:36" ht="13.8" x14ac:dyDescent="0.25">
      <c r="A102" s="5">
        <f t="shared" si="21"/>
        <v>43890</v>
      </c>
      <c r="B102" s="5">
        <f t="shared" si="21"/>
        <v>44136</v>
      </c>
      <c r="C102" s="6">
        <f t="shared" si="21"/>
        <v>0.33333333333333331</v>
      </c>
      <c r="D102" s="7">
        <f t="shared" si="21"/>
        <v>248</v>
      </c>
      <c r="E102" s="10" t="s">
        <v>268</v>
      </c>
      <c r="F102" s="7">
        <f t="shared" si="22"/>
        <v>169194</v>
      </c>
      <c r="G102" s="7">
        <f t="shared" si="22"/>
        <v>8371</v>
      </c>
      <c r="H102" s="7">
        <f t="shared" si="22"/>
        <v>4313</v>
      </c>
      <c r="I102" s="16" t="str">
        <f t="shared" si="22"/>
        <v>No hay datos</v>
      </c>
      <c r="J102" s="19">
        <f t="shared" si="22"/>
        <v>149048</v>
      </c>
      <c r="K102" s="24">
        <f t="shared" si="22"/>
        <v>21423</v>
      </c>
      <c r="L102" s="7">
        <f t="shared" si="22"/>
        <v>327889</v>
      </c>
      <c r="M102" s="7">
        <f t="shared" si="2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3"/>
        <v>10658</v>
      </c>
      <c r="S102" s="7">
        <f t="shared" si="23"/>
        <v>195</v>
      </c>
      <c r="T102" s="7">
        <f t="shared" si="23"/>
        <v>12</v>
      </c>
      <c r="U102" s="7">
        <f t="shared" si="23"/>
        <v>79053</v>
      </c>
      <c r="V102" s="7">
        <f t="shared" si="23"/>
        <v>531</v>
      </c>
      <c r="W102" s="7">
        <f t="shared" si="23"/>
        <v>342</v>
      </c>
      <c r="X102" s="7" t="str">
        <f t="shared" si="23"/>
        <v>53.0%</v>
      </c>
      <c r="Y102" s="7" t="str">
        <f t="shared" si="23"/>
        <v>47.0%</v>
      </c>
      <c r="Z102" s="7" t="str">
        <f t="shared" si="23"/>
        <v>60.6%</v>
      </c>
      <c r="AA102" s="7" t="str">
        <f t="shared" si="23"/>
        <v>20.5%</v>
      </c>
      <c r="AB102" s="7" t="str">
        <f t="shared" si="23"/>
        <v>13.2%</v>
      </c>
      <c r="AC102" s="7" t="str">
        <f t="shared" si="23"/>
        <v>2.9%</v>
      </c>
      <c r="AD102" s="7" t="str">
        <f t="shared" si="23"/>
        <v>1.4%</v>
      </c>
      <c r="AE102" s="7" t="str">
        <f t="shared" si="23"/>
        <v>0.8%</v>
      </c>
      <c r="AF102" s="7" t="str">
        <f t="shared" si="23"/>
        <v>0.5%</v>
      </c>
      <c r="AG102" s="7" t="str">
        <f t="shared" si="19"/>
        <v>0.2%</v>
      </c>
      <c r="AH102" s="9"/>
      <c r="AI102" s="9">
        <f t="shared" si="16"/>
        <v>4</v>
      </c>
      <c r="AJ102" s="10" t="s">
        <v>282</v>
      </c>
    </row>
    <row r="103" spans="1:36" ht="13.8" x14ac:dyDescent="0.25">
      <c r="A103" s="5">
        <f t="shared" si="21"/>
        <v>43890</v>
      </c>
      <c r="B103" s="5">
        <f t="shared" si="21"/>
        <v>44136</v>
      </c>
      <c r="C103" s="6">
        <f t="shared" si="21"/>
        <v>0.33333333333333331</v>
      </c>
      <c r="D103" s="7">
        <f t="shared" si="21"/>
        <v>248</v>
      </c>
      <c r="E103" s="10" t="s">
        <v>268</v>
      </c>
      <c r="F103" s="7">
        <f t="shared" si="22"/>
        <v>169194</v>
      </c>
      <c r="G103" s="7">
        <f t="shared" si="22"/>
        <v>8371</v>
      </c>
      <c r="H103" s="7">
        <f t="shared" si="22"/>
        <v>4313</v>
      </c>
      <c r="I103" s="16" t="str">
        <f t="shared" si="22"/>
        <v>No hay datos</v>
      </c>
      <c r="J103" s="19">
        <f t="shared" si="22"/>
        <v>149048</v>
      </c>
      <c r="K103" s="24">
        <f t="shared" si="22"/>
        <v>21423</v>
      </c>
      <c r="L103" s="7">
        <f t="shared" si="22"/>
        <v>327889</v>
      </c>
      <c r="M103" s="7">
        <f t="shared" si="2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3"/>
        <v>10658</v>
      </c>
      <c r="S103" s="7">
        <f t="shared" si="23"/>
        <v>195</v>
      </c>
      <c r="T103" s="7">
        <f t="shared" si="23"/>
        <v>12</v>
      </c>
      <c r="U103" s="7">
        <f t="shared" si="23"/>
        <v>79053</v>
      </c>
      <c r="V103" s="7">
        <f t="shared" si="23"/>
        <v>531</v>
      </c>
      <c r="W103" s="7">
        <f t="shared" si="23"/>
        <v>342</v>
      </c>
      <c r="X103" s="7" t="str">
        <f t="shared" si="23"/>
        <v>53.0%</v>
      </c>
      <c r="Y103" s="7" t="str">
        <f t="shared" si="23"/>
        <v>47.0%</v>
      </c>
      <c r="Z103" s="7" t="str">
        <f t="shared" si="23"/>
        <v>60.6%</v>
      </c>
      <c r="AA103" s="7" t="str">
        <f t="shared" si="23"/>
        <v>20.5%</v>
      </c>
      <c r="AB103" s="7" t="str">
        <f t="shared" si="23"/>
        <v>13.2%</v>
      </c>
      <c r="AC103" s="7" t="str">
        <f t="shared" si="23"/>
        <v>2.9%</v>
      </c>
      <c r="AD103" s="7" t="str">
        <f t="shared" si="23"/>
        <v>1.4%</v>
      </c>
      <c r="AE103" s="7" t="str">
        <f t="shared" si="23"/>
        <v>0.8%</v>
      </c>
      <c r="AF103" s="7" t="str">
        <f t="shared" si="23"/>
        <v>0.5%</v>
      </c>
      <c r="AG103" s="7" t="str">
        <f t="shared" si="19"/>
        <v>0.2%</v>
      </c>
      <c r="AH103" s="9"/>
      <c r="AI103" s="9">
        <f t="shared" si="16"/>
        <v>4</v>
      </c>
      <c r="AJ103" s="10" t="s">
        <v>282</v>
      </c>
    </row>
    <row r="104" spans="1:36" ht="13.8" x14ac:dyDescent="0.25">
      <c r="A104" s="5">
        <f t="shared" si="21"/>
        <v>43890</v>
      </c>
      <c r="B104" s="5">
        <f t="shared" si="21"/>
        <v>44136</v>
      </c>
      <c r="C104" s="6">
        <f t="shared" si="21"/>
        <v>0.33333333333333331</v>
      </c>
      <c r="D104" s="7">
        <f t="shared" si="21"/>
        <v>248</v>
      </c>
      <c r="E104" s="10" t="s">
        <v>268</v>
      </c>
      <c r="F104" s="7">
        <f t="shared" si="22"/>
        <v>169194</v>
      </c>
      <c r="G104" s="7">
        <f t="shared" si="22"/>
        <v>8371</v>
      </c>
      <c r="H104" s="7">
        <f t="shared" si="22"/>
        <v>4313</v>
      </c>
      <c r="I104" s="16" t="str">
        <f t="shared" si="22"/>
        <v>No hay datos</v>
      </c>
      <c r="J104" s="19">
        <f t="shared" si="22"/>
        <v>149048</v>
      </c>
      <c r="K104" s="24">
        <f t="shared" si="22"/>
        <v>21423</v>
      </c>
      <c r="L104" s="7">
        <f t="shared" si="22"/>
        <v>327889</v>
      </c>
      <c r="M104" s="7">
        <f t="shared" si="2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3"/>
        <v>10658</v>
      </c>
      <c r="S104" s="7">
        <f t="shared" si="23"/>
        <v>195</v>
      </c>
      <c r="T104" s="7">
        <f t="shared" si="23"/>
        <v>12</v>
      </c>
      <c r="U104" s="7">
        <f t="shared" si="23"/>
        <v>79053</v>
      </c>
      <c r="V104" s="7">
        <f t="shared" si="23"/>
        <v>531</v>
      </c>
      <c r="W104" s="7">
        <f t="shared" si="23"/>
        <v>342</v>
      </c>
      <c r="X104" s="7" t="str">
        <f t="shared" si="23"/>
        <v>53.0%</v>
      </c>
      <c r="Y104" s="7" t="str">
        <f t="shared" si="23"/>
        <v>47.0%</v>
      </c>
      <c r="Z104" s="7" t="str">
        <f t="shared" si="23"/>
        <v>60.6%</v>
      </c>
      <c r="AA104" s="7" t="str">
        <f t="shared" si="23"/>
        <v>20.5%</v>
      </c>
      <c r="AB104" s="7" t="str">
        <f t="shared" si="23"/>
        <v>13.2%</v>
      </c>
      <c r="AC104" s="7" t="str">
        <f t="shared" si="23"/>
        <v>2.9%</v>
      </c>
      <c r="AD104" s="7" t="str">
        <f t="shared" si="23"/>
        <v>1.4%</v>
      </c>
      <c r="AE104" s="7" t="str">
        <f t="shared" si="23"/>
        <v>0.8%</v>
      </c>
      <c r="AF104" s="7" t="str">
        <f t="shared" si="23"/>
        <v>0.5%</v>
      </c>
      <c r="AG104" s="7" t="str">
        <f t="shared" si="19"/>
        <v>0.2%</v>
      </c>
      <c r="AH104" s="9"/>
      <c r="AI104" s="9">
        <f t="shared" si="16"/>
        <v>4</v>
      </c>
      <c r="AJ104" s="10" t="s">
        <v>282</v>
      </c>
    </row>
    <row r="105" spans="1:36" ht="13.8" x14ac:dyDescent="0.25">
      <c r="A105" s="5">
        <f t="shared" si="21"/>
        <v>43890</v>
      </c>
      <c r="B105" s="5">
        <f t="shared" si="21"/>
        <v>44136</v>
      </c>
      <c r="C105" s="6">
        <f t="shared" si="21"/>
        <v>0.33333333333333331</v>
      </c>
      <c r="D105" s="7">
        <f t="shared" si="21"/>
        <v>248</v>
      </c>
      <c r="E105" s="10" t="s">
        <v>268</v>
      </c>
      <c r="F105" s="7">
        <f t="shared" si="22"/>
        <v>169194</v>
      </c>
      <c r="G105" s="7">
        <f t="shared" si="22"/>
        <v>8371</v>
      </c>
      <c r="H105" s="7">
        <f t="shared" si="22"/>
        <v>4313</v>
      </c>
      <c r="I105" s="16" t="str">
        <f t="shared" si="22"/>
        <v>No hay datos</v>
      </c>
      <c r="J105" s="19">
        <f t="shared" si="22"/>
        <v>149048</v>
      </c>
      <c r="K105" s="24">
        <f t="shared" si="22"/>
        <v>21423</v>
      </c>
      <c r="L105" s="7">
        <f t="shared" si="22"/>
        <v>327889</v>
      </c>
      <c r="M105" s="7">
        <f t="shared" si="2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3"/>
        <v>10658</v>
      </c>
      <c r="S105" s="7">
        <f t="shared" si="23"/>
        <v>195</v>
      </c>
      <c r="T105" s="7">
        <f t="shared" si="23"/>
        <v>12</v>
      </c>
      <c r="U105" s="7">
        <f t="shared" si="23"/>
        <v>79053</v>
      </c>
      <c r="V105" s="7">
        <f t="shared" si="23"/>
        <v>531</v>
      </c>
      <c r="W105" s="7">
        <f t="shared" si="23"/>
        <v>342</v>
      </c>
      <c r="X105" s="7" t="str">
        <f t="shared" si="23"/>
        <v>53.0%</v>
      </c>
      <c r="Y105" s="7" t="str">
        <f t="shared" si="23"/>
        <v>47.0%</v>
      </c>
      <c r="Z105" s="7" t="str">
        <f t="shared" si="23"/>
        <v>60.6%</v>
      </c>
      <c r="AA105" s="7" t="str">
        <f t="shared" si="23"/>
        <v>20.5%</v>
      </c>
      <c r="AB105" s="7" t="str">
        <f t="shared" si="23"/>
        <v>13.2%</v>
      </c>
      <c r="AC105" s="7" t="str">
        <f t="shared" si="23"/>
        <v>2.9%</v>
      </c>
      <c r="AD105" s="7" t="str">
        <f t="shared" si="23"/>
        <v>1.4%</v>
      </c>
      <c r="AE105" s="7" t="str">
        <f t="shared" si="23"/>
        <v>0.8%</v>
      </c>
      <c r="AF105" s="7" t="str">
        <f t="shared" si="23"/>
        <v>0.5%</v>
      </c>
      <c r="AG105" s="7" t="str">
        <f t="shared" si="19"/>
        <v>0.2%</v>
      </c>
      <c r="AH105" s="9"/>
      <c r="AI105" s="9">
        <f t="shared" si="16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24">F104</f>
        <v>169194</v>
      </c>
      <c r="G106" s="7">
        <f t="shared" si="24"/>
        <v>8371</v>
      </c>
      <c r="H106" s="7">
        <f t="shared" si="24"/>
        <v>4313</v>
      </c>
      <c r="I106" s="16" t="str">
        <f t="shared" si="24"/>
        <v>No hay datos</v>
      </c>
      <c r="J106" s="19">
        <f t="shared" si="24"/>
        <v>149048</v>
      </c>
      <c r="K106" s="24">
        <f t="shared" si="24"/>
        <v>21423</v>
      </c>
      <c r="L106" s="7">
        <f t="shared" si="24"/>
        <v>327889</v>
      </c>
      <c r="M106" s="7">
        <f t="shared" si="24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5">R104</f>
        <v>10658</v>
      </c>
      <c r="S106" s="7">
        <f t="shared" si="25"/>
        <v>195</v>
      </c>
      <c r="T106" s="7">
        <f t="shared" si="25"/>
        <v>12</v>
      </c>
      <c r="U106" s="7">
        <f t="shared" si="25"/>
        <v>79053</v>
      </c>
      <c r="V106" s="7">
        <f t="shared" si="25"/>
        <v>531</v>
      </c>
      <c r="W106" s="7">
        <f t="shared" si="25"/>
        <v>342</v>
      </c>
      <c r="X106" s="7" t="str">
        <f t="shared" si="25"/>
        <v>53.0%</v>
      </c>
      <c r="Y106" s="7" t="str">
        <f t="shared" si="25"/>
        <v>47.0%</v>
      </c>
      <c r="Z106" s="7" t="str">
        <f t="shared" si="25"/>
        <v>60.6%</v>
      </c>
      <c r="AA106" s="7" t="str">
        <f t="shared" si="25"/>
        <v>20.5%</v>
      </c>
      <c r="AB106" s="7" t="str">
        <f t="shared" si="25"/>
        <v>13.2%</v>
      </c>
      <c r="AC106" s="7" t="str">
        <f t="shared" si="25"/>
        <v>2.9%</v>
      </c>
      <c r="AD106" s="7" t="str">
        <f t="shared" si="25"/>
        <v>1.4%</v>
      </c>
      <c r="AE106" s="7" t="str">
        <f t="shared" si="25"/>
        <v>0.8%</v>
      </c>
      <c r="AF106" s="7" t="str">
        <f t="shared" si="25"/>
        <v>0.5%</v>
      </c>
      <c r="AG106" s="7" t="str">
        <f t="shared" si="25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1"/>
        <v>43890</v>
      </c>
      <c r="B107" s="5">
        <f t="shared" si="21"/>
        <v>44136</v>
      </c>
      <c r="C107" s="6">
        <f t="shared" si="21"/>
        <v>0.33333333333333331</v>
      </c>
      <c r="D107" s="7">
        <f t="shared" si="21"/>
        <v>248</v>
      </c>
      <c r="E107" s="10" t="s">
        <v>268</v>
      </c>
      <c r="F107" s="7">
        <f t="shared" si="22"/>
        <v>169194</v>
      </c>
      <c r="G107" s="7">
        <f t="shared" si="22"/>
        <v>8371</v>
      </c>
      <c r="H107" s="7">
        <f t="shared" si="22"/>
        <v>4313</v>
      </c>
      <c r="I107" s="16" t="str">
        <f t="shared" si="22"/>
        <v>No hay datos</v>
      </c>
      <c r="J107" s="19">
        <f t="shared" si="22"/>
        <v>149048</v>
      </c>
      <c r="K107" s="24">
        <f t="shared" si="22"/>
        <v>21423</v>
      </c>
      <c r="L107" s="7">
        <f t="shared" si="22"/>
        <v>327889</v>
      </c>
      <c r="M107" s="7">
        <f t="shared" si="2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3"/>
        <v>10658</v>
      </c>
      <c r="S107" s="7">
        <f t="shared" si="23"/>
        <v>195</v>
      </c>
      <c r="T107" s="7">
        <f t="shared" si="23"/>
        <v>12</v>
      </c>
      <c r="U107" s="7">
        <f t="shared" si="23"/>
        <v>79053</v>
      </c>
      <c r="V107" s="7">
        <f t="shared" si="23"/>
        <v>531</v>
      </c>
      <c r="W107" s="7">
        <f t="shared" si="23"/>
        <v>342</v>
      </c>
      <c r="X107" s="7" t="str">
        <f t="shared" si="23"/>
        <v>53.0%</v>
      </c>
      <c r="Y107" s="7" t="str">
        <f t="shared" si="23"/>
        <v>47.0%</v>
      </c>
      <c r="Z107" s="7" t="str">
        <f t="shared" si="23"/>
        <v>60.6%</v>
      </c>
      <c r="AA107" s="7" t="str">
        <f t="shared" si="23"/>
        <v>20.5%</v>
      </c>
      <c r="AB107" s="7" t="str">
        <f t="shared" si="23"/>
        <v>13.2%</v>
      </c>
      <c r="AC107" s="7" t="str">
        <f t="shared" si="23"/>
        <v>2.9%</v>
      </c>
      <c r="AD107" s="7" t="str">
        <f t="shared" si="23"/>
        <v>1.4%</v>
      </c>
      <c r="AE107" s="7" t="str">
        <f t="shared" si="23"/>
        <v>0.8%</v>
      </c>
      <c r="AF107" s="7" t="str">
        <f t="shared" si="23"/>
        <v>0.5%</v>
      </c>
      <c r="AG107" s="7" t="str">
        <f t="shared" si="19"/>
        <v>0.2%</v>
      </c>
      <c r="AH107" s="9"/>
      <c r="AI107" s="9">
        <f t="shared" si="16"/>
        <v>4</v>
      </c>
      <c r="AJ107" s="10" t="s">
        <v>282</v>
      </c>
    </row>
    <row r="108" spans="1:36" ht="13.8" x14ac:dyDescent="0.25">
      <c r="A108" s="5">
        <f t="shared" si="21"/>
        <v>43890</v>
      </c>
      <c r="B108" s="5">
        <f t="shared" si="21"/>
        <v>44136</v>
      </c>
      <c r="C108" s="6">
        <f t="shared" si="21"/>
        <v>0.33333333333333331</v>
      </c>
      <c r="D108" s="7">
        <f t="shared" si="21"/>
        <v>248</v>
      </c>
      <c r="E108" s="10" t="s">
        <v>268</v>
      </c>
      <c r="F108" s="7">
        <f t="shared" si="22"/>
        <v>169194</v>
      </c>
      <c r="G108" s="7">
        <f t="shared" si="22"/>
        <v>8371</v>
      </c>
      <c r="H108" s="7">
        <f t="shared" si="22"/>
        <v>4313</v>
      </c>
      <c r="I108" s="16" t="str">
        <f t="shared" si="22"/>
        <v>No hay datos</v>
      </c>
      <c r="J108" s="19">
        <f t="shared" si="22"/>
        <v>149048</v>
      </c>
      <c r="K108" s="24">
        <f t="shared" si="22"/>
        <v>21423</v>
      </c>
      <c r="L108" s="7">
        <f t="shared" si="22"/>
        <v>327889</v>
      </c>
      <c r="M108" s="7">
        <f t="shared" si="2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3"/>
        <v>10658</v>
      </c>
      <c r="S108" s="7">
        <f t="shared" si="23"/>
        <v>195</v>
      </c>
      <c r="T108" s="7">
        <f t="shared" si="23"/>
        <v>12</v>
      </c>
      <c r="U108" s="7">
        <f t="shared" si="23"/>
        <v>79053</v>
      </c>
      <c r="V108" s="7">
        <f t="shared" si="23"/>
        <v>531</v>
      </c>
      <c r="W108" s="7">
        <f t="shared" si="23"/>
        <v>342</v>
      </c>
      <c r="X108" s="7" t="str">
        <f t="shared" si="23"/>
        <v>53.0%</v>
      </c>
      <c r="Y108" s="7" t="str">
        <f t="shared" si="23"/>
        <v>47.0%</v>
      </c>
      <c r="Z108" s="7" t="str">
        <f t="shared" si="23"/>
        <v>60.6%</v>
      </c>
      <c r="AA108" s="7" t="str">
        <f t="shared" si="23"/>
        <v>20.5%</v>
      </c>
      <c r="AB108" s="7" t="str">
        <f t="shared" si="23"/>
        <v>13.2%</v>
      </c>
      <c r="AC108" s="7" t="str">
        <f t="shared" si="23"/>
        <v>2.9%</v>
      </c>
      <c r="AD108" s="7" t="str">
        <f t="shared" si="23"/>
        <v>1.4%</v>
      </c>
      <c r="AE108" s="7" t="str">
        <f t="shared" si="23"/>
        <v>0.8%</v>
      </c>
      <c r="AF108" s="7" t="str">
        <f t="shared" si="23"/>
        <v>0.5%</v>
      </c>
      <c r="AG108" s="7" t="str">
        <f t="shared" si="19"/>
        <v>0.2%</v>
      </c>
      <c r="AH108" s="9"/>
      <c r="AI108" s="9">
        <f t="shared" si="16"/>
        <v>4</v>
      </c>
      <c r="AJ108" s="10" t="s">
        <v>282</v>
      </c>
    </row>
    <row r="109" spans="1:36" ht="13.8" x14ac:dyDescent="0.25">
      <c r="A109" s="5">
        <f t="shared" si="21"/>
        <v>43890</v>
      </c>
      <c r="B109" s="5">
        <f t="shared" si="21"/>
        <v>44136</v>
      </c>
      <c r="C109" s="6">
        <f t="shared" si="21"/>
        <v>0.33333333333333331</v>
      </c>
      <c r="D109" s="7">
        <f t="shared" si="21"/>
        <v>248</v>
      </c>
      <c r="E109" s="10" t="s">
        <v>268</v>
      </c>
      <c r="F109" s="7">
        <f t="shared" si="22"/>
        <v>169194</v>
      </c>
      <c r="G109" s="7">
        <f t="shared" si="22"/>
        <v>8371</v>
      </c>
      <c r="H109" s="7">
        <f t="shared" si="22"/>
        <v>4313</v>
      </c>
      <c r="I109" s="16" t="str">
        <f t="shared" si="22"/>
        <v>No hay datos</v>
      </c>
      <c r="J109" s="19">
        <f t="shared" si="22"/>
        <v>149048</v>
      </c>
      <c r="K109" s="24">
        <f t="shared" si="22"/>
        <v>21423</v>
      </c>
      <c r="L109" s="7">
        <f t="shared" si="22"/>
        <v>327889</v>
      </c>
      <c r="M109" s="7">
        <f t="shared" si="2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3"/>
        <v>10658</v>
      </c>
      <c r="S109" s="7">
        <f t="shared" si="23"/>
        <v>195</v>
      </c>
      <c r="T109" s="7">
        <f t="shared" si="23"/>
        <v>12</v>
      </c>
      <c r="U109" s="7">
        <f t="shared" si="23"/>
        <v>79053</v>
      </c>
      <c r="V109" s="7">
        <f t="shared" si="23"/>
        <v>531</v>
      </c>
      <c r="W109" s="7">
        <f t="shared" si="23"/>
        <v>342</v>
      </c>
      <c r="X109" s="7" t="str">
        <f t="shared" si="23"/>
        <v>53.0%</v>
      </c>
      <c r="Y109" s="7" t="str">
        <f t="shared" si="23"/>
        <v>47.0%</v>
      </c>
      <c r="Z109" s="7" t="str">
        <f t="shared" si="23"/>
        <v>60.6%</v>
      </c>
      <c r="AA109" s="7" t="str">
        <f t="shared" si="23"/>
        <v>20.5%</v>
      </c>
      <c r="AB109" s="7" t="str">
        <f t="shared" si="23"/>
        <v>13.2%</v>
      </c>
      <c r="AC109" s="7" t="str">
        <f t="shared" si="23"/>
        <v>2.9%</v>
      </c>
      <c r="AD109" s="7" t="str">
        <f t="shared" si="23"/>
        <v>1.4%</v>
      </c>
      <c r="AE109" s="7" t="str">
        <f t="shared" si="23"/>
        <v>0.8%</v>
      </c>
      <c r="AF109" s="7" t="str">
        <f t="shared" si="23"/>
        <v>0.5%</v>
      </c>
      <c r="AG109" s="7" t="str">
        <f t="shared" si="19"/>
        <v>0.2%</v>
      </c>
      <c r="AH109" s="9"/>
      <c r="AI109" s="9">
        <f t="shared" si="16"/>
        <v>4</v>
      </c>
      <c r="AJ109" s="10" t="s">
        <v>282</v>
      </c>
    </row>
    <row r="110" spans="1:36" ht="13.8" x14ac:dyDescent="0.25">
      <c r="A110" s="5">
        <f t="shared" si="21"/>
        <v>43890</v>
      </c>
      <c r="B110" s="5">
        <f t="shared" si="21"/>
        <v>44136</v>
      </c>
      <c r="C110" s="6">
        <f t="shared" si="21"/>
        <v>0.33333333333333331</v>
      </c>
      <c r="D110" s="7">
        <f t="shared" si="21"/>
        <v>248</v>
      </c>
      <c r="E110" s="10" t="s">
        <v>268</v>
      </c>
      <c r="F110" s="7">
        <f t="shared" si="22"/>
        <v>169194</v>
      </c>
      <c r="G110" s="7">
        <f t="shared" si="22"/>
        <v>8371</v>
      </c>
      <c r="H110" s="7">
        <f t="shared" si="22"/>
        <v>4313</v>
      </c>
      <c r="I110" s="16" t="str">
        <f t="shared" si="22"/>
        <v>No hay datos</v>
      </c>
      <c r="J110" s="19">
        <f t="shared" si="22"/>
        <v>149048</v>
      </c>
      <c r="K110" s="24">
        <f t="shared" si="22"/>
        <v>21423</v>
      </c>
      <c r="L110" s="7">
        <f t="shared" si="22"/>
        <v>327889</v>
      </c>
      <c r="M110" s="7">
        <f t="shared" si="2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3"/>
        <v>10658</v>
      </c>
      <c r="S110" s="7">
        <f t="shared" si="23"/>
        <v>195</v>
      </c>
      <c r="T110" s="7">
        <f t="shared" si="23"/>
        <v>12</v>
      </c>
      <c r="U110" s="7">
        <f t="shared" si="23"/>
        <v>79053</v>
      </c>
      <c r="V110" s="7">
        <f t="shared" si="23"/>
        <v>531</v>
      </c>
      <c r="W110" s="7">
        <f t="shared" si="23"/>
        <v>342</v>
      </c>
      <c r="X110" s="7" t="str">
        <f t="shared" si="23"/>
        <v>53.0%</v>
      </c>
      <c r="Y110" s="7" t="str">
        <f t="shared" si="23"/>
        <v>47.0%</v>
      </c>
      <c r="Z110" s="7" t="str">
        <f t="shared" si="23"/>
        <v>60.6%</v>
      </c>
      <c r="AA110" s="7" t="str">
        <f t="shared" si="23"/>
        <v>20.5%</v>
      </c>
      <c r="AB110" s="7" t="str">
        <f t="shared" si="23"/>
        <v>13.2%</v>
      </c>
      <c r="AC110" s="7" t="str">
        <f t="shared" si="23"/>
        <v>2.9%</v>
      </c>
      <c r="AD110" s="7" t="str">
        <f t="shared" si="23"/>
        <v>1.4%</v>
      </c>
      <c r="AE110" s="7" t="str">
        <f t="shared" si="23"/>
        <v>0.8%</v>
      </c>
      <c r="AF110" s="7" t="str">
        <f t="shared" si="23"/>
        <v>0.5%</v>
      </c>
      <c r="AG110" s="7" t="str">
        <f t="shared" si="19"/>
        <v>0.2%</v>
      </c>
      <c r="AH110" s="9"/>
      <c r="AI110" s="9">
        <f t="shared" si="16"/>
        <v>4</v>
      </c>
      <c r="AJ110" s="10" t="s">
        <v>282</v>
      </c>
    </row>
    <row r="111" spans="1:36" ht="13.8" x14ac:dyDescent="0.25">
      <c r="A111" s="5">
        <f t="shared" si="21"/>
        <v>43890</v>
      </c>
      <c r="B111" s="5">
        <f t="shared" si="21"/>
        <v>44136</v>
      </c>
      <c r="C111" s="6">
        <f t="shared" si="21"/>
        <v>0.33333333333333331</v>
      </c>
      <c r="D111" s="7">
        <f t="shared" si="21"/>
        <v>248</v>
      </c>
      <c r="E111" s="10" t="s">
        <v>268</v>
      </c>
      <c r="F111" s="7">
        <f t="shared" si="22"/>
        <v>169194</v>
      </c>
      <c r="G111" s="7">
        <f t="shared" si="22"/>
        <v>8371</v>
      </c>
      <c r="H111" s="7">
        <f t="shared" si="22"/>
        <v>4313</v>
      </c>
      <c r="I111" s="16" t="str">
        <f t="shared" si="22"/>
        <v>No hay datos</v>
      </c>
      <c r="J111" s="19">
        <f t="shared" si="22"/>
        <v>149048</v>
      </c>
      <c r="K111" s="24">
        <f t="shared" si="22"/>
        <v>21423</v>
      </c>
      <c r="L111" s="7">
        <f t="shared" si="22"/>
        <v>327889</v>
      </c>
      <c r="M111" s="7">
        <f t="shared" si="2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23"/>
        <v>79053</v>
      </c>
      <c r="V111" s="7">
        <f t="shared" si="23"/>
        <v>531</v>
      </c>
      <c r="W111" s="7">
        <f t="shared" si="23"/>
        <v>342</v>
      </c>
      <c r="X111" s="7" t="str">
        <f t="shared" si="23"/>
        <v>53.0%</v>
      </c>
      <c r="Y111" s="7" t="str">
        <f t="shared" si="23"/>
        <v>47.0%</v>
      </c>
      <c r="Z111" s="7" t="str">
        <f t="shared" si="23"/>
        <v>60.6%</v>
      </c>
      <c r="AA111" s="7" t="str">
        <f t="shared" si="23"/>
        <v>20.5%</v>
      </c>
      <c r="AB111" s="7" t="str">
        <f t="shared" si="23"/>
        <v>13.2%</v>
      </c>
      <c r="AC111" s="7" t="str">
        <f t="shared" si="23"/>
        <v>2.9%</v>
      </c>
      <c r="AD111" s="7" t="str">
        <f t="shared" si="23"/>
        <v>1.4%</v>
      </c>
      <c r="AE111" s="7" t="str">
        <f t="shared" si="23"/>
        <v>0.8%</v>
      </c>
      <c r="AF111" s="7" t="str">
        <f t="shared" si="23"/>
        <v>0.5%</v>
      </c>
      <c r="AG111" s="7" t="str">
        <f t="shared" si="19"/>
        <v>0.2%</v>
      </c>
      <c r="AH111" s="9"/>
      <c r="AI111" s="9">
        <f t="shared" si="16"/>
        <v>4</v>
      </c>
      <c r="AJ111" s="10" t="s">
        <v>282</v>
      </c>
    </row>
    <row r="112" spans="1:36" ht="13.8" x14ac:dyDescent="0.25">
      <c r="A112" s="5">
        <f t="shared" si="21"/>
        <v>43890</v>
      </c>
      <c r="B112" s="5">
        <f t="shared" si="21"/>
        <v>44136</v>
      </c>
      <c r="C112" s="6">
        <f t="shared" si="21"/>
        <v>0.33333333333333331</v>
      </c>
      <c r="D112" s="7">
        <f t="shared" si="21"/>
        <v>248</v>
      </c>
      <c r="E112" s="10" t="s">
        <v>268</v>
      </c>
      <c r="F112" s="7">
        <f t="shared" si="22"/>
        <v>169194</v>
      </c>
      <c r="G112" s="7">
        <f t="shared" si="22"/>
        <v>8371</v>
      </c>
      <c r="H112" s="7">
        <f t="shared" si="22"/>
        <v>4313</v>
      </c>
      <c r="I112" s="16" t="str">
        <f t="shared" si="22"/>
        <v>No hay datos</v>
      </c>
      <c r="J112" s="19">
        <f t="shared" si="22"/>
        <v>149048</v>
      </c>
      <c r="K112" s="24">
        <f t="shared" si="22"/>
        <v>21423</v>
      </c>
      <c r="L112" s="7">
        <f t="shared" si="22"/>
        <v>327889</v>
      </c>
      <c r="M112" s="7">
        <f t="shared" si="2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3"/>
        <v>2111</v>
      </c>
      <c r="S112" s="7">
        <f t="shared" si="23"/>
        <v>66</v>
      </c>
      <c r="T112" s="7">
        <f t="shared" si="23"/>
        <v>12</v>
      </c>
      <c r="U112" s="7">
        <f t="shared" si="23"/>
        <v>79053</v>
      </c>
      <c r="V112" s="7">
        <f t="shared" si="23"/>
        <v>531</v>
      </c>
      <c r="W112" s="7">
        <f t="shared" si="23"/>
        <v>342</v>
      </c>
      <c r="X112" s="7" t="str">
        <f t="shared" si="23"/>
        <v>53.0%</v>
      </c>
      <c r="Y112" s="7" t="str">
        <f t="shared" si="23"/>
        <v>47.0%</v>
      </c>
      <c r="Z112" s="7" t="str">
        <f t="shared" si="23"/>
        <v>60.6%</v>
      </c>
      <c r="AA112" s="7" t="str">
        <f t="shared" si="23"/>
        <v>20.5%</v>
      </c>
      <c r="AB112" s="7" t="str">
        <f t="shared" si="23"/>
        <v>13.2%</v>
      </c>
      <c r="AC112" s="7" t="str">
        <f t="shared" si="23"/>
        <v>2.9%</v>
      </c>
      <c r="AD112" s="7" t="str">
        <f t="shared" si="23"/>
        <v>1.4%</v>
      </c>
      <c r="AE112" s="7" t="str">
        <f t="shared" si="23"/>
        <v>0.8%</v>
      </c>
      <c r="AF112" s="7" t="str">
        <f t="shared" si="23"/>
        <v>0.5%</v>
      </c>
      <c r="AG112" s="7" t="str">
        <f t="shared" si="19"/>
        <v>0.2%</v>
      </c>
      <c r="AH112" s="9"/>
      <c r="AI112" s="9">
        <f t="shared" si="16"/>
        <v>4</v>
      </c>
      <c r="AJ112" s="10" t="s">
        <v>282</v>
      </c>
    </row>
    <row r="113" spans="1:36" ht="13.8" x14ac:dyDescent="0.25">
      <c r="A113" s="5">
        <f t="shared" si="21"/>
        <v>43890</v>
      </c>
      <c r="B113" s="5">
        <f t="shared" si="21"/>
        <v>44136</v>
      </c>
      <c r="C113" s="6">
        <f t="shared" si="21"/>
        <v>0.33333333333333331</v>
      </c>
      <c r="D113" s="7">
        <f t="shared" si="21"/>
        <v>248</v>
      </c>
      <c r="E113" s="10" t="s">
        <v>268</v>
      </c>
      <c r="F113" s="7">
        <f t="shared" si="22"/>
        <v>169194</v>
      </c>
      <c r="G113" s="7">
        <f t="shared" si="22"/>
        <v>8371</v>
      </c>
      <c r="H113" s="7">
        <f t="shared" si="22"/>
        <v>4313</v>
      </c>
      <c r="I113" s="16" t="str">
        <f t="shared" si="22"/>
        <v>No hay datos</v>
      </c>
      <c r="J113" s="19">
        <f t="shared" si="22"/>
        <v>149048</v>
      </c>
      <c r="K113" s="24">
        <f t="shared" si="22"/>
        <v>21423</v>
      </c>
      <c r="L113" s="7">
        <f t="shared" si="22"/>
        <v>327889</v>
      </c>
      <c r="M113" s="7">
        <f t="shared" si="2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3"/>
        <v>2111</v>
      </c>
      <c r="S113" s="7">
        <f t="shared" si="23"/>
        <v>66</v>
      </c>
      <c r="T113" s="7">
        <f t="shared" si="23"/>
        <v>12</v>
      </c>
      <c r="U113" s="7">
        <f t="shared" si="23"/>
        <v>79053</v>
      </c>
      <c r="V113" s="7">
        <f t="shared" si="23"/>
        <v>531</v>
      </c>
      <c r="W113" s="7">
        <f t="shared" si="23"/>
        <v>342</v>
      </c>
      <c r="X113" s="7" t="str">
        <f t="shared" si="23"/>
        <v>53.0%</v>
      </c>
      <c r="Y113" s="7" t="str">
        <f t="shared" si="23"/>
        <v>47.0%</v>
      </c>
      <c r="Z113" s="7" t="str">
        <f t="shared" si="23"/>
        <v>60.6%</v>
      </c>
      <c r="AA113" s="7" t="str">
        <f t="shared" si="23"/>
        <v>20.5%</v>
      </c>
      <c r="AB113" s="7" t="str">
        <f t="shared" si="23"/>
        <v>13.2%</v>
      </c>
      <c r="AC113" s="7" t="str">
        <f t="shared" si="23"/>
        <v>2.9%</v>
      </c>
      <c r="AD113" s="7" t="str">
        <f t="shared" si="23"/>
        <v>1.4%</v>
      </c>
      <c r="AE113" s="7" t="str">
        <f t="shared" si="23"/>
        <v>0.8%</v>
      </c>
      <c r="AF113" s="7" t="str">
        <f t="shared" si="23"/>
        <v>0.5%</v>
      </c>
      <c r="AG113" s="7" t="str">
        <f t="shared" si="19"/>
        <v>0.2%</v>
      </c>
      <c r="AH113" s="9"/>
      <c r="AI113" s="9">
        <f t="shared" si="16"/>
        <v>4</v>
      </c>
      <c r="AJ113" s="10" t="s">
        <v>282</v>
      </c>
    </row>
    <row r="114" spans="1:36" ht="13.8" x14ac:dyDescent="0.25">
      <c r="A114" s="5">
        <f t="shared" si="21"/>
        <v>43890</v>
      </c>
      <c r="B114" s="5">
        <f t="shared" si="21"/>
        <v>44136</v>
      </c>
      <c r="C114" s="6">
        <f t="shared" si="21"/>
        <v>0.33333333333333331</v>
      </c>
      <c r="D114" s="7">
        <f t="shared" si="21"/>
        <v>248</v>
      </c>
      <c r="E114" s="10" t="s">
        <v>268</v>
      </c>
      <c r="F114" s="7">
        <f t="shared" si="22"/>
        <v>169194</v>
      </c>
      <c r="G114" s="7">
        <f t="shared" si="22"/>
        <v>8371</v>
      </c>
      <c r="H114" s="7">
        <f t="shared" si="22"/>
        <v>4313</v>
      </c>
      <c r="I114" s="16" t="str">
        <f t="shared" si="22"/>
        <v>No hay datos</v>
      </c>
      <c r="J114" s="19">
        <f t="shared" si="22"/>
        <v>149048</v>
      </c>
      <c r="K114" s="24">
        <f t="shared" si="22"/>
        <v>21423</v>
      </c>
      <c r="L114" s="7">
        <f t="shared" si="22"/>
        <v>327889</v>
      </c>
      <c r="M114" s="7">
        <f t="shared" si="2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3"/>
        <v>2111</v>
      </c>
      <c r="S114" s="7">
        <f t="shared" si="23"/>
        <v>66</v>
      </c>
      <c r="T114" s="7">
        <f t="shared" si="23"/>
        <v>12</v>
      </c>
      <c r="U114" s="7">
        <f t="shared" si="23"/>
        <v>79053</v>
      </c>
      <c r="V114" s="7">
        <f t="shared" si="23"/>
        <v>531</v>
      </c>
      <c r="W114" s="7">
        <f t="shared" si="23"/>
        <v>342</v>
      </c>
      <c r="X114" s="7" t="str">
        <f t="shared" si="23"/>
        <v>53.0%</v>
      </c>
      <c r="Y114" s="7" t="str">
        <f t="shared" si="23"/>
        <v>47.0%</v>
      </c>
      <c r="Z114" s="7" t="str">
        <f t="shared" si="23"/>
        <v>60.6%</v>
      </c>
      <c r="AA114" s="7" t="str">
        <f t="shared" si="23"/>
        <v>20.5%</v>
      </c>
      <c r="AB114" s="7" t="str">
        <f t="shared" si="23"/>
        <v>13.2%</v>
      </c>
      <c r="AC114" s="7" t="str">
        <f t="shared" si="23"/>
        <v>2.9%</v>
      </c>
      <c r="AD114" s="7" t="str">
        <f t="shared" si="23"/>
        <v>1.4%</v>
      </c>
      <c r="AE114" s="7" t="str">
        <f t="shared" si="23"/>
        <v>0.8%</v>
      </c>
      <c r="AF114" s="7" t="str">
        <f t="shared" si="23"/>
        <v>0.5%</v>
      </c>
      <c r="AG114" s="7" t="str">
        <f t="shared" si="19"/>
        <v>0.2%</v>
      </c>
      <c r="AH114" s="9"/>
      <c r="AI114" s="9">
        <f t="shared" si="16"/>
        <v>4</v>
      </c>
      <c r="AJ114" s="10" t="s">
        <v>282</v>
      </c>
    </row>
    <row r="115" spans="1:36" ht="13.8" x14ac:dyDescent="0.25">
      <c r="A115" s="5">
        <f t="shared" ref="A115:D130" si="26">A114</f>
        <v>43890</v>
      </c>
      <c r="B115" s="5">
        <f t="shared" si="26"/>
        <v>44136</v>
      </c>
      <c r="C115" s="6">
        <f t="shared" si="26"/>
        <v>0.33333333333333331</v>
      </c>
      <c r="D115" s="7">
        <f t="shared" si="26"/>
        <v>248</v>
      </c>
      <c r="E115" s="10" t="s">
        <v>268</v>
      </c>
      <c r="F115" s="7">
        <f t="shared" ref="F115:M130" si="27">F114</f>
        <v>169194</v>
      </c>
      <c r="G115" s="7">
        <f t="shared" si="27"/>
        <v>8371</v>
      </c>
      <c r="H115" s="7">
        <f t="shared" si="27"/>
        <v>4313</v>
      </c>
      <c r="I115" s="16" t="str">
        <f t="shared" si="27"/>
        <v>No hay datos</v>
      </c>
      <c r="J115" s="19">
        <f t="shared" si="27"/>
        <v>149048</v>
      </c>
      <c r="K115" s="24">
        <f t="shared" si="27"/>
        <v>21423</v>
      </c>
      <c r="L115" s="7">
        <f t="shared" si="27"/>
        <v>327889</v>
      </c>
      <c r="M115" s="7">
        <f t="shared" si="27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3"/>
        <v>2111</v>
      </c>
      <c r="S115" s="7">
        <f t="shared" si="23"/>
        <v>66</v>
      </c>
      <c r="T115" s="7">
        <f t="shared" si="23"/>
        <v>12</v>
      </c>
      <c r="U115" s="7">
        <f t="shared" si="23"/>
        <v>79053</v>
      </c>
      <c r="V115" s="7">
        <f t="shared" si="23"/>
        <v>531</v>
      </c>
      <c r="W115" s="7">
        <f t="shared" si="23"/>
        <v>342</v>
      </c>
      <c r="X115" s="7" t="str">
        <f t="shared" si="23"/>
        <v>53.0%</v>
      </c>
      <c r="Y115" s="7" t="str">
        <f t="shared" si="23"/>
        <v>47.0%</v>
      </c>
      <c r="Z115" s="7" t="str">
        <f t="shared" si="23"/>
        <v>60.6%</v>
      </c>
      <c r="AA115" s="7" t="str">
        <f t="shared" si="23"/>
        <v>20.5%</v>
      </c>
      <c r="AB115" s="7" t="str">
        <f t="shared" si="23"/>
        <v>13.2%</v>
      </c>
      <c r="AC115" s="7" t="str">
        <f t="shared" si="23"/>
        <v>2.9%</v>
      </c>
      <c r="AD115" s="7" t="str">
        <f t="shared" si="23"/>
        <v>1.4%</v>
      </c>
      <c r="AE115" s="7" t="str">
        <f t="shared" si="23"/>
        <v>0.8%</v>
      </c>
      <c r="AF115" s="7" t="str">
        <f t="shared" si="23"/>
        <v>0.5%</v>
      </c>
      <c r="AG115" s="7" t="str">
        <f t="shared" si="19"/>
        <v>0.2%</v>
      </c>
      <c r="AH115" s="9"/>
      <c r="AI115" s="9">
        <f t="shared" si="16"/>
        <v>4</v>
      </c>
      <c r="AJ115" s="10" t="s">
        <v>282</v>
      </c>
    </row>
    <row r="116" spans="1:36" ht="13.8" x14ac:dyDescent="0.25">
      <c r="A116" s="5">
        <f t="shared" si="26"/>
        <v>43890</v>
      </c>
      <c r="B116" s="5">
        <f t="shared" si="26"/>
        <v>44136</v>
      </c>
      <c r="C116" s="6">
        <f t="shared" si="26"/>
        <v>0.33333333333333331</v>
      </c>
      <c r="D116" s="7">
        <f t="shared" si="26"/>
        <v>248</v>
      </c>
      <c r="E116" s="10" t="s">
        <v>268</v>
      </c>
      <c r="F116" s="7">
        <f t="shared" si="27"/>
        <v>169194</v>
      </c>
      <c r="G116" s="7">
        <f t="shared" si="27"/>
        <v>8371</v>
      </c>
      <c r="H116" s="7">
        <f t="shared" si="27"/>
        <v>4313</v>
      </c>
      <c r="I116" s="16" t="str">
        <f t="shared" si="27"/>
        <v>No hay datos</v>
      </c>
      <c r="J116" s="19">
        <f t="shared" si="27"/>
        <v>149048</v>
      </c>
      <c r="K116" s="24">
        <f t="shared" si="27"/>
        <v>21423</v>
      </c>
      <c r="L116" s="7">
        <f t="shared" si="27"/>
        <v>327889</v>
      </c>
      <c r="M116" s="7">
        <f t="shared" si="27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ref="R116:AF131" si="28">R115</f>
        <v>2111</v>
      </c>
      <c r="S116" s="7">
        <f t="shared" si="28"/>
        <v>66</v>
      </c>
      <c r="T116" s="7">
        <f t="shared" si="28"/>
        <v>12</v>
      </c>
      <c r="U116" s="7">
        <f t="shared" si="28"/>
        <v>79053</v>
      </c>
      <c r="V116" s="7">
        <f t="shared" si="28"/>
        <v>531</v>
      </c>
      <c r="W116" s="7">
        <f t="shared" si="28"/>
        <v>342</v>
      </c>
      <c r="X116" s="7" t="str">
        <f t="shared" si="28"/>
        <v>53.0%</v>
      </c>
      <c r="Y116" s="7" t="str">
        <f t="shared" si="28"/>
        <v>47.0%</v>
      </c>
      <c r="Z116" s="7" t="str">
        <f t="shared" si="28"/>
        <v>60.6%</v>
      </c>
      <c r="AA116" s="7" t="str">
        <f t="shared" si="28"/>
        <v>20.5%</v>
      </c>
      <c r="AB116" s="7" t="str">
        <f t="shared" si="28"/>
        <v>13.2%</v>
      </c>
      <c r="AC116" s="7" t="str">
        <f t="shared" si="28"/>
        <v>2.9%</v>
      </c>
      <c r="AD116" s="7" t="str">
        <f t="shared" si="28"/>
        <v>1.4%</v>
      </c>
      <c r="AE116" s="7" t="str">
        <f t="shared" si="28"/>
        <v>0.8%</v>
      </c>
      <c r="AF116" s="7" t="str">
        <f t="shared" si="28"/>
        <v>0.5%</v>
      </c>
      <c r="AG116" s="7" t="str">
        <f t="shared" si="19"/>
        <v>0.2%</v>
      </c>
      <c r="AH116" s="9"/>
      <c r="AI116" s="9">
        <f t="shared" si="16"/>
        <v>4</v>
      </c>
      <c r="AJ116" s="10" t="s">
        <v>282</v>
      </c>
    </row>
    <row r="117" spans="1:36" ht="13.8" x14ac:dyDescent="0.25">
      <c r="A117" s="5">
        <f t="shared" si="26"/>
        <v>43890</v>
      </c>
      <c r="B117" s="5">
        <f t="shared" si="26"/>
        <v>44136</v>
      </c>
      <c r="C117" s="6">
        <f t="shared" si="26"/>
        <v>0.33333333333333331</v>
      </c>
      <c r="D117" s="7">
        <f t="shared" si="26"/>
        <v>248</v>
      </c>
      <c r="E117" s="10" t="s">
        <v>268</v>
      </c>
      <c r="F117" s="7">
        <f t="shared" si="27"/>
        <v>169194</v>
      </c>
      <c r="G117" s="7">
        <f t="shared" si="27"/>
        <v>8371</v>
      </c>
      <c r="H117" s="7">
        <f t="shared" si="27"/>
        <v>4313</v>
      </c>
      <c r="I117" s="16" t="str">
        <f t="shared" si="27"/>
        <v>No hay datos</v>
      </c>
      <c r="J117" s="19">
        <f t="shared" si="27"/>
        <v>149048</v>
      </c>
      <c r="K117" s="24">
        <f t="shared" si="27"/>
        <v>21423</v>
      </c>
      <c r="L117" s="7">
        <f t="shared" si="27"/>
        <v>327889</v>
      </c>
      <c r="M117" s="7">
        <f t="shared" si="27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28"/>
        <v>2111</v>
      </c>
      <c r="S117" s="7">
        <f t="shared" si="28"/>
        <v>66</v>
      </c>
      <c r="T117" s="7">
        <f t="shared" si="28"/>
        <v>12</v>
      </c>
      <c r="U117" s="7">
        <f t="shared" si="28"/>
        <v>79053</v>
      </c>
      <c r="V117" s="7">
        <f t="shared" si="28"/>
        <v>531</v>
      </c>
      <c r="W117" s="7">
        <f t="shared" si="28"/>
        <v>342</v>
      </c>
      <c r="X117" s="7" t="str">
        <f t="shared" si="28"/>
        <v>53.0%</v>
      </c>
      <c r="Y117" s="7" t="str">
        <f t="shared" si="28"/>
        <v>47.0%</v>
      </c>
      <c r="Z117" s="7" t="str">
        <f t="shared" si="28"/>
        <v>60.6%</v>
      </c>
      <c r="AA117" s="7" t="str">
        <f t="shared" si="28"/>
        <v>20.5%</v>
      </c>
      <c r="AB117" s="7" t="str">
        <f t="shared" si="28"/>
        <v>13.2%</v>
      </c>
      <c r="AC117" s="7" t="str">
        <f t="shared" si="28"/>
        <v>2.9%</v>
      </c>
      <c r="AD117" s="7" t="str">
        <f t="shared" si="28"/>
        <v>1.4%</v>
      </c>
      <c r="AE117" s="7" t="str">
        <f t="shared" si="28"/>
        <v>0.8%</v>
      </c>
      <c r="AF117" s="7" t="str">
        <f t="shared" si="28"/>
        <v>0.5%</v>
      </c>
      <c r="AG117" s="7" t="str">
        <f t="shared" si="19"/>
        <v>0.2%</v>
      </c>
      <c r="AH117" s="9"/>
      <c r="AI117" s="9">
        <f t="shared" si="16"/>
        <v>4</v>
      </c>
      <c r="AJ117" s="10" t="s">
        <v>282</v>
      </c>
    </row>
    <row r="118" spans="1:36" ht="13.8" x14ac:dyDescent="0.25">
      <c r="A118" s="5">
        <f t="shared" si="26"/>
        <v>43890</v>
      </c>
      <c r="B118" s="5">
        <f t="shared" si="26"/>
        <v>44136</v>
      </c>
      <c r="C118" s="6">
        <f t="shared" si="26"/>
        <v>0.33333333333333331</v>
      </c>
      <c r="D118" s="7">
        <f t="shared" si="26"/>
        <v>248</v>
      </c>
      <c r="E118" s="10" t="s">
        <v>268</v>
      </c>
      <c r="F118" s="7">
        <f t="shared" si="27"/>
        <v>169194</v>
      </c>
      <c r="G118" s="7">
        <f t="shared" si="27"/>
        <v>8371</v>
      </c>
      <c r="H118" s="7">
        <f t="shared" si="27"/>
        <v>4313</v>
      </c>
      <c r="I118" s="16" t="str">
        <f t="shared" si="27"/>
        <v>No hay datos</v>
      </c>
      <c r="J118" s="19">
        <f t="shared" si="27"/>
        <v>149048</v>
      </c>
      <c r="K118" s="24">
        <f t="shared" si="27"/>
        <v>21423</v>
      </c>
      <c r="L118" s="7">
        <f t="shared" si="27"/>
        <v>327889</v>
      </c>
      <c r="M118" s="7">
        <f t="shared" si="27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28"/>
        <v>2111</v>
      </c>
      <c r="S118" s="7">
        <f t="shared" si="28"/>
        <v>66</v>
      </c>
      <c r="T118" s="7">
        <f t="shared" si="28"/>
        <v>12</v>
      </c>
      <c r="U118" s="7">
        <f t="shared" si="28"/>
        <v>79053</v>
      </c>
      <c r="V118" s="7">
        <f t="shared" si="28"/>
        <v>531</v>
      </c>
      <c r="W118" s="7">
        <f t="shared" si="28"/>
        <v>342</v>
      </c>
      <c r="X118" s="7" t="str">
        <f t="shared" si="28"/>
        <v>53.0%</v>
      </c>
      <c r="Y118" s="7" t="str">
        <f t="shared" si="28"/>
        <v>47.0%</v>
      </c>
      <c r="Z118" s="7" t="str">
        <f t="shared" si="28"/>
        <v>60.6%</v>
      </c>
      <c r="AA118" s="7" t="str">
        <f t="shared" si="28"/>
        <v>20.5%</v>
      </c>
      <c r="AB118" s="7" t="str">
        <f t="shared" si="28"/>
        <v>13.2%</v>
      </c>
      <c r="AC118" s="7" t="str">
        <f t="shared" si="28"/>
        <v>2.9%</v>
      </c>
      <c r="AD118" s="7" t="str">
        <f t="shared" si="28"/>
        <v>1.4%</v>
      </c>
      <c r="AE118" s="7" t="str">
        <f t="shared" si="28"/>
        <v>0.8%</v>
      </c>
      <c r="AF118" s="7" t="str">
        <f t="shared" si="28"/>
        <v>0.5%</v>
      </c>
      <c r="AG118" s="7" t="str">
        <f t="shared" si="19"/>
        <v>0.2%</v>
      </c>
      <c r="AH118" s="9"/>
      <c r="AI118" s="9">
        <f t="shared" si="16"/>
        <v>4</v>
      </c>
      <c r="AJ118" s="10" t="s">
        <v>282</v>
      </c>
    </row>
    <row r="119" spans="1:36" ht="13.8" x14ac:dyDescent="0.25">
      <c r="A119" s="5">
        <f t="shared" si="26"/>
        <v>43890</v>
      </c>
      <c r="B119" s="5">
        <f t="shared" si="26"/>
        <v>44136</v>
      </c>
      <c r="C119" s="6">
        <f t="shared" si="26"/>
        <v>0.33333333333333331</v>
      </c>
      <c r="D119" s="7">
        <f t="shared" si="26"/>
        <v>248</v>
      </c>
      <c r="E119" s="10" t="s">
        <v>268</v>
      </c>
      <c r="F119" s="7">
        <f t="shared" si="27"/>
        <v>169194</v>
      </c>
      <c r="G119" s="7">
        <f t="shared" si="27"/>
        <v>8371</v>
      </c>
      <c r="H119" s="7">
        <f t="shared" si="27"/>
        <v>4313</v>
      </c>
      <c r="I119" s="16" t="str">
        <f t="shared" si="27"/>
        <v>No hay datos</v>
      </c>
      <c r="J119" s="19">
        <f t="shared" si="27"/>
        <v>149048</v>
      </c>
      <c r="K119" s="24">
        <f t="shared" si="27"/>
        <v>21423</v>
      </c>
      <c r="L119" s="7">
        <f t="shared" si="27"/>
        <v>327889</v>
      </c>
      <c r="M119" s="7">
        <f t="shared" si="27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28"/>
        <v>79053</v>
      </c>
      <c r="V119" s="7">
        <f t="shared" si="28"/>
        <v>531</v>
      </c>
      <c r="W119" s="7">
        <f t="shared" si="28"/>
        <v>342</v>
      </c>
      <c r="X119" s="7" t="str">
        <f t="shared" si="28"/>
        <v>53.0%</v>
      </c>
      <c r="Y119" s="7" t="str">
        <f t="shared" si="28"/>
        <v>47.0%</v>
      </c>
      <c r="Z119" s="7" t="str">
        <f t="shared" si="28"/>
        <v>60.6%</v>
      </c>
      <c r="AA119" s="7" t="str">
        <f t="shared" si="28"/>
        <v>20.5%</v>
      </c>
      <c r="AB119" s="7" t="str">
        <f t="shared" si="28"/>
        <v>13.2%</v>
      </c>
      <c r="AC119" s="7" t="str">
        <f t="shared" si="28"/>
        <v>2.9%</v>
      </c>
      <c r="AD119" s="7" t="str">
        <f t="shared" si="28"/>
        <v>1.4%</v>
      </c>
      <c r="AE119" s="7" t="str">
        <f t="shared" si="28"/>
        <v>0.8%</v>
      </c>
      <c r="AF119" s="7" t="str">
        <f t="shared" si="28"/>
        <v>0.5%</v>
      </c>
      <c r="AG119" s="7" t="str">
        <f t="shared" si="19"/>
        <v>0.2%</v>
      </c>
      <c r="AH119" s="9"/>
      <c r="AI119" s="9">
        <f t="shared" si="16"/>
        <v>4</v>
      </c>
      <c r="AJ119" s="10" t="s">
        <v>282</v>
      </c>
    </row>
    <row r="120" spans="1:36" ht="13.8" x14ac:dyDescent="0.25">
      <c r="A120" s="5">
        <f t="shared" si="26"/>
        <v>43890</v>
      </c>
      <c r="B120" s="5">
        <f t="shared" si="26"/>
        <v>44136</v>
      </c>
      <c r="C120" s="6">
        <f t="shared" si="26"/>
        <v>0.33333333333333331</v>
      </c>
      <c r="D120" s="7">
        <f t="shared" si="26"/>
        <v>248</v>
      </c>
      <c r="E120" s="10" t="s">
        <v>268</v>
      </c>
      <c r="F120" s="7">
        <f t="shared" si="27"/>
        <v>169194</v>
      </c>
      <c r="G120" s="7">
        <f t="shared" si="27"/>
        <v>8371</v>
      </c>
      <c r="H120" s="7">
        <f t="shared" si="27"/>
        <v>4313</v>
      </c>
      <c r="I120" s="16" t="str">
        <f t="shared" si="27"/>
        <v>No hay datos</v>
      </c>
      <c r="J120" s="19">
        <f t="shared" si="27"/>
        <v>149048</v>
      </c>
      <c r="K120" s="24">
        <f t="shared" si="27"/>
        <v>21423</v>
      </c>
      <c r="L120" s="7">
        <f t="shared" si="27"/>
        <v>327889</v>
      </c>
      <c r="M120" s="7">
        <f t="shared" si="27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28"/>
        <v>2110</v>
      </c>
      <c r="S120" s="7">
        <f t="shared" si="28"/>
        <v>83</v>
      </c>
      <c r="T120" s="7">
        <f t="shared" si="28"/>
        <v>7</v>
      </c>
      <c r="U120" s="7">
        <f t="shared" si="28"/>
        <v>79053</v>
      </c>
      <c r="V120" s="7">
        <f t="shared" si="28"/>
        <v>531</v>
      </c>
      <c r="W120" s="7">
        <f t="shared" si="28"/>
        <v>342</v>
      </c>
      <c r="X120" s="7" t="str">
        <f t="shared" si="28"/>
        <v>53.0%</v>
      </c>
      <c r="Y120" s="7" t="str">
        <f t="shared" si="28"/>
        <v>47.0%</v>
      </c>
      <c r="Z120" s="7" t="str">
        <f t="shared" si="28"/>
        <v>60.6%</v>
      </c>
      <c r="AA120" s="7" t="str">
        <f t="shared" si="28"/>
        <v>20.5%</v>
      </c>
      <c r="AB120" s="7" t="str">
        <f t="shared" si="28"/>
        <v>13.2%</v>
      </c>
      <c r="AC120" s="7" t="str">
        <f t="shared" si="28"/>
        <v>2.9%</v>
      </c>
      <c r="AD120" s="7" t="str">
        <f t="shared" si="28"/>
        <v>1.4%</v>
      </c>
      <c r="AE120" s="7" t="str">
        <f t="shared" si="28"/>
        <v>0.8%</v>
      </c>
      <c r="AF120" s="7" t="str">
        <f t="shared" si="28"/>
        <v>0.5%</v>
      </c>
      <c r="AG120" s="7" t="str">
        <f t="shared" si="19"/>
        <v>0.2%</v>
      </c>
      <c r="AH120" s="9"/>
      <c r="AI120" s="9">
        <f t="shared" si="16"/>
        <v>4</v>
      </c>
      <c r="AJ120" s="10" t="s">
        <v>282</v>
      </c>
    </row>
    <row r="121" spans="1:36" ht="13.8" x14ac:dyDescent="0.25">
      <c r="A121" s="5">
        <f t="shared" si="26"/>
        <v>43890</v>
      </c>
      <c r="B121" s="5">
        <f t="shared" si="26"/>
        <v>44136</v>
      </c>
      <c r="C121" s="6">
        <f t="shared" si="26"/>
        <v>0.33333333333333331</v>
      </c>
      <c r="D121" s="7">
        <f t="shared" si="26"/>
        <v>248</v>
      </c>
      <c r="E121" s="10" t="s">
        <v>268</v>
      </c>
      <c r="F121" s="7">
        <f t="shared" si="27"/>
        <v>169194</v>
      </c>
      <c r="G121" s="7">
        <f t="shared" si="27"/>
        <v>8371</v>
      </c>
      <c r="H121" s="7">
        <f t="shared" si="27"/>
        <v>4313</v>
      </c>
      <c r="I121" s="16" t="str">
        <f t="shared" si="27"/>
        <v>No hay datos</v>
      </c>
      <c r="J121" s="19">
        <f t="shared" si="27"/>
        <v>149048</v>
      </c>
      <c r="K121" s="24">
        <f t="shared" si="27"/>
        <v>21423</v>
      </c>
      <c r="L121" s="7">
        <f t="shared" si="27"/>
        <v>327889</v>
      </c>
      <c r="M121" s="7">
        <f t="shared" si="27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28"/>
        <v>2110</v>
      </c>
      <c r="S121" s="7">
        <f t="shared" si="28"/>
        <v>83</v>
      </c>
      <c r="T121" s="7">
        <f t="shared" si="28"/>
        <v>7</v>
      </c>
      <c r="U121" s="7">
        <f t="shared" si="28"/>
        <v>79053</v>
      </c>
      <c r="V121" s="7">
        <f t="shared" si="28"/>
        <v>531</v>
      </c>
      <c r="W121" s="7">
        <f t="shared" si="28"/>
        <v>342</v>
      </c>
      <c r="X121" s="7" t="str">
        <f t="shared" si="28"/>
        <v>53.0%</v>
      </c>
      <c r="Y121" s="7" t="str">
        <f t="shared" si="28"/>
        <v>47.0%</v>
      </c>
      <c r="Z121" s="7" t="str">
        <f t="shared" si="28"/>
        <v>60.6%</v>
      </c>
      <c r="AA121" s="7" t="str">
        <f t="shared" si="28"/>
        <v>20.5%</v>
      </c>
      <c r="AB121" s="7" t="str">
        <f t="shared" si="28"/>
        <v>13.2%</v>
      </c>
      <c r="AC121" s="7" t="str">
        <f t="shared" si="28"/>
        <v>2.9%</v>
      </c>
      <c r="AD121" s="7" t="str">
        <f t="shared" si="28"/>
        <v>1.4%</v>
      </c>
      <c r="AE121" s="7" t="str">
        <f t="shared" si="28"/>
        <v>0.8%</v>
      </c>
      <c r="AF121" s="7" t="str">
        <f t="shared" si="28"/>
        <v>0.5%</v>
      </c>
      <c r="AG121" s="7" t="str">
        <f t="shared" si="19"/>
        <v>0.2%</v>
      </c>
      <c r="AH121" s="9"/>
      <c r="AI121" s="9">
        <f t="shared" si="16"/>
        <v>4</v>
      </c>
      <c r="AJ121" s="10" t="s">
        <v>282</v>
      </c>
    </row>
    <row r="122" spans="1:36" ht="13.8" x14ac:dyDescent="0.25">
      <c r="A122" s="5">
        <f t="shared" si="26"/>
        <v>43890</v>
      </c>
      <c r="B122" s="5">
        <f t="shared" si="26"/>
        <v>44136</v>
      </c>
      <c r="C122" s="6">
        <f t="shared" si="26"/>
        <v>0.33333333333333331</v>
      </c>
      <c r="D122" s="7">
        <f t="shared" si="26"/>
        <v>248</v>
      </c>
      <c r="E122" s="10" t="s">
        <v>268</v>
      </c>
      <c r="F122" s="7">
        <f t="shared" si="27"/>
        <v>169194</v>
      </c>
      <c r="G122" s="7">
        <f t="shared" si="27"/>
        <v>8371</v>
      </c>
      <c r="H122" s="7">
        <f t="shared" si="27"/>
        <v>4313</v>
      </c>
      <c r="I122" s="16" t="str">
        <f t="shared" si="27"/>
        <v>No hay datos</v>
      </c>
      <c r="J122" s="19">
        <f t="shared" si="27"/>
        <v>149048</v>
      </c>
      <c r="K122" s="24">
        <f t="shared" si="27"/>
        <v>21423</v>
      </c>
      <c r="L122" s="7">
        <f t="shared" si="27"/>
        <v>327889</v>
      </c>
      <c r="M122" s="7">
        <f t="shared" si="27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28"/>
        <v>2110</v>
      </c>
      <c r="S122" s="7">
        <f t="shared" si="28"/>
        <v>83</v>
      </c>
      <c r="T122" s="7">
        <f t="shared" si="28"/>
        <v>7</v>
      </c>
      <c r="U122" s="7">
        <f t="shared" si="28"/>
        <v>79053</v>
      </c>
      <c r="V122" s="7">
        <f t="shared" si="28"/>
        <v>531</v>
      </c>
      <c r="W122" s="7">
        <f t="shared" si="28"/>
        <v>342</v>
      </c>
      <c r="X122" s="7" t="str">
        <f t="shared" si="28"/>
        <v>53.0%</v>
      </c>
      <c r="Y122" s="7" t="str">
        <f t="shared" si="28"/>
        <v>47.0%</v>
      </c>
      <c r="Z122" s="7" t="str">
        <f t="shared" si="28"/>
        <v>60.6%</v>
      </c>
      <c r="AA122" s="7" t="str">
        <f t="shared" si="28"/>
        <v>20.5%</v>
      </c>
      <c r="AB122" s="7" t="str">
        <f t="shared" si="28"/>
        <v>13.2%</v>
      </c>
      <c r="AC122" s="7" t="str">
        <f t="shared" si="28"/>
        <v>2.9%</v>
      </c>
      <c r="AD122" s="7" t="str">
        <f t="shared" si="28"/>
        <v>1.4%</v>
      </c>
      <c r="AE122" s="7" t="str">
        <f t="shared" si="28"/>
        <v>0.8%</v>
      </c>
      <c r="AF122" s="7" t="str">
        <f t="shared" si="28"/>
        <v>0.5%</v>
      </c>
      <c r="AG122" s="7" t="str">
        <f t="shared" si="19"/>
        <v>0.2%</v>
      </c>
      <c r="AH122" s="9"/>
      <c r="AI122" s="9">
        <f t="shared" si="16"/>
        <v>4</v>
      </c>
      <c r="AJ122" s="10" t="s">
        <v>282</v>
      </c>
    </row>
    <row r="123" spans="1:36" ht="13.8" x14ac:dyDescent="0.25">
      <c r="A123" s="5">
        <f t="shared" si="26"/>
        <v>43890</v>
      </c>
      <c r="B123" s="5">
        <f t="shared" si="26"/>
        <v>44136</v>
      </c>
      <c r="C123" s="6">
        <f t="shared" si="26"/>
        <v>0.33333333333333331</v>
      </c>
      <c r="D123" s="7">
        <f t="shared" si="26"/>
        <v>248</v>
      </c>
      <c r="E123" s="10" t="s">
        <v>268</v>
      </c>
      <c r="F123" s="7">
        <f t="shared" si="27"/>
        <v>169194</v>
      </c>
      <c r="G123" s="7">
        <f t="shared" si="27"/>
        <v>8371</v>
      </c>
      <c r="H123" s="7">
        <f t="shared" si="27"/>
        <v>4313</v>
      </c>
      <c r="I123" s="16" t="str">
        <f t="shared" si="27"/>
        <v>No hay datos</v>
      </c>
      <c r="J123" s="19">
        <f t="shared" si="27"/>
        <v>149048</v>
      </c>
      <c r="K123" s="24">
        <f t="shared" si="27"/>
        <v>21423</v>
      </c>
      <c r="L123" s="7">
        <f t="shared" si="27"/>
        <v>327889</v>
      </c>
      <c r="M123" s="7">
        <f t="shared" si="27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28"/>
        <v>2110</v>
      </c>
      <c r="S123" s="7">
        <f t="shared" si="28"/>
        <v>83</v>
      </c>
      <c r="T123" s="7">
        <f t="shared" si="28"/>
        <v>7</v>
      </c>
      <c r="U123" s="7">
        <f t="shared" si="28"/>
        <v>79053</v>
      </c>
      <c r="V123" s="7">
        <f t="shared" si="28"/>
        <v>531</v>
      </c>
      <c r="W123" s="7">
        <f t="shared" si="28"/>
        <v>342</v>
      </c>
      <c r="X123" s="7" t="str">
        <f t="shared" si="28"/>
        <v>53.0%</v>
      </c>
      <c r="Y123" s="7" t="str">
        <f t="shared" si="28"/>
        <v>47.0%</v>
      </c>
      <c r="Z123" s="7" t="str">
        <f t="shared" si="28"/>
        <v>60.6%</v>
      </c>
      <c r="AA123" s="7" t="str">
        <f t="shared" si="28"/>
        <v>20.5%</v>
      </c>
      <c r="AB123" s="7" t="str">
        <f t="shared" si="28"/>
        <v>13.2%</v>
      </c>
      <c r="AC123" s="7" t="str">
        <f t="shared" si="28"/>
        <v>2.9%</v>
      </c>
      <c r="AD123" s="7" t="str">
        <f t="shared" si="28"/>
        <v>1.4%</v>
      </c>
      <c r="AE123" s="7" t="str">
        <f t="shared" si="28"/>
        <v>0.8%</v>
      </c>
      <c r="AF123" s="7" t="str">
        <f t="shared" si="28"/>
        <v>0.5%</v>
      </c>
      <c r="AG123" s="7" t="str">
        <f t="shared" si="19"/>
        <v>0.2%</v>
      </c>
      <c r="AH123" s="9"/>
      <c r="AI123" s="9">
        <f t="shared" si="16"/>
        <v>4</v>
      </c>
      <c r="AJ123" s="10" t="s">
        <v>282</v>
      </c>
    </row>
    <row r="124" spans="1:36" ht="13.8" x14ac:dyDescent="0.25">
      <c r="A124" s="5">
        <f t="shared" si="26"/>
        <v>43890</v>
      </c>
      <c r="B124" s="5">
        <f t="shared" si="26"/>
        <v>44136</v>
      </c>
      <c r="C124" s="6">
        <f t="shared" si="26"/>
        <v>0.33333333333333331</v>
      </c>
      <c r="D124" s="7">
        <f t="shared" si="26"/>
        <v>248</v>
      </c>
      <c r="E124" s="10" t="s">
        <v>268</v>
      </c>
      <c r="F124" s="7">
        <f t="shared" si="27"/>
        <v>169194</v>
      </c>
      <c r="G124" s="7">
        <f t="shared" si="27"/>
        <v>8371</v>
      </c>
      <c r="H124" s="7">
        <f t="shared" si="27"/>
        <v>4313</v>
      </c>
      <c r="I124" s="16" t="str">
        <f t="shared" si="27"/>
        <v>No hay datos</v>
      </c>
      <c r="J124" s="19">
        <f t="shared" si="27"/>
        <v>149048</v>
      </c>
      <c r="K124" s="24">
        <f t="shared" si="27"/>
        <v>21423</v>
      </c>
      <c r="L124" s="7">
        <f t="shared" si="27"/>
        <v>327889</v>
      </c>
      <c r="M124" s="7">
        <f t="shared" si="27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28"/>
        <v>2110</v>
      </c>
      <c r="S124" s="7">
        <f t="shared" si="28"/>
        <v>83</v>
      </c>
      <c r="T124" s="7">
        <f t="shared" si="28"/>
        <v>7</v>
      </c>
      <c r="U124" s="7">
        <f t="shared" si="28"/>
        <v>79053</v>
      </c>
      <c r="V124" s="7">
        <f t="shared" si="28"/>
        <v>531</v>
      </c>
      <c r="W124" s="7">
        <f t="shared" si="28"/>
        <v>342</v>
      </c>
      <c r="X124" s="7" t="str">
        <f t="shared" si="28"/>
        <v>53.0%</v>
      </c>
      <c r="Y124" s="7" t="str">
        <f t="shared" si="28"/>
        <v>47.0%</v>
      </c>
      <c r="Z124" s="7" t="str">
        <f t="shared" si="28"/>
        <v>60.6%</v>
      </c>
      <c r="AA124" s="7" t="str">
        <f t="shared" si="28"/>
        <v>20.5%</v>
      </c>
      <c r="AB124" s="7" t="str">
        <f t="shared" si="28"/>
        <v>13.2%</v>
      </c>
      <c r="AC124" s="7" t="str">
        <f t="shared" si="28"/>
        <v>2.9%</v>
      </c>
      <c r="AD124" s="7" t="str">
        <f t="shared" si="28"/>
        <v>1.4%</v>
      </c>
      <c r="AE124" s="7" t="str">
        <f t="shared" si="28"/>
        <v>0.8%</v>
      </c>
      <c r="AF124" s="7" t="str">
        <f t="shared" si="28"/>
        <v>0.5%</v>
      </c>
      <c r="AG124" s="7" t="str">
        <f t="shared" si="19"/>
        <v>0.2%</v>
      </c>
      <c r="AH124" s="9"/>
      <c r="AI124" s="9">
        <f t="shared" si="16"/>
        <v>4</v>
      </c>
      <c r="AJ124" s="10" t="s">
        <v>282</v>
      </c>
    </row>
    <row r="125" spans="1:36" ht="13.8" x14ac:dyDescent="0.25">
      <c r="A125" s="5">
        <f t="shared" si="26"/>
        <v>43890</v>
      </c>
      <c r="B125" s="5">
        <f t="shared" si="26"/>
        <v>44136</v>
      </c>
      <c r="C125" s="6">
        <f t="shared" si="26"/>
        <v>0.33333333333333331</v>
      </c>
      <c r="D125" s="7">
        <f t="shared" si="26"/>
        <v>248</v>
      </c>
      <c r="E125" s="10" t="s">
        <v>268</v>
      </c>
      <c r="F125" s="7">
        <f t="shared" si="27"/>
        <v>169194</v>
      </c>
      <c r="G125" s="7">
        <f t="shared" si="27"/>
        <v>8371</v>
      </c>
      <c r="H125" s="7">
        <f t="shared" si="27"/>
        <v>4313</v>
      </c>
      <c r="I125" s="16" t="str">
        <f t="shared" si="27"/>
        <v>No hay datos</v>
      </c>
      <c r="J125" s="19">
        <f t="shared" si="27"/>
        <v>149048</v>
      </c>
      <c r="K125" s="24">
        <f t="shared" si="27"/>
        <v>21423</v>
      </c>
      <c r="L125" s="7">
        <f t="shared" si="27"/>
        <v>327889</v>
      </c>
      <c r="M125" s="7">
        <f t="shared" si="27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28"/>
        <v>2110</v>
      </c>
      <c r="S125" s="7">
        <f t="shared" si="28"/>
        <v>83</v>
      </c>
      <c r="T125" s="7">
        <f t="shared" si="28"/>
        <v>7</v>
      </c>
      <c r="U125" s="7">
        <f t="shared" si="28"/>
        <v>79053</v>
      </c>
      <c r="V125" s="7">
        <f t="shared" si="28"/>
        <v>531</v>
      </c>
      <c r="W125" s="7">
        <f t="shared" si="28"/>
        <v>342</v>
      </c>
      <c r="X125" s="7" t="str">
        <f t="shared" si="28"/>
        <v>53.0%</v>
      </c>
      <c r="Y125" s="7" t="str">
        <f t="shared" si="28"/>
        <v>47.0%</v>
      </c>
      <c r="Z125" s="7" t="str">
        <f t="shared" si="28"/>
        <v>60.6%</v>
      </c>
      <c r="AA125" s="7" t="str">
        <f t="shared" si="28"/>
        <v>20.5%</v>
      </c>
      <c r="AB125" s="7" t="str">
        <f t="shared" si="28"/>
        <v>13.2%</v>
      </c>
      <c r="AC125" s="7" t="str">
        <f t="shared" si="28"/>
        <v>2.9%</v>
      </c>
      <c r="AD125" s="7" t="str">
        <f t="shared" si="28"/>
        <v>1.4%</v>
      </c>
      <c r="AE125" s="7" t="str">
        <f t="shared" si="28"/>
        <v>0.8%</v>
      </c>
      <c r="AF125" s="7" t="str">
        <f t="shared" si="28"/>
        <v>0.5%</v>
      </c>
      <c r="AG125" s="7" t="str">
        <f t="shared" si="19"/>
        <v>0.2%</v>
      </c>
      <c r="AH125" s="9"/>
      <c r="AI125" s="9">
        <f t="shared" si="16"/>
        <v>4</v>
      </c>
      <c r="AJ125" s="10" t="s">
        <v>282</v>
      </c>
    </row>
    <row r="126" spans="1:36" ht="13.8" x14ac:dyDescent="0.25">
      <c r="A126" s="5">
        <f t="shared" si="26"/>
        <v>43890</v>
      </c>
      <c r="B126" s="5">
        <f t="shared" si="26"/>
        <v>44136</v>
      </c>
      <c r="C126" s="6">
        <f t="shared" si="26"/>
        <v>0.33333333333333331</v>
      </c>
      <c r="D126" s="7">
        <f t="shared" si="26"/>
        <v>248</v>
      </c>
      <c r="E126" s="10" t="s">
        <v>268</v>
      </c>
      <c r="F126" s="7">
        <f t="shared" si="27"/>
        <v>169194</v>
      </c>
      <c r="G126" s="7">
        <f t="shared" si="27"/>
        <v>8371</v>
      </c>
      <c r="H126" s="7">
        <f t="shared" si="27"/>
        <v>4313</v>
      </c>
      <c r="I126" s="16" t="str">
        <f t="shared" si="27"/>
        <v>No hay datos</v>
      </c>
      <c r="J126" s="19">
        <f t="shared" si="27"/>
        <v>149048</v>
      </c>
      <c r="K126" s="24">
        <f t="shared" si="27"/>
        <v>21423</v>
      </c>
      <c r="L126" s="7">
        <f t="shared" si="27"/>
        <v>327889</v>
      </c>
      <c r="M126" s="7">
        <f t="shared" si="27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28"/>
        <v>2110</v>
      </c>
      <c r="S126" s="7">
        <f t="shared" si="28"/>
        <v>83</v>
      </c>
      <c r="T126" s="7">
        <f t="shared" si="28"/>
        <v>7</v>
      </c>
      <c r="U126" s="7">
        <f t="shared" si="28"/>
        <v>79053</v>
      </c>
      <c r="V126" s="7">
        <f t="shared" si="28"/>
        <v>531</v>
      </c>
      <c r="W126" s="7">
        <f t="shared" si="28"/>
        <v>342</v>
      </c>
      <c r="X126" s="7" t="str">
        <f t="shared" si="28"/>
        <v>53.0%</v>
      </c>
      <c r="Y126" s="7" t="str">
        <f t="shared" si="28"/>
        <v>47.0%</v>
      </c>
      <c r="Z126" s="7" t="str">
        <f t="shared" si="28"/>
        <v>60.6%</v>
      </c>
      <c r="AA126" s="7" t="str">
        <f t="shared" si="28"/>
        <v>20.5%</v>
      </c>
      <c r="AB126" s="7" t="str">
        <f t="shared" si="28"/>
        <v>13.2%</v>
      </c>
      <c r="AC126" s="7" t="str">
        <f t="shared" si="28"/>
        <v>2.9%</v>
      </c>
      <c r="AD126" s="7" t="str">
        <f t="shared" si="28"/>
        <v>1.4%</v>
      </c>
      <c r="AE126" s="7" t="str">
        <f t="shared" si="28"/>
        <v>0.8%</v>
      </c>
      <c r="AF126" s="7" t="str">
        <f t="shared" si="28"/>
        <v>0.5%</v>
      </c>
      <c r="AG126" s="7" t="str">
        <f t="shared" si="19"/>
        <v>0.2%</v>
      </c>
      <c r="AH126" s="9"/>
      <c r="AI126" s="9">
        <f t="shared" si="16"/>
        <v>4</v>
      </c>
      <c r="AJ126" s="10" t="s">
        <v>282</v>
      </c>
    </row>
    <row r="127" spans="1:36" ht="13.8" x14ac:dyDescent="0.25">
      <c r="A127" s="5">
        <f t="shared" si="26"/>
        <v>43890</v>
      </c>
      <c r="B127" s="5">
        <f t="shared" si="26"/>
        <v>44136</v>
      </c>
      <c r="C127" s="6">
        <f t="shared" si="26"/>
        <v>0.33333333333333331</v>
      </c>
      <c r="D127" s="7">
        <f t="shared" si="26"/>
        <v>248</v>
      </c>
      <c r="E127" s="10" t="s">
        <v>268</v>
      </c>
      <c r="F127" s="7">
        <f t="shared" si="27"/>
        <v>169194</v>
      </c>
      <c r="G127" s="7">
        <f t="shared" si="27"/>
        <v>8371</v>
      </c>
      <c r="H127" s="7">
        <f t="shared" si="27"/>
        <v>4313</v>
      </c>
      <c r="I127" s="16" t="str">
        <f t="shared" si="27"/>
        <v>No hay datos</v>
      </c>
      <c r="J127" s="19">
        <f t="shared" si="27"/>
        <v>149048</v>
      </c>
      <c r="K127" s="24">
        <f t="shared" si="27"/>
        <v>21423</v>
      </c>
      <c r="L127" s="7">
        <f t="shared" si="27"/>
        <v>327889</v>
      </c>
      <c r="M127" s="7">
        <f t="shared" si="27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28"/>
        <v>79053</v>
      </c>
      <c r="V127" s="7">
        <f t="shared" si="28"/>
        <v>531</v>
      </c>
      <c r="W127" s="7">
        <f t="shared" si="28"/>
        <v>342</v>
      </c>
      <c r="X127" s="7" t="str">
        <f t="shared" si="28"/>
        <v>53.0%</v>
      </c>
      <c r="Y127" s="7" t="str">
        <f t="shared" si="28"/>
        <v>47.0%</v>
      </c>
      <c r="Z127" s="7" t="str">
        <f t="shared" si="28"/>
        <v>60.6%</v>
      </c>
      <c r="AA127" s="7" t="str">
        <f t="shared" si="28"/>
        <v>20.5%</v>
      </c>
      <c r="AB127" s="7" t="str">
        <f t="shared" si="28"/>
        <v>13.2%</v>
      </c>
      <c r="AC127" s="7" t="str">
        <f t="shared" si="28"/>
        <v>2.9%</v>
      </c>
      <c r="AD127" s="7" t="str">
        <f t="shared" si="28"/>
        <v>1.4%</v>
      </c>
      <c r="AE127" s="7" t="str">
        <f t="shared" si="28"/>
        <v>0.8%</v>
      </c>
      <c r="AF127" s="7" t="str">
        <f t="shared" si="28"/>
        <v>0.5%</v>
      </c>
      <c r="AG127" s="7" t="str">
        <f t="shared" si="19"/>
        <v>0.2%</v>
      </c>
      <c r="AH127" s="9"/>
      <c r="AI127" s="9">
        <f t="shared" si="16"/>
        <v>4</v>
      </c>
      <c r="AJ127" s="10" t="s">
        <v>282</v>
      </c>
    </row>
    <row r="128" spans="1:36" ht="13.8" x14ac:dyDescent="0.25">
      <c r="A128" s="5">
        <f t="shared" si="26"/>
        <v>43890</v>
      </c>
      <c r="B128" s="5">
        <f t="shared" si="26"/>
        <v>44136</v>
      </c>
      <c r="C128" s="6">
        <f t="shared" si="26"/>
        <v>0.33333333333333331</v>
      </c>
      <c r="D128" s="7">
        <f t="shared" si="26"/>
        <v>248</v>
      </c>
      <c r="E128" s="10" t="s">
        <v>268</v>
      </c>
      <c r="F128" s="7">
        <f t="shared" si="27"/>
        <v>169194</v>
      </c>
      <c r="G128" s="7">
        <f t="shared" si="27"/>
        <v>8371</v>
      </c>
      <c r="H128" s="7">
        <f t="shared" si="27"/>
        <v>4313</v>
      </c>
      <c r="I128" s="16" t="str">
        <f t="shared" si="27"/>
        <v>No hay datos</v>
      </c>
      <c r="J128" s="19">
        <f t="shared" si="27"/>
        <v>149048</v>
      </c>
      <c r="K128" s="24">
        <f t="shared" si="27"/>
        <v>21423</v>
      </c>
      <c r="L128" s="7">
        <f t="shared" si="27"/>
        <v>327889</v>
      </c>
      <c r="M128" s="7">
        <f t="shared" si="27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28"/>
        <v>3053</v>
      </c>
      <c r="S128" s="7">
        <f t="shared" si="28"/>
        <v>104</v>
      </c>
      <c r="T128" s="7">
        <f t="shared" si="28"/>
        <v>1</v>
      </c>
      <c r="U128" s="7">
        <f t="shared" si="28"/>
        <v>79053</v>
      </c>
      <c r="V128" s="7">
        <f t="shared" si="28"/>
        <v>531</v>
      </c>
      <c r="W128" s="7">
        <f t="shared" si="28"/>
        <v>342</v>
      </c>
      <c r="X128" s="7" t="str">
        <f t="shared" si="28"/>
        <v>53.0%</v>
      </c>
      <c r="Y128" s="7" t="str">
        <f t="shared" si="28"/>
        <v>47.0%</v>
      </c>
      <c r="Z128" s="7" t="str">
        <f t="shared" si="28"/>
        <v>60.6%</v>
      </c>
      <c r="AA128" s="7" t="str">
        <f t="shared" si="28"/>
        <v>20.5%</v>
      </c>
      <c r="AB128" s="7" t="str">
        <f t="shared" si="28"/>
        <v>13.2%</v>
      </c>
      <c r="AC128" s="7" t="str">
        <f t="shared" si="28"/>
        <v>2.9%</v>
      </c>
      <c r="AD128" s="7" t="str">
        <f t="shared" si="28"/>
        <v>1.4%</v>
      </c>
      <c r="AE128" s="7" t="str">
        <f t="shared" si="28"/>
        <v>0.8%</v>
      </c>
      <c r="AF128" s="7" t="str">
        <f t="shared" si="28"/>
        <v>0.5%</v>
      </c>
      <c r="AG128" s="7" t="str">
        <f t="shared" si="19"/>
        <v>0.2%</v>
      </c>
      <c r="AH128" s="9"/>
      <c r="AI128" s="9">
        <f t="shared" si="16"/>
        <v>4</v>
      </c>
      <c r="AJ128" s="10" t="s">
        <v>282</v>
      </c>
    </row>
    <row r="129" spans="1:36" ht="13.8" x14ac:dyDescent="0.25">
      <c r="A129" s="5">
        <f t="shared" si="26"/>
        <v>43890</v>
      </c>
      <c r="B129" s="5">
        <f t="shared" si="26"/>
        <v>44136</v>
      </c>
      <c r="C129" s="6">
        <f t="shared" si="26"/>
        <v>0.33333333333333331</v>
      </c>
      <c r="D129" s="7">
        <f t="shared" si="26"/>
        <v>248</v>
      </c>
      <c r="E129" s="10" t="s">
        <v>268</v>
      </c>
      <c r="F129" s="7">
        <f t="shared" si="27"/>
        <v>169194</v>
      </c>
      <c r="G129" s="7">
        <f t="shared" si="27"/>
        <v>8371</v>
      </c>
      <c r="H129" s="7">
        <f t="shared" si="27"/>
        <v>4313</v>
      </c>
      <c r="I129" s="16" t="str">
        <f t="shared" si="27"/>
        <v>No hay datos</v>
      </c>
      <c r="J129" s="19">
        <f t="shared" si="27"/>
        <v>149048</v>
      </c>
      <c r="K129" s="24">
        <f t="shared" si="27"/>
        <v>21423</v>
      </c>
      <c r="L129" s="7">
        <f t="shared" si="27"/>
        <v>327889</v>
      </c>
      <c r="M129" s="7">
        <f t="shared" si="27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28"/>
        <v>3053</v>
      </c>
      <c r="S129" s="7">
        <f t="shared" si="28"/>
        <v>104</v>
      </c>
      <c r="T129" s="7">
        <f t="shared" si="28"/>
        <v>1</v>
      </c>
      <c r="U129" s="7">
        <f t="shared" si="28"/>
        <v>79053</v>
      </c>
      <c r="V129" s="7">
        <f t="shared" si="28"/>
        <v>531</v>
      </c>
      <c r="W129" s="7">
        <f t="shared" si="28"/>
        <v>342</v>
      </c>
      <c r="X129" s="7" t="str">
        <f t="shared" si="28"/>
        <v>53.0%</v>
      </c>
      <c r="Y129" s="7" t="str">
        <f t="shared" si="28"/>
        <v>47.0%</v>
      </c>
      <c r="Z129" s="7" t="str">
        <f t="shared" si="28"/>
        <v>60.6%</v>
      </c>
      <c r="AA129" s="7" t="str">
        <f t="shared" si="28"/>
        <v>20.5%</v>
      </c>
      <c r="AB129" s="7" t="str">
        <f t="shared" si="28"/>
        <v>13.2%</v>
      </c>
      <c r="AC129" s="7" t="str">
        <f t="shared" si="28"/>
        <v>2.9%</v>
      </c>
      <c r="AD129" s="7" t="str">
        <f t="shared" si="28"/>
        <v>1.4%</v>
      </c>
      <c r="AE129" s="7" t="str">
        <f t="shared" si="28"/>
        <v>0.8%</v>
      </c>
      <c r="AF129" s="7" t="str">
        <f t="shared" si="28"/>
        <v>0.5%</v>
      </c>
      <c r="AG129" s="7" t="str">
        <f t="shared" si="19"/>
        <v>0.2%</v>
      </c>
      <c r="AH129" s="9"/>
      <c r="AI129" s="9">
        <f t="shared" si="16"/>
        <v>4</v>
      </c>
      <c r="AJ129" s="10" t="s">
        <v>282</v>
      </c>
    </row>
    <row r="130" spans="1:36" ht="13.8" x14ac:dyDescent="0.25">
      <c r="A130" s="5">
        <f t="shared" si="26"/>
        <v>43890</v>
      </c>
      <c r="B130" s="5">
        <f t="shared" si="26"/>
        <v>44136</v>
      </c>
      <c r="C130" s="6">
        <f t="shared" si="26"/>
        <v>0.33333333333333331</v>
      </c>
      <c r="D130" s="7">
        <f t="shared" si="26"/>
        <v>248</v>
      </c>
      <c r="E130" s="10" t="s">
        <v>268</v>
      </c>
      <c r="F130" s="7">
        <f t="shared" si="27"/>
        <v>169194</v>
      </c>
      <c r="G130" s="7">
        <f t="shared" si="27"/>
        <v>8371</v>
      </c>
      <c r="H130" s="7">
        <f t="shared" si="27"/>
        <v>4313</v>
      </c>
      <c r="I130" s="16" t="str">
        <f t="shared" si="27"/>
        <v>No hay datos</v>
      </c>
      <c r="J130" s="19">
        <f t="shared" si="27"/>
        <v>149048</v>
      </c>
      <c r="K130" s="24">
        <f t="shared" si="27"/>
        <v>21423</v>
      </c>
      <c r="L130" s="7">
        <f t="shared" si="27"/>
        <v>327889</v>
      </c>
      <c r="M130" s="7">
        <f t="shared" si="27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28"/>
        <v>3053</v>
      </c>
      <c r="S130" s="7">
        <f t="shared" si="28"/>
        <v>104</v>
      </c>
      <c r="T130" s="7">
        <f t="shared" si="28"/>
        <v>1</v>
      </c>
      <c r="U130" s="7">
        <f t="shared" si="28"/>
        <v>79053</v>
      </c>
      <c r="V130" s="7">
        <f t="shared" si="28"/>
        <v>531</v>
      </c>
      <c r="W130" s="7">
        <f t="shared" si="28"/>
        <v>342</v>
      </c>
      <c r="X130" s="7" t="str">
        <f t="shared" si="28"/>
        <v>53.0%</v>
      </c>
      <c r="Y130" s="7" t="str">
        <f t="shared" si="28"/>
        <v>47.0%</v>
      </c>
      <c r="Z130" s="7" t="str">
        <f t="shared" si="28"/>
        <v>60.6%</v>
      </c>
      <c r="AA130" s="7" t="str">
        <f t="shared" si="28"/>
        <v>20.5%</v>
      </c>
      <c r="AB130" s="7" t="str">
        <f t="shared" si="28"/>
        <v>13.2%</v>
      </c>
      <c r="AC130" s="7" t="str">
        <f t="shared" si="28"/>
        <v>2.9%</v>
      </c>
      <c r="AD130" s="7" t="str">
        <f t="shared" si="28"/>
        <v>1.4%</v>
      </c>
      <c r="AE130" s="7" t="str">
        <f t="shared" si="28"/>
        <v>0.8%</v>
      </c>
      <c r="AF130" s="7" t="str">
        <f t="shared" si="28"/>
        <v>0.5%</v>
      </c>
      <c r="AG130" s="7" t="str">
        <f t="shared" si="19"/>
        <v>0.2%</v>
      </c>
      <c r="AH130" s="9"/>
      <c r="AI130" s="9">
        <f t="shared" si="16"/>
        <v>4</v>
      </c>
      <c r="AJ130" s="10" t="s">
        <v>282</v>
      </c>
    </row>
    <row r="131" spans="1:36" ht="13.8" x14ac:dyDescent="0.25">
      <c r="A131" s="5">
        <f t="shared" ref="A131:D146" si="29">A130</f>
        <v>43890</v>
      </c>
      <c r="B131" s="5">
        <f t="shared" si="29"/>
        <v>44136</v>
      </c>
      <c r="C131" s="6">
        <f t="shared" si="29"/>
        <v>0.33333333333333331</v>
      </c>
      <c r="D131" s="7">
        <f t="shared" si="29"/>
        <v>248</v>
      </c>
      <c r="E131" s="10" t="s">
        <v>268</v>
      </c>
      <c r="F131" s="7">
        <f t="shared" ref="F131:M146" si="30">F130</f>
        <v>169194</v>
      </c>
      <c r="G131" s="7">
        <f t="shared" si="30"/>
        <v>8371</v>
      </c>
      <c r="H131" s="7">
        <f t="shared" si="30"/>
        <v>4313</v>
      </c>
      <c r="I131" s="16" t="str">
        <f t="shared" si="30"/>
        <v>No hay datos</v>
      </c>
      <c r="J131" s="19">
        <f t="shared" si="30"/>
        <v>149048</v>
      </c>
      <c r="K131" s="24">
        <f t="shared" si="30"/>
        <v>21423</v>
      </c>
      <c r="L131" s="7">
        <f t="shared" si="30"/>
        <v>327889</v>
      </c>
      <c r="M131" s="7">
        <f t="shared" si="30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28"/>
        <v>3053</v>
      </c>
      <c r="S131" s="7">
        <f t="shared" si="28"/>
        <v>104</v>
      </c>
      <c r="T131" s="7">
        <f t="shared" si="28"/>
        <v>1</v>
      </c>
      <c r="U131" s="7">
        <f t="shared" si="28"/>
        <v>79053</v>
      </c>
      <c r="V131" s="7">
        <f t="shared" si="28"/>
        <v>531</v>
      </c>
      <c r="W131" s="7">
        <f t="shared" si="28"/>
        <v>342</v>
      </c>
      <c r="X131" s="7" t="str">
        <f t="shared" si="28"/>
        <v>53.0%</v>
      </c>
      <c r="Y131" s="7" t="str">
        <f t="shared" si="28"/>
        <v>47.0%</v>
      </c>
      <c r="Z131" s="7" t="str">
        <f t="shared" si="28"/>
        <v>60.6%</v>
      </c>
      <c r="AA131" s="7" t="str">
        <f t="shared" si="28"/>
        <v>20.5%</v>
      </c>
      <c r="AB131" s="7" t="str">
        <f t="shared" si="28"/>
        <v>13.2%</v>
      </c>
      <c r="AC131" s="7" t="str">
        <f t="shared" si="28"/>
        <v>2.9%</v>
      </c>
      <c r="AD131" s="7" t="str">
        <f t="shared" si="28"/>
        <v>1.4%</v>
      </c>
      <c r="AE131" s="7" t="str">
        <f t="shared" si="28"/>
        <v>0.8%</v>
      </c>
      <c r="AF131" s="7" t="str">
        <f t="shared" si="28"/>
        <v>0.5%</v>
      </c>
      <c r="AG131" s="7" t="str">
        <f t="shared" si="19"/>
        <v>0.2%</v>
      </c>
      <c r="AH131" s="9"/>
      <c r="AI131" s="9">
        <f t="shared" si="16"/>
        <v>4</v>
      </c>
      <c r="AJ131" s="10" t="s">
        <v>282</v>
      </c>
    </row>
    <row r="132" spans="1:36" ht="13.8" x14ac:dyDescent="0.25">
      <c r="A132" s="5">
        <f t="shared" si="29"/>
        <v>43890</v>
      </c>
      <c r="B132" s="5">
        <f t="shared" si="29"/>
        <v>44136</v>
      </c>
      <c r="C132" s="6">
        <f t="shared" si="29"/>
        <v>0.33333333333333331</v>
      </c>
      <c r="D132" s="7">
        <f t="shared" si="29"/>
        <v>248</v>
      </c>
      <c r="E132" s="10" t="s">
        <v>268</v>
      </c>
      <c r="F132" s="7">
        <f t="shared" si="30"/>
        <v>169194</v>
      </c>
      <c r="G132" s="7">
        <f t="shared" si="30"/>
        <v>8371</v>
      </c>
      <c r="H132" s="7">
        <f t="shared" si="30"/>
        <v>4313</v>
      </c>
      <c r="I132" s="16" t="str">
        <f t="shared" si="30"/>
        <v>No hay datos</v>
      </c>
      <c r="J132" s="19">
        <f t="shared" si="30"/>
        <v>149048</v>
      </c>
      <c r="K132" s="24">
        <f t="shared" si="30"/>
        <v>21423</v>
      </c>
      <c r="L132" s="7">
        <f t="shared" si="30"/>
        <v>327889</v>
      </c>
      <c r="M132" s="7">
        <f t="shared" si="30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1">R131</f>
        <v>3053</v>
      </c>
      <c r="S132" s="7">
        <f t="shared" si="31"/>
        <v>104</v>
      </c>
      <c r="T132" s="7">
        <f t="shared" si="31"/>
        <v>1</v>
      </c>
      <c r="U132" s="7">
        <f t="shared" si="31"/>
        <v>79053</v>
      </c>
      <c r="V132" s="7">
        <f t="shared" si="31"/>
        <v>531</v>
      </c>
      <c r="W132" s="7">
        <f t="shared" si="31"/>
        <v>342</v>
      </c>
      <c r="X132" s="7" t="str">
        <f t="shared" si="31"/>
        <v>53.0%</v>
      </c>
      <c r="Y132" s="7" t="str">
        <f t="shared" si="31"/>
        <v>47.0%</v>
      </c>
      <c r="Z132" s="7" t="str">
        <f t="shared" si="31"/>
        <v>60.6%</v>
      </c>
      <c r="AA132" s="7" t="str">
        <f t="shared" si="31"/>
        <v>20.5%</v>
      </c>
      <c r="AB132" s="7" t="str">
        <f t="shared" si="31"/>
        <v>13.2%</v>
      </c>
      <c r="AC132" s="7" t="str">
        <f t="shared" si="31"/>
        <v>2.9%</v>
      </c>
      <c r="AD132" s="7" t="str">
        <f t="shared" si="31"/>
        <v>1.4%</v>
      </c>
      <c r="AE132" s="7" t="str">
        <f t="shared" si="31"/>
        <v>0.8%</v>
      </c>
      <c r="AF132" s="7" t="str">
        <f t="shared" si="31"/>
        <v>0.5%</v>
      </c>
      <c r="AG132" s="7" t="str">
        <f t="shared" si="19"/>
        <v>0.2%</v>
      </c>
      <c r="AH132" s="9"/>
      <c r="AI132" s="9">
        <f t="shared" ref="AI132:AI195" si="32">AI131</f>
        <v>4</v>
      </c>
      <c r="AJ132" s="10" t="s">
        <v>282</v>
      </c>
    </row>
    <row r="133" spans="1:36" ht="13.8" x14ac:dyDescent="0.25">
      <c r="A133" s="5">
        <f t="shared" si="29"/>
        <v>43890</v>
      </c>
      <c r="B133" s="5">
        <f t="shared" si="29"/>
        <v>44136</v>
      </c>
      <c r="C133" s="6">
        <f t="shared" si="29"/>
        <v>0.33333333333333331</v>
      </c>
      <c r="D133" s="7">
        <f t="shared" si="29"/>
        <v>248</v>
      </c>
      <c r="E133" s="10" t="s">
        <v>268</v>
      </c>
      <c r="F133" s="7">
        <f t="shared" si="30"/>
        <v>169194</v>
      </c>
      <c r="G133" s="7">
        <f t="shared" si="30"/>
        <v>8371</v>
      </c>
      <c r="H133" s="7">
        <f t="shared" si="30"/>
        <v>4313</v>
      </c>
      <c r="I133" s="16" t="str">
        <f t="shared" si="30"/>
        <v>No hay datos</v>
      </c>
      <c r="J133" s="19">
        <f t="shared" si="30"/>
        <v>149048</v>
      </c>
      <c r="K133" s="24">
        <f t="shared" si="30"/>
        <v>21423</v>
      </c>
      <c r="L133" s="7">
        <f t="shared" si="30"/>
        <v>327889</v>
      </c>
      <c r="M133" s="7">
        <f t="shared" si="30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1"/>
        <v>3053</v>
      </c>
      <c r="S133" s="7">
        <f t="shared" si="31"/>
        <v>104</v>
      </c>
      <c r="T133" s="7">
        <f t="shared" si="31"/>
        <v>1</v>
      </c>
      <c r="U133" s="7">
        <f t="shared" si="31"/>
        <v>79053</v>
      </c>
      <c r="V133" s="7">
        <f t="shared" si="31"/>
        <v>531</v>
      </c>
      <c r="W133" s="7">
        <f t="shared" si="31"/>
        <v>342</v>
      </c>
      <c r="X133" s="7" t="str">
        <f t="shared" si="31"/>
        <v>53.0%</v>
      </c>
      <c r="Y133" s="7" t="str">
        <f t="shared" si="31"/>
        <v>47.0%</v>
      </c>
      <c r="Z133" s="7" t="str">
        <f t="shared" si="31"/>
        <v>60.6%</v>
      </c>
      <c r="AA133" s="7" t="str">
        <f t="shared" si="31"/>
        <v>20.5%</v>
      </c>
      <c r="AB133" s="7" t="str">
        <f t="shared" si="31"/>
        <v>13.2%</v>
      </c>
      <c r="AC133" s="7" t="str">
        <f t="shared" si="31"/>
        <v>2.9%</v>
      </c>
      <c r="AD133" s="7" t="str">
        <f t="shared" si="31"/>
        <v>1.4%</v>
      </c>
      <c r="AE133" s="7" t="str">
        <f t="shared" si="31"/>
        <v>0.8%</v>
      </c>
      <c r="AF133" s="7" t="str">
        <f t="shared" si="31"/>
        <v>0.5%</v>
      </c>
      <c r="AG133" s="7" t="str">
        <f t="shared" si="19"/>
        <v>0.2%</v>
      </c>
      <c r="AH133" s="9"/>
      <c r="AI133" s="9">
        <f t="shared" si="32"/>
        <v>4</v>
      </c>
      <c r="AJ133" s="10" t="s">
        <v>282</v>
      </c>
    </row>
    <row r="134" spans="1:36" ht="13.8" x14ac:dyDescent="0.25">
      <c r="A134" s="5">
        <f t="shared" si="29"/>
        <v>43890</v>
      </c>
      <c r="B134" s="5">
        <f t="shared" si="29"/>
        <v>44136</v>
      </c>
      <c r="C134" s="6">
        <f t="shared" si="29"/>
        <v>0.33333333333333331</v>
      </c>
      <c r="D134" s="7">
        <f t="shared" si="29"/>
        <v>248</v>
      </c>
      <c r="E134" s="10" t="s">
        <v>268</v>
      </c>
      <c r="F134" s="7">
        <f t="shared" si="30"/>
        <v>169194</v>
      </c>
      <c r="G134" s="7">
        <f t="shared" si="30"/>
        <v>8371</v>
      </c>
      <c r="H134" s="7">
        <f t="shared" si="30"/>
        <v>4313</v>
      </c>
      <c r="I134" s="16" t="str">
        <f t="shared" si="30"/>
        <v>No hay datos</v>
      </c>
      <c r="J134" s="19">
        <f t="shared" si="30"/>
        <v>149048</v>
      </c>
      <c r="K134" s="24">
        <f t="shared" si="30"/>
        <v>21423</v>
      </c>
      <c r="L134" s="7">
        <f t="shared" si="30"/>
        <v>327889</v>
      </c>
      <c r="M134" s="7">
        <f t="shared" si="30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31"/>
        <v>79053</v>
      </c>
      <c r="V134" s="7">
        <f t="shared" si="31"/>
        <v>531</v>
      </c>
      <c r="W134" s="7">
        <f t="shared" si="31"/>
        <v>342</v>
      </c>
      <c r="X134" s="7" t="str">
        <f t="shared" si="31"/>
        <v>53.0%</v>
      </c>
      <c r="Y134" s="7" t="str">
        <f t="shared" si="31"/>
        <v>47.0%</v>
      </c>
      <c r="Z134" s="7" t="str">
        <f t="shared" si="31"/>
        <v>60.6%</v>
      </c>
      <c r="AA134" s="7" t="str">
        <f t="shared" si="31"/>
        <v>20.5%</v>
      </c>
      <c r="AB134" s="7" t="str">
        <f t="shared" si="31"/>
        <v>13.2%</v>
      </c>
      <c r="AC134" s="7" t="str">
        <f t="shared" si="31"/>
        <v>2.9%</v>
      </c>
      <c r="AD134" s="7" t="str">
        <f t="shared" si="31"/>
        <v>1.4%</v>
      </c>
      <c r="AE134" s="7" t="str">
        <f t="shared" si="31"/>
        <v>0.8%</v>
      </c>
      <c r="AF134" s="7" t="str">
        <f t="shared" si="31"/>
        <v>0.5%</v>
      </c>
      <c r="AG134" s="7" t="str">
        <f t="shared" si="19"/>
        <v>0.2%</v>
      </c>
      <c r="AH134" s="9"/>
      <c r="AI134" s="9">
        <f t="shared" si="32"/>
        <v>4</v>
      </c>
      <c r="AJ134" s="10" t="s">
        <v>282</v>
      </c>
    </row>
    <row r="135" spans="1:36" ht="13.8" x14ac:dyDescent="0.25">
      <c r="A135" s="5">
        <f t="shared" si="29"/>
        <v>43890</v>
      </c>
      <c r="B135" s="5">
        <f t="shared" si="29"/>
        <v>44136</v>
      </c>
      <c r="C135" s="6">
        <f t="shared" si="29"/>
        <v>0.33333333333333331</v>
      </c>
      <c r="D135" s="7">
        <f t="shared" si="29"/>
        <v>248</v>
      </c>
      <c r="E135" s="10" t="s">
        <v>268</v>
      </c>
      <c r="F135" s="7">
        <f t="shared" si="30"/>
        <v>169194</v>
      </c>
      <c r="G135" s="7">
        <f t="shared" si="30"/>
        <v>8371</v>
      </c>
      <c r="H135" s="7">
        <f t="shared" si="30"/>
        <v>4313</v>
      </c>
      <c r="I135" s="16" t="str">
        <f t="shared" si="30"/>
        <v>No hay datos</v>
      </c>
      <c r="J135" s="19">
        <f t="shared" si="30"/>
        <v>149048</v>
      </c>
      <c r="K135" s="24">
        <f t="shared" si="30"/>
        <v>21423</v>
      </c>
      <c r="L135" s="7">
        <f t="shared" si="30"/>
        <v>327889</v>
      </c>
      <c r="M135" s="7">
        <f t="shared" si="30"/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AG150" si="33">R134</f>
        <v>2516</v>
      </c>
      <c r="S135" s="7">
        <f t="shared" si="33"/>
        <v>315</v>
      </c>
      <c r="T135" s="7">
        <f t="shared" si="33"/>
        <v>119</v>
      </c>
      <c r="U135" s="7">
        <f t="shared" si="31"/>
        <v>79053</v>
      </c>
      <c r="V135" s="7">
        <f t="shared" si="31"/>
        <v>531</v>
      </c>
      <c r="W135" s="7">
        <f t="shared" si="31"/>
        <v>342</v>
      </c>
      <c r="X135" s="7" t="str">
        <f t="shared" si="31"/>
        <v>53.0%</v>
      </c>
      <c r="Y135" s="7" t="str">
        <f t="shared" si="31"/>
        <v>47.0%</v>
      </c>
      <c r="Z135" s="7" t="str">
        <f t="shared" si="31"/>
        <v>60.6%</v>
      </c>
      <c r="AA135" s="7" t="str">
        <f t="shared" si="31"/>
        <v>20.5%</v>
      </c>
      <c r="AB135" s="7" t="str">
        <f t="shared" si="31"/>
        <v>13.2%</v>
      </c>
      <c r="AC135" s="7" t="str">
        <f t="shared" si="31"/>
        <v>2.9%</v>
      </c>
      <c r="AD135" s="7" t="str">
        <f t="shared" si="31"/>
        <v>1.4%</v>
      </c>
      <c r="AE135" s="7" t="str">
        <f t="shared" si="31"/>
        <v>0.8%</v>
      </c>
      <c r="AF135" s="7" t="str">
        <f t="shared" si="31"/>
        <v>0.5%</v>
      </c>
      <c r="AG135" s="7" t="str">
        <f t="shared" si="19"/>
        <v>0.2%</v>
      </c>
      <c r="AH135" s="9"/>
      <c r="AI135" s="9">
        <f t="shared" si="32"/>
        <v>4</v>
      </c>
      <c r="AJ135" s="10" t="s">
        <v>282</v>
      </c>
    </row>
    <row r="136" spans="1:36" ht="13.8" x14ac:dyDescent="0.25">
      <c r="A136" s="5">
        <f t="shared" si="29"/>
        <v>43890</v>
      </c>
      <c r="B136" s="5">
        <f t="shared" si="29"/>
        <v>44136</v>
      </c>
      <c r="C136" s="6">
        <f t="shared" si="29"/>
        <v>0.33333333333333331</v>
      </c>
      <c r="D136" s="7">
        <f t="shared" si="29"/>
        <v>248</v>
      </c>
      <c r="E136" s="10" t="s">
        <v>268</v>
      </c>
      <c r="F136" s="7">
        <f t="shared" si="30"/>
        <v>169194</v>
      </c>
      <c r="G136" s="7">
        <f t="shared" si="30"/>
        <v>8371</v>
      </c>
      <c r="H136" s="7">
        <f t="shared" si="30"/>
        <v>4313</v>
      </c>
      <c r="I136" s="16" t="str">
        <f t="shared" si="30"/>
        <v>No hay datos</v>
      </c>
      <c r="J136" s="19">
        <f t="shared" si="30"/>
        <v>149048</v>
      </c>
      <c r="K136" s="24">
        <f t="shared" si="30"/>
        <v>21423</v>
      </c>
      <c r="L136" s="7">
        <f t="shared" si="30"/>
        <v>327889</v>
      </c>
      <c r="M136" s="7">
        <f t="shared" si="3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33"/>
        <v>2516</v>
      </c>
      <c r="S136" s="7">
        <f t="shared" si="33"/>
        <v>315</v>
      </c>
      <c r="T136" s="7">
        <f t="shared" si="33"/>
        <v>119</v>
      </c>
      <c r="U136" s="7">
        <f t="shared" si="31"/>
        <v>79053</v>
      </c>
      <c r="V136" s="7">
        <f t="shared" si="31"/>
        <v>531</v>
      </c>
      <c r="W136" s="7">
        <f t="shared" si="31"/>
        <v>342</v>
      </c>
      <c r="X136" s="7" t="str">
        <f t="shared" si="31"/>
        <v>53.0%</v>
      </c>
      <c r="Y136" s="7" t="str">
        <f t="shared" si="31"/>
        <v>47.0%</v>
      </c>
      <c r="Z136" s="7" t="str">
        <f t="shared" si="31"/>
        <v>60.6%</v>
      </c>
      <c r="AA136" s="7" t="str">
        <f t="shared" si="31"/>
        <v>20.5%</v>
      </c>
      <c r="AB136" s="7" t="str">
        <f t="shared" si="31"/>
        <v>13.2%</v>
      </c>
      <c r="AC136" s="7" t="str">
        <f t="shared" si="31"/>
        <v>2.9%</v>
      </c>
      <c r="AD136" s="7" t="str">
        <f t="shared" si="31"/>
        <v>1.4%</v>
      </c>
      <c r="AE136" s="7" t="str">
        <f t="shared" si="31"/>
        <v>0.8%</v>
      </c>
      <c r="AF136" s="7" t="str">
        <f t="shared" si="31"/>
        <v>0.5%</v>
      </c>
      <c r="AG136" s="7" t="str">
        <f t="shared" si="19"/>
        <v>0.2%</v>
      </c>
      <c r="AH136" s="9"/>
      <c r="AI136" s="9">
        <f t="shared" si="32"/>
        <v>4</v>
      </c>
      <c r="AJ136" s="10" t="s">
        <v>282</v>
      </c>
    </row>
    <row r="137" spans="1:36" ht="13.8" x14ac:dyDescent="0.25">
      <c r="A137" s="5">
        <f t="shared" si="29"/>
        <v>43890</v>
      </c>
      <c r="B137" s="5">
        <f t="shared" si="29"/>
        <v>44136</v>
      </c>
      <c r="C137" s="6">
        <f t="shared" si="29"/>
        <v>0.33333333333333331</v>
      </c>
      <c r="D137" s="7">
        <f t="shared" si="29"/>
        <v>248</v>
      </c>
      <c r="E137" s="10" t="s">
        <v>268</v>
      </c>
      <c r="F137" s="7">
        <f t="shared" si="30"/>
        <v>169194</v>
      </c>
      <c r="G137" s="7">
        <f t="shared" si="30"/>
        <v>8371</v>
      </c>
      <c r="H137" s="7">
        <f t="shared" si="30"/>
        <v>4313</v>
      </c>
      <c r="I137" s="16" t="str">
        <f t="shared" si="30"/>
        <v>No hay datos</v>
      </c>
      <c r="J137" s="19">
        <f t="shared" si="30"/>
        <v>149048</v>
      </c>
      <c r="K137" s="24">
        <f t="shared" si="30"/>
        <v>21423</v>
      </c>
      <c r="L137" s="7">
        <f t="shared" si="30"/>
        <v>327889</v>
      </c>
      <c r="M137" s="7">
        <f t="shared" si="3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33"/>
        <v>2516</v>
      </c>
      <c r="S137" s="7">
        <f t="shared" si="33"/>
        <v>315</v>
      </c>
      <c r="T137" s="7">
        <f t="shared" si="33"/>
        <v>119</v>
      </c>
      <c r="U137" s="7">
        <f t="shared" si="31"/>
        <v>79053</v>
      </c>
      <c r="V137" s="7">
        <f t="shared" si="31"/>
        <v>531</v>
      </c>
      <c r="W137" s="7">
        <f t="shared" si="31"/>
        <v>342</v>
      </c>
      <c r="X137" s="7" t="str">
        <f t="shared" si="31"/>
        <v>53.0%</v>
      </c>
      <c r="Y137" s="7" t="str">
        <f t="shared" si="31"/>
        <v>47.0%</v>
      </c>
      <c r="Z137" s="7" t="str">
        <f t="shared" si="31"/>
        <v>60.6%</v>
      </c>
      <c r="AA137" s="7" t="str">
        <f t="shared" si="31"/>
        <v>20.5%</v>
      </c>
      <c r="AB137" s="7" t="str">
        <f t="shared" si="31"/>
        <v>13.2%</v>
      </c>
      <c r="AC137" s="7" t="str">
        <f t="shared" si="31"/>
        <v>2.9%</v>
      </c>
      <c r="AD137" s="7" t="str">
        <f t="shared" si="31"/>
        <v>1.4%</v>
      </c>
      <c r="AE137" s="7" t="str">
        <f t="shared" si="31"/>
        <v>0.8%</v>
      </c>
      <c r="AF137" s="7" t="str">
        <f t="shared" si="31"/>
        <v>0.5%</v>
      </c>
      <c r="AG137" s="7" t="str">
        <f t="shared" si="19"/>
        <v>0.2%</v>
      </c>
      <c r="AH137" s="9"/>
      <c r="AI137" s="9">
        <f t="shared" si="32"/>
        <v>4</v>
      </c>
      <c r="AJ137" s="10" t="s">
        <v>282</v>
      </c>
    </row>
    <row r="138" spans="1:36" ht="13.8" x14ac:dyDescent="0.25">
      <c r="A138" s="5">
        <f t="shared" si="29"/>
        <v>43890</v>
      </c>
      <c r="B138" s="5">
        <f t="shared" si="29"/>
        <v>44136</v>
      </c>
      <c r="C138" s="6">
        <f t="shared" si="29"/>
        <v>0.33333333333333331</v>
      </c>
      <c r="D138" s="7">
        <f t="shared" si="29"/>
        <v>248</v>
      </c>
      <c r="E138" s="10" t="s">
        <v>268</v>
      </c>
      <c r="F138" s="7">
        <f t="shared" si="30"/>
        <v>169194</v>
      </c>
      <c r="G138" s="7">
        <f t="shared" si="30"/>
        <v>8371</v>
      </c>
      <c r="H138" s="7">
        <f t="shared" si="30"/>
        <v>4313</v>
      </c>
      <c r="I138" s="16" t="str">
        <f t="shared" si="30"/>
        <v>No hay datos</v>
      </c>
      <c r="J138" s="19">
        <f t="shared" si="30"/>
        <v>149048</v>
      </c>
      <c r="K138" s="24">
        <f t="shared" si="30"/>
        <v>21423</v>
      </c>
      <c r="L138" s="7">
        <f t="shared" si="30"/>
        <v>327889</v>
      </c>
      <c r="M138" s="7">
        <f t="shared" si="3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3"/>
        <v>2516</v>
      </c>
      <c r="S138" s="7">
        <f t="shared" si="33"/>
        <v>315</v>
      </c>
      <c r="T138" s="7">
        <f t="shared" si="33"/>
        <v>119</v>
      </c>
      <c r="U138" s="7">
        <f t="shared" si="31"/>
        <v>79053</v>
      </c>
      <c r="V138" s="7">
        <f t="shared" si="31"/>
        <v>531</v>
      </c>
      <c r="W138" s="7">
        <f t="shared" si="31"/>
        <v>342</v>
      </c>
      <c r="X138" s="7" t="str">
        <f t="shared" si="31"/>
        <v>53.0%</v>
      </c>
      <c r="Y138" s="7" t="str">
        <f t="shared" si="31"/>
        <v>47.0%</v>
      </c>
      <c r="Z138" s="7" t="str">
        <f t="shared" si="31"/>
        <v>60.6%</v>
      </c>
      <c r="AA138" s="7" t="str">
        <f t="shared" si="31"/>
        <v>20.5%</v>
      </c>
      <c r="AB138" s="7" t="str">
        <f t="shared" si="31"/>
        <v>13.2%</v>
      </c>
      <c r="AC138" s="7" t="str">
        <f t="shared" si="31"/>
        <v>2.9%</v>
      </c>
      <c r="AD138" s="7" t="str">
        <f t="shared" si="31"/>
        <v>1.4%</v>
      </c>
      <c r="AE138" s="7" t="str">
        <f t="shared" si="31"/>
        <v>0.8%</v>
      </c>
      <c r="AF138" s="7" t="str">
        <f t="shared" si="31"/>
        <v>0.5%</v>
      </c>
      <c r="AG138" s="7" t="str">
        <f t="shared" si="19"/>
        <v>0.2%</v>
      </c>
      <c r="AH138" s="9"/>
      <c r="AI138" s="9">
        <f t="shared" si="32"/>
        <v>4</v>
      </c>
      <c r="AJ138" s="10" t="s">
        <v>282</v>
      </c>
    </row>
    <row r="139" spans="1:36" ht="13.8" x14ac:dyDescent="0.25">
      <c r="A139" s="5">
        <f t="shared" si="29"/>
        <v>43890</v>
      </c>
      <c r="B139" s="5">
        <f t="shared" si="29"/>
        <v>44136</v>
      </c>
      <c r="C139" s="6">
        <f t="shared" si="29"/>
        <v>0.33333333333333331</v>
      </c>
      <c r="D139" s="7">
        <f t="shared" si="29"/>
        <v>248</v>
      </c>
      <c r="E139" s="10" t="s">
        <v>268</v>
      </c>
      <c r="F139" s="7">
        <f t="shared" si="30"/>
        <v>169194</v>
      </c>
      <c r="G139" s="7">
        <f t="shared" si="30"/>
        <v>8371</v>
      </c>
      <c r="H139" s="7">
        <f t="shared" si="30"/>
        <v>4313</v>
      </c>
      <c r="I139" s="16" t="str">
        <f t="shared" si="30"/>
        <v>No hay datos</v>
      </c>
      <c r="J139" s="19">
        <f t="shared" si="30"/>
        <v>149048</v>
      </c>
      <c r="K139" s="24">
        <f t="shared" si="30"/>
        <v>21423</v>
      </c>
      <c r="L139" s="7">
        <f t="shared" si="30"/>
        <v>327889</v>
      </c>
      <c r="M139" s="7">
        <f t="shared" si="3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3"/>
        <v>2516</v>
      </c>
      <c r="S139" s="7">
        <f t="shared" si="33"/>
        <v>315</v>
      </c>
      <c r="T139" s="7">
        <f t="shared" si="33"/>
        <v>119</v>
      </c>
      <c r="U139" s="7">
        <f t="shared" si="31"/>
        <v>79053</v>
      </c>
      <c r="V139" s="7">
        <f t="shared" si="31"/>
        <v>531</v>
      </c>
      <c r="W139" s="7">
        <f t="shared" si="31"/>
        <v>342</v>
      </c>
      <c r="X139" s="7" t="str">
        <f t="shared" si="31"/>
        <v>53.0%</v>
      </c>
      <c r="Y139" s="7" t="str">
        <f t="shared" si="31"/>
        <v>47.0%</v>
      </c>
      <c r="Z139" s="7" t="str">
        <f t="shared" si="31"/>
        <v>60.6%</v>
      </c>
      <c r="AA139" s="7" t="str">
        <f t="shared" si="31"/>
        <v>20.5%</v>
      </c>
      <c r="AB139" s="7" t="str">
        <f t="shared" si="31"/>
        <v>13.2%</v>
      </c>
      <c r="AC139" s="7" t="str">
        <f t="shared" si="31"/>
        <v>2.9%</v>
      </c>
      <c r="AD139" s="7" t="str">
        <f t="shared" si="31"/>
        <v>1.4%</v>
      </c>
      <c r="AE139" s="7" t="str">
        <f t="shared" si="31"/>
        <v>0.8%</v>
      </c>
      <c r="AF139" s="7" t="str">
        <f t="shared" si="31"/>
        <v>0.5%</v>
      </c>
      <c r="AG139" s="7" t="str">
        <f t="shared" si="19"/>
        <v>0.2%</v>
      </c>
      <c r="AH139" s="9"/>
      <c r="AI139" s="9">
        <f t="shared" si="32"/>
        <v>4</v>
      </c>
      <c r="AJ139" s="10" t="s">
        <v>282</v>
      </c>
    </row>
    <row r="140" spans="1:36" ht="13.8" x14ac:dyDescent="0.25">
      <c r="A140" s="5">
        <f t="shared" si="29"/>
        <v>43890</v>
      </c>
      <c r="B140" s="5">
        <f t="shared" si="29"/>
        <v>44136</v>
      </c>
      <c r="C140" s="6">
        <f t="shared" si="29"/>
        <v>0.33333333333333331</v>
      </c>
      <c r="D140" s="7">
        <f t="shared" si="29"/>
        <v>248</v>
      </c>
      <c r="E140" s="10" t="s">
        <v>268</v>
      </c>
      <c r="F140" s="7">
        <f t="shared" si="30"/>
        <v>169194</v>
      </c>
      <c r="G140" s="7">
        <f t="shared" si="30"/>
        <v>8371</v>
      </c>
      <c r="H140" s="7">
        <f t="shared" si="30"/>
        <v>4313</v>
      </c>
      <c r="I140" s="16" t="str">
        <f t="shared" si="30"/>
        <v>No hay datos</v>
      </c>
      <c r="J140" s="19">
        <f t="shared" si="30"/>
        <v>149048</v>
      </c>
      <c r="K140" s="24">
        <f t="shared" si="30"/>
        <v>21423</v>
      </c>
      <c r="L140" s="7">
        <f t="shared" si="30"/>
        <v>327889</v>
      </c>
      <c r="M140" s="7">
        <f t="shared" si="3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3"/>
        <v>2516</v>
      </c>
      <c r="S140" s="7">
        <f t="shared" si="33"/>
        <v>315</v>
      </c>
      <c r="T140" s="7">
        <f t="shared" si="33"/>
        <v>119</v>
      </c>
      <c r="U140" s="7">
        <f t="shared" si="31"/>
        <v>79053</v>
      </c>
      <c r="V140" s="7">
        <f t="shared" si="31"/>
        <v>531</v>
      </c>
      <c r="W140" s="7">
        <f t="shared" si="31"/>
        <v>342</v>
      </c>
      <c r="X140" s="7" t="str">
        <f t="shared" si="31"/>
        <v>53.0%</v>
      </c>
      <c r="Y140" s="7" t="str">
        <f t="shared" si="31"/>
        <v>47.0%</v>
      </c>
      <c r="Z140" s="7" t="str">
        <f t="shared" si="31"/>
        <v>60.6%</v>
      </c>
      <c r="AA140" s="7" t="str">
        <f t="shared" si="31"/>
        <v>20.5%</v>
      </c>
      <c r="AB140" s="7" t="str">
        <f t="shared" si="31"/>
        <v>13.2%</v>
      </c>
      <c r="AC140" s="7" t="str">
        <f t="shared" si="31"/>
        <v>2.9%</v>
      </c>
      <c r="AD140" s="7" t="str">
        <f t="shared" si="31"/>
        <v>1.4%</v>
      </c>
      <c r="AE140" s="7" t="str">
        <f t="shared" si="31"/>
        <v>0.8%</v>
      </c>
      <c r="AF140" s="7" t="str">
        <f t="shared" si="31"/>
        <v>0.5%</v>
      </c>
      <c r="AG140" s="7" t="str">
        <f t="shared" si="19"/>
        <v>0.2%</v>
      </c>
      <c r="AH140" s="9"/>
      <c r="AI140" s="9">
        <f t="shared" si="32"/>
        <v>4</v>
      </c>
      <c r="AJ140" s="10" t="s">
        <v>282</v>
      </c>
    </row>
    <row r="141" spans="1:36" ht="13.8" x14ac:dyDescent="0.25">
      <c r="A141" s="5">
        <f t="shared" si="29"/>
        <v>43890</v>
      </c>
      <c r="B141" s="5">
        <f t="shared" si="29"/>
        <v>44136</v>
      </c>
      <c r="C141" s="6">
        <f t="shared" si="29"/>
        <v>0.33333333333333331</v>
      </c>
      <c r="D141" s="7">
        <f t="shared" si="29"/>
        <v>248</v>
      </c>
      <c r="E141" s="10" t="s">
        <v>268</v>
      </c>
      <c r="F141" s="7">
        <f t="shared" si="30"/>
        <v>169194</v>
      </c>
      <c r="G141" s="7">
        <f t="shared" si="30"/>
        <v>8371</v>
      </c>
      <c r="H141" s="7">
        <f t="shared" si="30"/>
        <v>4313</v>
      </c>
      <c r="I141" s="16" t="str">
        <f t="shared" si="30"/>
        <v>No hay datos</v>
      </c>
      <c r="J141" s="19">
        <f t="shared" si="30"/>
        <v>149048</v>
      </c>
      <c r="K141" s="24">
        <f t="shared" si="30"/>
        <v>21423</v>
      </c>
      <c r="L141" s="7">
        <f t="shared" si="30"/>
        <v>327889</v>
      </c>
      <c r="M141" s="7">
        <f t="shared" si="3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33"/>
        <v>2516</v>
      </c>
      <c r="S141" s="7">
        <f t="shared" si="33"/>
        <v>315</v>
      </c>
      <c r="T141" s="7">
        <f t="shared" si="33"/>
        <v>119</v>
      </c>
      <c r="U141" s="7">
        <f t="shared" si="31"/>
        <v>79053</v>
      </c>
      <c r="V141" s="7">
        <f t="shared" si="31"/>
        <v>531</v>
      </c>
      <c r="W141" s="7">
        <f t="shared" si="31"/>
        <v>342</v>
      </c>
      <c r="X141" s="7" t="str">
        <f t="shared" si="31"/>
        <v>53.0%</v>
      </c>
      <c r="Y141" s="7" t="str">
        <f t="shared" si="31"/>
        <v>47.0%</v>
      </c>
      <c r="Z141" s="7" t="str">
        <f t="shared" si="31"/>
        <v>60.6%</v>
      </c>
      <c r="AA141" s="7" t="str">
        <f t="shared" si="31"/>
        <v>20.5%</v>
      </c>
      <c r="AB141" s="7" t="str">
        <f t="shared" si="31"/>
        <v>13.2%</v>
      </c>
      <c r="AC141" s="7" t="str">
        <f t="shared" si="31"/>
        <v>2.9%</v>
      </c>
      <c r="AD141" s="7" t="str">
        <f t="shared" si="31"/>
        <v>1.4%</v>
      </c>
      <c r="AE141" s="7" t="str">
        <f t="shared" si="31"/>
        <v>0.8%</v>
      </c>
      <c r="AF141" s="7" t="str">
        <f t="shared" si="31"/>
        <v>0.5%</v>
      </c>
      <c r="AG141" s="7" t="str">
        <f t="shared" si="19"/>
        <v>0.2%</v>
      </c>
      <c r="AH141" s="9"/>
      <c r="AI141" s="9">
        <f t="shared" si="32"/>
        <v>4</v>
      </c>
      <c r="AJ141" s="10" t="s">
        <v>282</v>
      </c>
    </row>
    <row r="142" spans="1:36" ht="13.8" x14ac:dyDescent="0.25">
      <c r="A142" s="5">
        <f t="shared" si="29"/>
        <v>43890</v>
      </c>
      <c r="B142" s="5">
        <f t="shared" si="29"/>
        <v>44136</v>
      </c>
      <c r="C142" s="6">
        <f t="shared" si="29"/>
        <v>0.33333333333333331</v>
      </c>
      <c r="D142" s="7">
        <f t="shared" si="29"/>
        <v>248</v>
      </c>
      <c r="E142" s="10" t="s">
        <v>268</v>
      </c>
      <c r="F142" s="7">
        <f t="shared" si="30"/>
        <v>169194</v>
      </c>
      <c r="G142" s="7">
        <f t="shared" si="30"/>
        <v>8371</v>
      </c>
      <c r="H142" s="7">
        <f t="shared" si="30"/>
        <v>4313</v>
      </c>
      <c r="I142" s="16" t="str">
        <f t="shared" si="30"/>
        <v>No hay datos</v>
      </c>
      <c r="J142" s="19">
        <f t="shared" si="30"/>
        <v>149048</v>
      </c>
      <c r="K142" s="24">
        <f t="shared" si="30"/>
        <v>21423</v>
      </c>
      <c r="L142" s="7">
        <f t="shared" si="30"/>
        <v>327889</v>
      </c>
      <c r="M142" s="7">
        <f t="shared" si="3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33"/>
        <v>2516</v>
      </c>
      <c r="S142" s="7">
        <f t="shared" si="33"/>
        <v>315</v>
      </c>
      <c r="T142" s="7">
        <f t="shared" si="33"/>
        <v>119</v>
      </c>
      <c r="U142" s="7">
        <f t="shared" si="31"/>
        <v>79053</v>
      </c>
      <c r="V142" s="7">
        <f t="shared" si="31"/>
        <v>531</v>
      </c>
      <c r="W142" s="7">
        <f t="shared" si="31"/>
        <v>342</v>
      </c>
      <c r="X142" s="7" t="str">
        <f t="shared" si="31"/>
        <v>53.0%</v>
      </c>
      <c r="Y142" s="7" t="str">
        <f t="shared" si="31"/>
        <v>47.0%</v>
      </c>
      <c r="Z142" s="7" t="str">
        <f t="shared" si="31"/>
        <v>60.6%</v>
      </c>
      <c r="AA142" s="7" t="str">
        <f t="shared" si="31"/>
        <v>20.5%</v>
      </c>
      <c r="AB142" s="7" t="str">
        <f t="shared" si="31"/>
        <v>13.2%</v>
      </c>
      <c r="AC142" s="7" t="str">
        <f t="shared" si="31"/>
        <v>2.9%</v>
      </c>
      <c r="AD142" s="7" t="str">
        <f t="shared" si="31"/>
        <v>1.4%</v>
      </c>
      <c r="AE142" s="7" t="str">
        <f t="shared" si="31"/>
        <v>0.8%</v>
      </c>
      <c r="AF142" s="7" t="str">
        <f t="shared" si="31"/>
        <v>0.5%</v>
      </c>
      <c r="AG142" s="7" t="str">
        <f t="shared" si="19"/>
        <v>0.2%</v>
      </c>
      <c r="AH142" s="9"/>
      <c r="AI142" s="9">
        <f t="shared" si="32"/>
        <v>4</v>
      </c>
      <c r="AJ142" s="10" t="s">
        <v>282</v>
      </c>
    </row>
    <row r="143" spans="1:36" ht="13.8" x14ac:dyDescent="0.25">
      <c r="A143" s="5">
        <f t="shared" si="29"/>
        <v>43890</v>
      </c>
      <c r="B143" s="5">
        <f t="shared" si="29"/>
        <v>44136</v>
      </c>
      <c r="C143" s="6">
        <f t="shared" si="29"/>
        <v>0.33333333333333331</v>
      </c>
      <c r="D143" s="7">
        <f t="shared" si="29"/>
        <v>248</v>
      </c>
      <c r="E143" s="10" t="s">
        <v>268</v>
      </c>
      <c r="F143" s="7">
        <f t="shared" si="30"/>
        <v>169194</v>
      </c>
      <c r="G143" s="7">
        <f t="shared" si="30"/>
        <v>8371</v>
      </c>
      <c r="H143" s="7">
        <f t="shared" si="30"/>
        <v>4313</v>
      </c>
      <c r="I143" s="16" t="str">
        <f t="shared" si="30"/>
        <v>No hay datos</v>
      </c>
      <c r="J143" s="19">
        <f t="shared" si="30"/>
        <v>149048</v>
      </c>
      <c r="K143" s="24">
        <f t="shared" si="30"/>
        <v>21423</v>
      </c>
      <c r="L143" s="7">
        <f t="shared" si="30"/>
        <v>327889</v>
      </c>
      <c r="M143" s="7">
        <f t="shared" si="3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3"/>
        <v>2516</v>
      </c>
      <c r="S143" s="7">
        <f t="shared" si="33"/>
        <v>315</v>
      </c>
      <c r="T143" s="7">
        <f t="shared" si="33"/>
        <v>119</v>
      </c>
      <c r="U143" s="7">
        <f t="shared" si="31"/>
        <v>79053</v>
      </c>
      <c r="V143" s="7">
        <f t="shared" si="31"/>
        <v>531</v>
      </c>
      <c r="W143" s="7">
        <f t="shared" si="31"/>
        <v>342</v>
      </c>
      <c r="X143" s="7" t="str">
        <f t="shared" si="31"/>
        <v>53.0%</v>
      </c>
      <c r="Y143" s="7" t="str">
        <f t="shared" si="31"/>
        <v>47.0%</v>
      </c>
      <c r="Z143" s="7" t="str">
        <f t="shared" si="31"/>
        <v>60.6%</v>
      </c>
      <c r="AA143" s="7" t="str">
        <f t="shared" si="31"/>
        <v>20.5%</v>
      </c>
      <c r="AB143" s="7" t="str">
        <f t="shared" si="31"/>
        <v>13.2%</v>
      </c>
      <c r="AC143" s="7" t="str">
        <f t="shared" si="31"/>
        <v>2.9%</v>
      </c>
      <c r="AD143" s="7" t="str">
        <f t="shared" si="31"/>
        <v>1.4%</v>
      </c>
      <c r="AE143" s="7" t="str">
        <f t="shared" si="31"/>
        <v>0.8%</v>
      </c>
      <c r="AF143" s="7" t="str">
        <f t="shared" si="31"/>
        <v>0.5%</v>
      </c>
      <c r="AG143" s="7" t="str">
        <f t="shared" si="19"/>
        <v>0.2%</v>
      </c>
      <c r="AH143" s="9"/>
      <c r="AI143" s="9">
        <f t="shared" si="32"/>
        <v>4</v>
      </c>
      <c r="AJ143" s="10" t="s">
        <v>282</v>
      </c>
    </row>
    <row r="144" spans="1:36" ht="13.8" x14ac:dyDescent="0.25">
      <c r="A144" s="5">
        <f t="shared" si="29"/>
        <v>43890</v>
      </c>
      <c r="B144" s="5">
        <f t="shared" si="29"/>
        <v>44136</v>
      </c>
      <c r="C144" s="6">
        <f t="shared" si="29"/>
        <v>0.33333333333333331</v>
      </c>
      <c r="D144" s="7">
        <f t="shared" si="29"/>
        <v>248</v>
      </c>
      <c r="E144" s="10" t="s">
        <v>268</v>
      </c>
      <c r="F144" s="7">
        <f t="shared" si="30"/>
        <v>169194</v>
      </c>
      <c r="G144" s="7">
        <f t="shared" si="30"/>
        <v>8371</v>
      </c>
      <c r="H144" s="7">
        <f t="shared" si="30"/>
        <v>4313</v>
      </c>
      <c r="I144" s="16" t="str">
        <f t="shared" si="30"/>
        <v>No hay datos</v>
      </c>
      <c r="J144" s="19">
        <f t="shared" si="30"/>
        <v>149048</v>
      </c>
      <c r="K144" s="24">
        <f t="shared" si="30"/>
        <v>21423</v>
      </c>
      <c r="L144" s="7">
        <f t="shared" si="30"/>
        <v>327889</v>
      </c>
      <c r="M144" s="7">
        <f t="shared" si="3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33"/>
        <v>2516</v>
      </c>
      <c r="S144" s="7">
        <f t="shared" si="33"/>
        <v>315</v>
      </c>
      <c r="T144" s="7">
        <f t="shared" si="33"/>
        <v>119</v>
      </c>
      <c r="U144" s="7">
        <f t="shared" si="31"/>
        <v>79053</v>
      </c>
      <c r="V144" s="7">
        <f t="shared" si="31"/>
        <v>531</v>
      </c>
      <c r="W144" s="7">
        <f t="shared" si="31"/>
        <v>342</v>
      </c>
      <c r="X144" s="7" t="str">
        <f t="shared" si="31"/>
        <v>53.0%</v>
      </c>
      <c r="Y144" s="7" t="str">
        <f t="shared" si="31"/>
        <v>47.0%</v>
      </c>
      <c r="Z144" s="7" t="str">
        <f t="shared" si="31"/>
        <v>60.6%</v>
      </c>
      <c r="AA144" s="7" t="str">
        <f t="shared" si="31"/>
        <v>20.5%</v>
      </c>
      <c r="AB144" s="7" t="str">
        <f t="shared" si="31"/>
        <v>13.2%</v>
      </c>
      <c r="AC144" s="7" t="str">
        <f t="shared" si="31"/>
        <v>2.9%</v>
      </c>
      <c r="AD144" s="7" t="str">
        <f t="shared" si="31"/>
        <v>1.4%</v>
      </c>
      <c r="AE144" s="7" t="str">
        <f t="shared" si="31"/>
        <v>0.8%</v>
      </c>
      <c r="AF144" s="7" t="str">
        <f t="shared" si="31"/>
        <v>0.5%</v>
      </c>
      <c r="AG144" s="7" t="str">
        <f t="shared" si="19"/>
        <v>0.2%</v>
      </c>
      <c r="AH144" s="9"/>
      <c r="AI144" s="9">
        <f t="shared" si="32"/>
        <v>4</v>
      </c>
      <c r="AJ144" s="10" t="s">
        <v>282</v>
      </c>
    </row>
    <row r="145" spans="1:36" ht="13.8" x14ac:dyDescent="0.25">
      <c r="A145" s="5">
        <f t="shared" si="29"/>
        <v>43890</v>
      </c>
      <c r="B145" s="5">
        <f t="shared" si="29"/>
        <v>44136</v>
      </c>
      <c r="C145" s="6">
        <f t="shared" si="29"/>
        <v>0.33333333333333331</v>
      </c>
      <c r="D145" s="7">
        <f t="shared" si="29"/>
        <v>248</v>
      </c>
      <c r="E145" s="10" t="s">
        <v>268</v>
      </c>
      <c r="F145" s="7">
        <f t="shared" si="30"/>
        <v>169194</v>
      </c>
      <c r="G145" s="7">
        <f t="shared" si="30"/>
        <v>8371</v>
      </c>
      <c r="H145" s="7">
        <f t="shared" si="30"/>
        <v>4313</v>
      </c>
      <c r="I145" s="16" t="str">
        <f t="shared" si="30"/>
        <v>No hay datos</v>
      </c>
      <c r="J145" s="19">
        <f t="shared" si="30"/>
        <v>149048</v>
      </c>
      <c r="K145" s="24">
        <f t="shared" si="30"/>
        <v>21423</v>
      </c>
      <c r="L145" s="7">
        <f t="shared" si="30"/>
        <v>327889</v>
      </c>
      <c r="M145" s="7">
        <f t="shared" si="3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31"/>
        <v>79053</v>
      </c>
      <c r="V145" s="7">
        <f t="shared" si="31"/>
        <v>531</v>
      </c>
      <c r="W145" s="7">
        <f t="shared" si="31"/>
        <v>342</v>
      </c>
      <c r="X145" s="7" t="str">
        <f t="shared" si="31"/>
        <v>53.0%</v>
      </c>
      <c r="Y145" s="7" t="str">
        <f t="shared" si="31"/>
        <v>47.0%</v>
      </c>
      <c r="Z145" s="7" t="str">
        <f t="shared" si="31"/>
        <v>60.6%</v>
      </c>
      <c r="AA145" s="7" t="str">
        <f t="shared" si="31"/>
        <v>20.5%</v>
      </c>
      <c r="AB145" s="7" t="str">
        <f t="shared" si="31"/>
        <v>13.2%</v>
      </c>
      <c r="AC145" s="7" t="str">
        <f t="shared" si="31"/>
        <v>2.9%</v>
      </c>
      <c r="AD145" s="7" t="str">
        <f t="shared" si="31"/>
        <v>1.4%</v>
      </c>
      <c r="AE145" s="7" t="str">
        <f t="shared" si="31"/>
        <v>0.8%</v>
      </c>
      <c r="AF145" s="7" t="str">
        <f t="shared" si="31"/>
        <v>0.5%</v>
      </c>
      <c r="AG145" s="7" t="str">
        <f t="shared" si="19"/>
        <v>0.2%</v>
      </c>
      <c r="AH145" s="9"/>
      <c r="AI145" s="9">
        <f t="shared" si="32"/>
        <v>4</v>
      </c>
      <c r="AJ145" s="10" t="s">
        <v>282</v>
      </c>
    </row>
    <row r="146" spans="1:36" ht="13.8" x14ac:dyDescent="0.25">
      <c r="A146" s="5">
        <f t="shared" si="29"/>
        <v>43890</v>
      </c>
      <c r="B146" s="5">
        <f t="shared" si="29"/>
        <v>44136</v>
      </c>
      <c r="C146" s="6">
        <f t="shared" si="29"/>
        <v>0.33333333333333331</v>
      </c>
      <c r="D146" s="7">
        <f t="shared" si="29"/>
        <v>248</v>
      </c>
      <c r="E146" s="10" t="s">
        <v>268</v>
      </c>
      <c r="F146" s="7">
        <f t="shared" si="30"/>
        <v>169194</v>
      </c>
      <c r="G146" s="7">
        <f t="shared" si="30"/>
        <v>8371</v>
      </c>
      <c r="H146" s="7">
        <f t="shared" si="30"/>
        <v>4313</v>
      </c>
      <c r="I146" s="16" t="str">
        <f t="shared" si="30"/>
        <v>No hay datos</v>
      </c>
      <c r="J146" s="19">
        <f t="shared" si="30"/>
        <v>149048</v>
      </c>
      <c r="K146" s="24">
        <f t="shared" si="30"/>
        <v>21423</v>
      </c>
      <c r="L146" s="7">
        <f t="shared" si="30"/>
        <v>327889</v>
      </c>
      <c r="M146" s="7">
        <f t="shared" si="3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3"/>
        <v>4575</v>
      </c>
      <c r="S146" s="7">
        <f t="shared" si="33"/>
        <v>281</v>
      </c>
      <c r="T146" s="7">
        <f t="shared" si="33"/>
        <v>61</v>
      </c>
      <c r="U146" s="7">
        <f t="shared" si="31"/>
        <v>79053</v>
      </c>
      <c r="V146" s="7">
        <f t="shared" si="31"/>
        <v>531</v>
      </c>
      <c r="W146" s="7">
        <f t="shared" si="31"/>
        <v>342</v>
      </c>
      <c r="X146" s="7" t="str">
        <f t="shared" si="31"/>
        <v>53.0%</v>
      </c>
      <c r="Y146" s="7" t="str">
        <f t="shared" si="31"/>
        <v>47.0%</v>
      </c>
      <c r="Z146" s="7" t="str">
        <f t="shared" si="31"/>
        <v>60.6%</v>
      </c>
      <c r="AA146" s="7" t="str">
        <f t="shared" si="31"/>
        <v>20.5%</v>
      </c>
      <c r="AB146" s="7" t="str">
        <f t="shared" si="31"/>
        <v>13.2%</v>
      </c>
      <c r="AC146" s="7" t="str">
        <f t="shared" si="31"/>
        <v>2.9%</v>
      </c>
      <c r="AD146" s="7" t="str">
        <f t="shared" si="31"/>
        <v>1.4%</v>
      </c>
      <c r="AE146" s="7" t="str">
        <f t="shared" si="31"/>
        <v>0.8%</v>
      </c>
      <c r="AF146" s="7" t="str">
        <f t="shared" si="31"/>
        <v>0.5%</v>
      </c>
      <c r="AG146" s="7" t="str">
        <f t="shared" si="19"/>
        <v>0.2%</v>
      </c>
      <c r="AH146" s="9"/>
      <c r="AI146" s="9">
        <f t="shared" si="32"/>
        <v>4</v>
      </c>
      <c r="AJ146" s="10" t="s">
        <v>282</v>
      </c>
    </row>
    <row r="147" spans="1:36" ht="13.8" x14ac:dyDescent="0.25">
      <c r="A147" s="5">
        <f t="shared" ref="A147:D162" si="34">A146</f>
        <v>43890</v>
      </c>
      <c r="B147" s="5">
        <f t="shared" si="34"/>
        <v>44136</v>
      </c>
      <c r="C147" s="6">
        <f t="shared" si="34"/>
        <v>0.33333333333333331</v>
      </c>
      <c r="D147" s="7">
        <f t="shared" si="34"/>
        <v>248</v>
      </c>
      <c r="E147" s="10" t="s">
        <v>268</v>
      </c>
      <c r="F147" s="7">
        <f t="shared" ref="F147:M162" si="35">F146</f>
        <v>169194</v>
      </c>
      <c r="G147" s="7">
        <f t="shared" si="35"/>
        <v>8371</v>
      </c>
      <c r="H147" s="7">
        <f t="shared" si="35"/>
        <v>4313</v>
      </c>
      <c r="I147" s="16" t="str">
        <f t="shared" si="35"/>
        <v>No hay datos</v>
      </c>
      <c r="J147" s="19">
        <f t="shared" si="35"/>
        <v>149048</v>
      </c>
      <c r="K147" s="24">
        <f t="shared" si="35"/>
        <v>21423</v>
      </c>
      <c r="L147" s="7">
        <f t="shared" si="35"/>
        <v>327889</v>
      </c>
      <c r="M147" s="7">
        <f t="shared" si="35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3"/>
        <v>4575</v>
      </c>
      <c r="S147" s="7">
        <f t="shared" si="33"/>
        <v>281</v>
      </c>
      <c r="T147" s="7">
        <f t="shared" si="33"/>
        <v>61</v>
      </c>
      <c r="U147" s="7">
        <f t="shared" si="31"/>
        <v>79053</v>
      </c>
      <c r="V147" s="7">
        <f t="shared" si="31"/>
        <v>531</v>
      </c>
      <c r="W147" s="7">
        <f t="shared" si="31"/>
        <v>342</v>
      </c>
      <c r="X147" s="7" t="str">
        <f t="shared" si="31"/>
        <v>53.0%</v>
      </c>
      <c r="Y147" s="7" t="str">
        <f t="shared" si="31"/>
        <v>47.0%</v>
      </c>
      <c r="Z147" s="7" t="str">
        <f t="shared" si="31"/>
        <v>60.6%</v>
      </c>
      <c r="AA147" s="7" t="str">
        <f t="shared" si="31"/>
        <v>20.5%</v>
      </c>
      <c r="AB147" s="7" t="str">
        <f t="shared" si="31"/>
        <v>13.2%</v>
      </c>
      <c r="AC147" s="7" t="str">
        <f t="shared" si="31"/>
        <v>2.9%</v>
      </c>
      <c r="AD147" s="7" t="str">
        <f t="shared" si="31"/>
        <v>1.4%</v>
      </c>
      <c r="AE147" s="7" t="str">
        <f t="shared" si="31"/>
        <v>0.8%</v>
      </c>
      <c r="AF147" s="7" t="str">
        <f t="shared" si="31"/>
        <v>0.5%</v>
      </c>
      <c r="AG147" s="7" t="str">
        <f t="shared" si="31"/>
        <v>0.2%</v>
      </c>
      <c r="AH147" s="9"/>
      <c r="AI147" s="9">
        <f t="shared" si="32"/>
        <v>4</v>
      </c>
      <c r="AJ147" s="10" t="s">
        <v>282</v>
      </c>
    </row>
    <row r="148" spans="1:36" ht="13.8" x14ac:dyDescent="0.25">
      <c r="A148" s="5">
        <f t="shared" si="34"/>
        <v>43890</v>
      </c>
      <c r="B148" s="5">
        <f t="shared" si="34"/>
        <v>44136</v>
      </c>
      <c r="C148" s="6">
        <f t="shared" si="34"/>
        <v>0.33333333333333331</v>
      </c>
      <c r="D148" s="7">
        <f t="shared" si="34"/>
        <v>248</v>
      </c>
      <c r="E148" s="10" t="s">
        <v>268</v>
      </c>
      <c r="F148" s="7">
        <f t="shared" si="35"/>
        <v>169194</v>
      </c>
      <c r="G148" s="7">
        <f t="shared" si="35"/>
        <v>8371</v>
      </c>
      <c r="H148" s="7">
        <f t="shared" si="35"/>
        <v>4313</v>
      </c>
      <c r="I148" s="16" t="str">
        <f t="shared" si="35"/>
        <v>No hay datos</v>
      </c>
      <c r="J148" s="19">
        <f t="shared" si="35"/>
        <v>149048</v>
      </c>
      <c r="K148" s="24">
        <f t="shared" si="35"/>
        <v>21423</v>
      </c>
      <c r="L148" s="7">
        <f t="shared" si="35"/>
        <v>327889</v>
      </c>
      <c r="M148" s="7">
        <f t="shared" si="35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33"/>
        <v>4575</v>
      </c>
      <c r="S148" s="7">
        <f t="shared" si="33"/>
        <v>281</v>
      </c>
      <c r="T148" s="7">
        <f t="shared" si="33"/>
        <v>61</v>
      </c>
      <c r="U148" s="7">
        <f t="shared" si="33"/>
        <v>79053</v>
      </c>
      <c r="V148" s="7">
        <f t="shared" si="33"/>
        <v>531</v>
      </c>
      <c r="W148" s="7">
        <f t="shared" si="33"/>
        <v>342</v>
      </c>
      <c r="X148" s="7" t="str">
        <f t="shared" si="33"/>
        <v>53.0%</v>
      </c>
      <c r="Y148" s="7" t="str">
        <f t="shared" si="33"/>
        <v>47.0%</v>
      </c>
      <c r="Z148" s="7" t="str">
        <f t="shared" si="33"/>
        <v>60.6%</v>
      </c>
      <c r="AA148" s="7" t="str">
        <f t="shared" si="33"/>
        <v>20.5%</v>
      </c>
      <c r="AB148" s="7" t="str">
        <f t="shared" si="33"/>
        <v>13.2%</v>
      </c>
      <c r="AC148" s="7" t="str">
        <f t="shared" si="33"/>
        <v>2.9%</v>
      </c>
      <c r="AD148" s="7" t="str">
        <f t="shared" si="33"/>
        <v>1.4%</v>
      </c>
      <c r="AE148" s="7" t="str">
        <f t="shared" si="33"/>
        <v>0.8%</v>
      </c>
      <c r="AF148" s="7" t="str">
        <f t="shared" si="33"/>
        <v>0.5%</v>
      </c>
      <c r="AG148" s="7" t="str">
        <f t="shared" si="33"/>
        <v>0.2%</v>
      </c>
      <c r="AH148" s="9"/>
      <c r="AI148" s="9">
        <f t="shared" si="32"/>
        <v>4</v>
      </c>
      <c r="AJ148" s="10" t="s">
        <v>282</v>
      </c>
    </row>
    <row r="149" spans="1:36" ht="13.8" x14ac:dyDescent="0.25">
      <c r="A149" s="5">
        <f t="shared" si="34"/>
        <v>43890</v>
      </c>
      <c r="B149" s="5">
        <f t="shared" si="34"/>
        <v>44136</v>
      </c>
      <c r="C149" s="6">
        <f t="shared" si="34"/>
        <v>0.33333333333333331</v>
      </c>
      <c r="D149" s="7">
        <f t="shared" si="34"/>
        <v>248</v>
      </c>
      <c r="E149" s="10" t="s">
        <v>268</v>
      </c>
      <c r="F149" s="7">
        <f t="shared" si="35"/>
        <v>169194</v>
      </c>
      <c r="G149" s="7">
        <f t="shared" si="35"/>
        <v>8371</v>
      </c>
      <c r="H149" s="7">
        <f t="shared" si="35"/>
        <v>4313</v>
      </c>
      <c r="I149" s="16" t="str">
        <f t="shared" si="35"/>
        <v>No hay datos</v>
      </c>
      <c r="J149" s="19">
        <f t="shared" si="35"/>
        <v>149048</v>
      </c>
      <c r="K149" s="24">
        <f t="shared" si="35"/>
        <v>21423</v>
      </c>
      <c r="L149" s="7">
        <f t="shared" si="35"/>
        <v>327889</v>
      </c>
      <c r="M149" s="7">
        <f t="shared" si="35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3"/>
        <v>4575</v>
      </c>
      <c r="S149" s="7">
        <f t="shared" si="33"/>
        <v>281</v>
      </c>
      <c r="T149" s="7">
        <f t="shared" si="33"/>
        <v>61</v>
      </c>
      <c r="U149" s="7">
        <f t="shared" si="33"/>
        <v>79053</v>
      </c>
      <c r="V149" s="7">
        <f t="shared" si="33"/>
        <v>531</v>
      </c>
      <c r="W149" s="7">
        <f t="shared" si="33"/>
        <v>342</v>
      </c>
      <c r="X149" s="7" t="str">
        <f t="shared" si="33"/>
        <v>53.0%</v>
      </c>
      <c r="Y149" s="7" t="str">
        <f t="shared" si="33"/>
        <v>47.0%</v>
      </c>
      <c r="Z149" s="7" t="str">
        <f t="shared" si="33"/>
        <v>60.6%</v>
      </c>
      <c r="AA149" s="7" t="str">
        <f t="shared" si="33"/>
        <v>20.5%</v>
      </c>
      <c r="AB149" s="7" t="str">
        <f t="shared" si="33"/>
        <v>13.2%</v>
      </c>
      <c r="AC149" s="7" t="str">
        <f t="shared" si="33"/>
        <v>2.9%</v>
      </c>
      <c r="AD149" s="7" t="str">
        <f t="shared" si="33"/>
        <v>1.4%</v>
      </c>
      <c r="AE149" s="7" t="str">
        <f t="shared" si="33"/>
        <v>0.8%</v>
      </c>
      <c r="AF149" s="7" t="str">
        <f t="shared" si="33"/>
        <v>0.5%</v>
      </c>
      <c r="AG149" s="7" t="str">
        <f t="shared" si="33"/>
        <v>0.2%</v>
      </c>
      <c r="AH149" s="9"/>
      <c r="AI149" s="9">
        <f t="shared" si="32"/>
        <v>4</v>
      </c>
      <c r="AJ149" s="10" t="s">
        <v>282</v>
      </c>
    </row>
    <row r="150" spans="1:36" ht="13.8" x14ac:dyDescent="0.25">
      <c r="A150" s="5">
        <f t="shared" si="34"/>
        <v>43890</v>
      </c>
      <c r="B150" s="5">
        <f t="shared" si="34"/>
        <v>44136</v>
      </c>
      <c r="C150" s="6">
        <f t="shared" si="34"/>
        <v>0.33333333333333331</v>
      </c>
      <c r="D150" s="7">
        <f t="shared" si="34"/>
        <v>248</v>
      </c>
      <c r="E150" s="10" t="s">
        <v>268</v>
      </c>
      <c r="F150" s="7">
        <f t="shared" si="35"/>
        <v>169194</v>
      </c>
      <c r="G150" s="7">
        <f t="shared" si="35"/>
        <v>8371</v>
      </c>
      <c r="H150" s="7">
        <f t="shared" si="35"/>
        <v>4313</v>
      </c>
      <c r="I150" s="16" t="str">
        <f t="shared" si="35"/>
        <v>No hay datos</v>
      </c>
      <c r="J150" s="19">
        <f t="shared" si="35"/>
        <v>149048</v>
      </c>
      <c r="K150" s="24">
        <f t="shared" si="35"/>
        <v>21423</v>
      </c>
      <c r="L150" s="7">
        <f t="shared" si="35"/>
        <v>327889</v>
      </c>
      <c r="M150" s="7">
        <f t="shared" si="35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33"/>
        <v>4575</v>
      </c>
      <c r="S150" s="7">
        <f t="shared" si="33"/>
        <v>281</v>
      </c>
      <c r="T150" s="7">
        <f t="shared" si="33"/>
        <v>61</v>
      </c>
      <c r="U150" s="7">
        <f t="shared" si="33"/>
        <v>79053</v>
      </c>
      <c r="V150" s="7">
        <f t="shared" si="33"/>
        <v>531</v>
      </c>
      <c r="W150" s="7">
        <f t="shared" si="33"/>
        <v>342</v>
      </c>
      <c r="X150" s="7" t="str">
        <f t="shared" si="33"/>
        <v>53.0%</v>
      </c>
      <c r="Y150" s="7" t="str">
        <f t="shared" si="33"/>
        <v>47.0%</v>
      </c>
      <c r="Z150" s="7" t="str">
        <f t="shared" si="33"/>
        <v>60.6%</v>
      </c>
      <c r="AA150" s="7" t="str">
        <f t="shared" si="33"/>
        <v>20.5%</v>
      </c>
      <c r="AB150" s="7" t="str">
        <f t="shared" si="33"/>
        <v>13.2%</v>
      </c>
      <c r="AC150" s="7" t="str">
        <f t="shared" si="33"/>
        <v>2.9%</v>
      </c>
      <c r="AD150" s="7" t="str">
        <f t="shared" si="33"/>
        <v>1.4%</v>
      </c>
      <c r="AE150" s="7" t="str">
        <f t="shared" si="33"/>
        <v>0.8%</v>
      </c>
      <c r="AF150" s="7" t="str">
        <f t="shared" si="33"/>
        <v>0.5%</v>
      </c>
      <c r="AG150" s="7" t="str">
        <f t="shared" si="33"/>
        <v>0.2%</v>
      </c>
      <c r="AH150" s="9"/>
      <c r="AI150" s="9">
        <f t="shared" si="32"/>
        <v>4</v>
      </c>
      <c r="AJ150" s="10" t="s">
        <v>282</v>
      </c>
    </row>
    <row r="151" spans="1:36" ht="13.8" x14ac:dyDescent="0.25">
      <c r="A151" s="5">
        <f t="shared" si="34"/>
        <v>43890</v>
      </c>
      <c r="B151" s="5">
        <f t="shared" si="34"/>
        <v>44136</v>
      </c>
      <c r="C151" s="6">
        <f t="shared" si="34"/>
        <v>0.33333333333333331</v>
      </c>
      <c r="D151" s="7">
        <f t="shared" si="34"/>
        <v>248</v>
      </c>
      <c r="E151" s="10" t="s">
        <v>268</v>
      </c>
      <c r="F151" s="7">
        <f t="shared" si="35"/>
        <v>169194</v>
      </c>
      <c r="G151" s="7">
        <f t="shared" si="35"/>
        <v>8371</v>
      </c>
      <c r="H151" s="7">
        <f t="shared" si="35"/>
        <v>4313</v>
      </c>
      <c r="I151" s="16" t="str">
        <f t="shared" si="35"/>
        <v>No hay datos</v>
      </c>
      <c r="J151" s="19">
        <f t="shared" si="35"/>
        <v>149048</v>
      </c>
      <c r="K151" s="24">
        <f t="shared" si="35"/>
        <v>21423</v>
      </c>
      <c r="L151" s="7">
        <f t="shared" si="35"/>
        <v>327889</v>
      </c>
      <c r="M151" s="7">
        <f t="shared" si="35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6">R150</f>
        <v>4575</v>
      </c>
      <c r="S151" s="7">
        <f t="shared" si="36"/>
        <v>281</v>
      </c>
      <c r="T151" s="7">
        <f t="shared" si="36"/>
        <v>61</v>
      </c>
      <c r="U151" s="7">
        <f t="shared" si="36"/>
        <v>79053</v>
      </c>
      <c r="V151" s="7">
        <f t="shared" si="36"/>
        <v>531</v>
      </c>
      <c r="W151" s="7">
        <f t="shared" si="36"/>
        <v>342</v>
      </c>
      <c r="X151" s="7" t="str">
        <f t="shared" si="36"/>
        <v>53.0%</v>
      </c>
      <c r="Y151" s="7" t="str">
        <f t="shared" si="36"/>
        <v>47.0%</v>
      </c>
      <c r="Z151" s="7" t="str">
        <f t="shared" si="36"/>
        <v>60.6%</v>
      </c>
      <c r="AA151" s="7" t="str">
        <f t="shared" si="36"/>
        <v>20.5%</v>
      </c>
      <c r="AB151" s="7" t="str">
        <f t="shared" si="36"/>
        <v>13.2%</v>
      </c>
      <c r="AC151" s="7" t="str">
        <f t="shared" si="36"/>
        <v>2.9%</v>
      </c>
      <c r="AD151" s="7" t="str">
        <f t="shared" si="36"/>
        <v>1.4%</v>
      </c>
      <c r="AE151" s="7" t="str">
        <f t="shared" si="36"/>
        <v>0.8%</v>
      </c>
      <c r="AF151" s="7" t="str">
        <f t="shared" si="36"/>
        <v>0.5%</v>
      </c>
      <c r="AG151" s="7" t="str">
        <f t="shared" si="36"/>
        <v>0.2%</v>
      </c>
      <c r="AH151" s="9"/>
      <c r="AI151" s="9">
        <f t="shared" si="32"/>
        <v>4</v>
      </c>
      <c r="AJ151" s="10" t="s">
        <v>282</v>
      </c>
    </row>
    <row r="152" spans="1:36" ht="13.8" x14ac:dyDescent="0.25">
      <c r="A152" s="5">
        <f t="shared" si="34"/>
        <v>43890</v>
      </c>
      <c r="B152" s="5">
        <f t="shared" si="34"/>
        <v>44136</v>
      </c>
      <c r="C152" s="6">
        <f t="shared" si="34"/>
        <v>0.33333333333333331</v>
      </c>
      <c r="D152" s="7">
        <f t="shared" si="34"/>
        <v>248</v>
      </c>
      <c r="E152" s="10" t="s">
        <v>268</v>
      </c>
      <c r="F152" s="7">
        <f t="shared" si="35"/>
        <v>169194</v>
      </c>
      <c r="G152" s="7">
        <f t="shared" si="35"/>
        <v>8371</v>
      </c>
      <c r="H152" s="7">
        <f t="shared" si="35"/>
        <v>4313</v>
      </c>
      <c r="I152" s="16" t="str">
        <f t="shared" si="35"/>
        <v>No hay datos</v>
      </c>
      <c r="J152" s="19">
        <f t="shared" si="35"/>
        <v>149048</v>
      </c>
      <c r="K152" s="24">
        <f t="shared" si="35"/>
        <v>21423</v>
      </c>
      <c r="L152" s="7">
        <f t="shared" si="35"/>
        <v>327889</v>
      </c>
      <c r="M152" s="7">
        <f t="shared" si="35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6"/>
        <v>4575</v>
      </c>
      <c r="S152" s="7">
        <f t="shared" si="36"/>
        <v>281</v>
      </c>
      <c r="T152" s="7">
        <f t="shared" si="36"/>
        <v>61</v>
      </c>
      <c r="U152" s="7">
        <f t="shared" si="36"/>
        <v>79053</v>
      </c>
      <c r="V152" s="7">
        <f t="shared" si="36"/>
        <v>531</v>
      </c>
      <c r="W152" s="7">
        <f t="shared" si="36"/>
        <v>342</v>
      </c>
      <c r="X152" s="7" t="str">
        <f t="shared" si="36"/>
        <v>53.0%</v>
      </c>
      <c r="Y152" s="7" t="str">
        <f t="shared" si="36"/>
        <v>47.0%</v>
      </c>
      <c r="Z152" s="7" t="str">
        <f t="shared" si="36"/>
        <v>60.6%</v>
      </c>
      <c r="AA152" s="7" t="str">
        <f t="shared" si="36"/>
        <v>20.5%</v>
      </c>
      <c r="AB152" s="7" t="str">
        <f t="shared" si="36"/>
        <v>13.2%</v>
      </c>
      <c r="AC152" s="7" t="str">
        <f t="shared" si="36"/>
        <v>2.9%</v>
      </c>
      <c r="AD152" s="7" t="str">
        <f t="shared" si="36"/>
        <v>1.4%</v>
      </c>
      <c r="AE152" s="7" t="str">
        <f t="shared" si="36"/>
        <v>0.8%</v>
      </c>
      <c r="AF152" s="7" t="str">
        <f t="shared" si="36"/>
        <v>0.5%</v>
      </c>
      <c r="AG152" s="7" t="str">
        <f t="shared" si="36"/>
        <v>0.2%</v>
      </c>
      <c r="AH152" s="9"/>
      <c r="AI152" s="9">
        <f t="shared" si="32"/>
        <v>4</v>
      </c>
      <c r="AJ152" s="10" t="s">
        <v>282</v>
      </c>
    </row>
    <row r="153" spans="1:36" ht="13.8" x14ac:dyDescent="0.25">
      <c r="A153" s="5">
        <f t="shared" si="34"/>
        <v>43890</v>
      </c>
      <c r="B153" s="5">
        <f t="shared" si="34"/>
        <v>44136</v>
      </c>
      <c r="C153" s="6">
        <f t="shared" si="34"/>
        <v>0.33333333333333331</v>
      </c>
      <c r="D153" s="7">
        <f t="shared" si="34"/>
        <v>248</v>
      </c>
      <c r="E153" s="10" t="s">
        <v>268</v>
      </c>
      <c r="F153" s="7">
        <f t="shared" si="35"/>
        <v>169194</v>
      </c>
      <c r="G153" s="7">
        <f t="shared" si="35"/>
        <v>8371</v>
      </c>
      <c r="H153" s="7">
        <f t="shared" si="35"/>
        <v>4313</v>
      </c>
      <c r="I153" s="16" t="str">
        <f t="shared" si="35"/>
        <v>No hay datos</v>
      </c>
      <c r="J153" s="19">
        <f t="shared" si="35"/>
        <v>149048</v>
      </c>
      <c r="K153" s="24">
        <f t="shared" si="35"/>
        <v>21423</v>
      </c>
      <c r="L153" s="7">
        <f t="shared" si="35"/>
        <v>327889</v>
      </c>
      <c r="M153" s="7">
        <f t="shared" si="35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36"/>
        <v>79053</v>
      </c>
      <c r="V153" s="7">
        <f t="shared" si="36"/>
        <v>531</v>
      </c>
      <c r="W153" s="7">
        <f t="shared" si="36"/>
        <v>342</v>
      </c>
      <c r="X153" s="7" t="str">
        <f t="shared" si="36"/>
        <v>53.0%</v>
      </c>
      <c r="Y153" s="7" t="str">
        <f t="shared" si="36"/>
        <v>47.0%</v>
      </c>
      <c r="Z153" s="7" t="str">
        <f t="shared" si="36"/>
        <v>60.6%</v>
      </c>
      <c r="AA153" s="7" t="str">
        <f t="shared" si="36"/>
        <v>20.5%</v>
      </c>
      <c r="AB153" s="7" t="str">
        <f t="shared" si="36"/>
        <v>13.2%</v>
      </c>
      <c r="AC153" s="7" t="str">
        <f t="shared" si="36"/>
        <v>2.9%</v>
      </c>
      <c r="AD153" s="7" t="str">
        <f t="shared" si="36"/>
        <v>1.4%</v>
      </c>
      <c r="AE153" s="7" t="str">
        <f t="shared" si="36"/>
        <v>0.8%</v>
      </c>
      <c r="AF153" s="7" t="str">
        <f t="shared" si="36"/>
        <v>0.5%</v>
      </c>
      <c r="AG153" s="7" t="str">
        <f t="shared" si="36"/>
        <v>0.2%</v>
      </c>
      <c r="AH153" s="9"/>
      <c r="AI153" s="9">
        <f t="shared" si="32"/>
        <v>4</v>
      </c>
      <c r="AJ153" s="10" t="s">
        <v>282</v>
      </c>
    </row>
    <row r="154" spans="1:36" ht="13.8" x14ac:dyDescent="0.25">
      <c r="A154" s="5">
        <f t="shared" si="34"/>
        <v>43890</v>
      </c>
      <c r="B154" s="5">
        <f t="shared" si="34"/>
        <v>44136</v>
      </c>
      <c r="C154" s="6">
        <f t="shared" si="34"/>
        <v>0.33333333333333331</v>
      </c>
      <c r="D154" s="7">
        <f t="shared" si="34"/>
        <v>248</v>
      </c>
      <c r="E154" s="10" t="s">
        <v>268</v>
      </c>
      <c r="F154" s="7">
        <f t="shared" si="35"/>
        <v>169194</v>
      </c>
      <c r="G154" s="7">
        <f t="shared" si="35"/>
        <v>8371</v>
      </c>
      <c r="H154" s="7">
        <f t="shared" si="35"/>
        <v>4313</v>
      </c>
      <c r="I154" s="16" t="str">
        <f t="shared" si="35"/>
        <v>No hay datos</v>
      </c>
      <c r="J154" s="19">
        <f t="shared" si="35"/>
        <v>149048</v>
      </c>
      <c r="K154" s="24">
        <f t="shared" si="35"/>
        <v>21423</v>
      </c>
      <c r="L154" s="7">
        <f t="shared" si="35"/>
        <v>327889</v>
      </c>
      <c r="M154" s="7">
        <f t="shared" si="35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6"/>
        <v>4773</v>
      </c>
      <c r="S154" s="7">
        <f t="shared" si="36"/>
        <v>170</v>
      </c>
      <c r="T154" s="7">
        <f t="shared" si="36"/>
        <v>7</v>
      </c>
      <c r="U154" s="7">
        <f t="shared" si="36"/>
        <v>79053</v>
      </c>
      <c r="V154" s="7">
        <f t="shared" si="36"/>
        <v>531</v>
      </c>
      <c r="W154" s="7">
        <f t="shared" si="36"/>
        <v>342</v>
      </c>
      <c r="X154" s="7" t="str">
        <f t="shared" si="36"/>
        <v>53.0%</v>
      </c>
      <c r="Y154" s="7" t="str">
        <f t="shared" si="36"/>
        <v>47.0%</v>
      </c>
      <c r="Z154" s="7" t="str">
        <f t="shared" si="36"/>
        <v>60.6%</v>
      </c>
      <c r="AA154" s="7" t="str">
        <f t="shared" si="36"/>
        <v>20.5%</v>
      </c>
      <c r="AB154" s="7" t="str">
        <f t="shared" si="36"/>
        <v>13.2%</v>
      </c>
      <c r="AC154" s="7" t="str">
        <f t="shared" si="36"/>
        <v>2.9%</v>
      </c>
      <c r="AD154" s="7" t="str">
        <f t="shared" si="36"/>
        <v>1.4%</v>
      </c>
      <c r="AE154" s="7" t="str">
        <f t="shared" si="36"/>
        <v>0.8%</v>
      </c>
      <c r="AF154" s="7" t="str">
        <f t="shared" si="36"/>
        <v>0.5%</v>
      </c>
      <c r="AG154" s="7" t="str">
        <f t="shared" si="36"/>
        <v>0.2%</v>
      </c>
      <c r="AH154" s="9"/>
      <c r="AI154" s="9">
        <f t="shared" si="32"/>
        <v>4</v>
      </c>
      <c r="AJ154" s="10" t="s">
        <v>282</v>
      </c>
    </row>
    <row r="155" spans="1:36" ht="13.8" x14ac:dyDescent="0.25">
      <c r="A155" s="5">
        <f t="shared" si="34"/>
        <v>43890</v>
      </c>
      <c r="B155" s="5">
        <f t="shared" si="34"/>
        <v>44136</v>
      </c>
      <c r="C155" s="6">
        <f t="shared" si="34"/>
        <v>0.33333333333333331</v>
      </c>
      <c r="D155" s="7">
        <f t="shared" si="34"/>
        <v>248</v>
      </c>
      <c r="E155" s="10" t="s">
        <v>268</v>
      </c>
      <c r="F155" s="7">
        <f t="shared" si="35"/>
        <v>169194</v>
      </c>
      <c r="G155" s="7">
        <f t="shared" si="35"/>
        <v>8371</v>
      </c>
      <c r="H155" s="7">
        <f t="shared" si="35"/>
        <v>4313</v>
      </c>
      <c r="I155" s="16" t="str">
        <f t="shared" si="35"/>
        <v>No hay datos</v>
      </c>
      <c r="J155" s="19">
        <f t="shared" si="35"/>
        <v>149048</v>
      </c>
      <c r="K155" s="24">
        <f t="shared" si="35"/>
        <v>21423</v>
      </c>
      <c r="L155" s="7">
        <f t="shared" si="35"/>
        <v>327889</v>
      </c>
      <c r="M155" s="7">
        <f t="shared" si="35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6"/>
        <v>4773</v>
      </c>
      <c r="S155" s="7">
        <f t="shared" si="36"/>
        <v>170</v>
      </c>
      <c r="T155" s="7">
        <f t="shared" si="36"/>
        <v>7</v>
      </c>
      <c r="U155" s="7">
        <f t="shared" si="36"/>
        <v>79053</v>
      </c>
      <c r="V155" s="7">
        <f t="shared" si="36"/>
        <v>531</v>
      </c>
      <c r="W155" s="7">
        <f t="shared" si="36"/>
        <v>342</v>
      </c>
      <c r="X155" s="7" t="str">
        <f t="shared" si="36"/>
        <v>53.0%</v>
      </c>
      <c r="Y155" s="7" t="str">
        <f t="shared" si="36"/>
        <v>47.0%</v>
      </c>
      <c r="Z155" s="7" t="str">
        <f t="shared" si="36"/>
        <v>60.6%</v>
      </c>
      <c r="AA155" s="7" t="str">
        <f t="shared" si="36"/>
        <v>20.5%</v>
      </c>
      <c r="AB155" s="7" t="str">
        <f t="shared" si="36"/>
        <v>13.2%</v>
      </c>
      <c r="AC155" s="7" t="str">
        <f t="shared" si="36"/>
        <v>2.9%</v>
      </c>
      <c r="AD155" s="7" t="str">
        <f t="shared" si="36"/>
        <v>1.4%</v>
      </c>
      <c r="AE155" s="7" t="str">
        <f t="shared" si="36"/>
        <v>0.8%</v>
      </c>
      <c r="AF155" s="7" t="str">
        <f t="shared" si="36"/>
        <v>0.5%</v>
      </c>
      <c r="AG155" s="7" t="str">
        <f t="shared" si="36"/>
        <v>0.2%</v>
      </c>
      <c r="AH155" s="9"/>
      <c r="AI155" s="9">
        <f t="shared" si="32"/>
        <v>4</v>
      </c>
      <c r="AJ155" s="10" t="s">
        <v>282</v>
      </c>
    </row>
    <row r="156" spans="1:36" ht="13.8" x14ac:dyDescent="0.25">
      <c r="A156" s="5">
        <f t="shared" si="34"/>
        <v>43890</v>
      </c>
      <c r="B156" s="5">
        <f t="shared" si="34"/>
        <v>44136</v>
      </c>
      <c r="C156" s="6">
        <f t="shared" si="34"/>
        <v>0.33333333333333331</v>
      </c>
      <c r="D156" s="7">
        <f t="shared" si="34"/>
        <v>248</v>
      </c>
      <c r="E156" s="10" t="s">
        <v>268</v>
      </c>
      <c r="F156" s="7">
        <f t="shared" si="35"/>
        <v>169194</v>
      </c>
      <c r="G156" s="7">
        <f t="shared" si="35"/>
        <v>8371</v>
      </c>
      <c r="H156" s="7">
        <f t="shared" si="35"/>
        <v>4313</v>
      </c>
      <c r="I156" s="16" t="str">
        <f t="shared" si="35"/>
        <v>No hay datos</v>
      </c>
      <c r="J156" s="19">
        <f t="shared" si="35"/>
        <v>149048</v>
      </c>
      <c r="K156" s="24">
        <f t="shared" si="35"/>
        <v>21423</v>
      </c>
      <c r="L156" s="7">
        <f t="shared" si="35"/>
        <v>327889</v>
      </c>
      <c r="M156" s="7">
        <f t="shared" si="35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6"/>
        <v>4773</v>
      </c>
      <c r="S156" s="7">
        <f t="shared" si="36"/>
        <v>170</v>
      </c>
      <c r="T156" s="7">
        <f t="shared" si="36"/>
        <v>7</v>
      </c>
      <c r="U156" s="7">
        <f t="shared" si="36"/>
        <v>79053</v>
      </c>
      <c r="V156" s="7">
        <f t="shared" si="36"/>
        <v>531</v>
      </c>
      <c r="W156" s="7">
        <f t="shared" si="36"/>
        <v>342</v>
      </c>
      <c r="X156" s="7" t="str">
        <f t="shared" si="36"/>
        <v>53.0%</v>
      </c>
      <c r="Y156" s="7" t="str">
        <f t="shared" si="36"/>
        <v>47.0%</v>
      </c>
      <c r="Z156" s="7" t="str">
        <f t="shared" si="36"/>
        <v>60.6%</v>
      </c>
      <c r="AA156" s="7" t="str">
        <f t="shared" si="36"/>
        <v>20.5%</v>
      </c>
      <c r="AB156" s="7" t="str">
        <f t="shared" si="36"/>
        <v>13.2%</v>
      </c>
      <c r="AC156" s="7" t="str">
        <f t="shared" si="36"/>
        <v>2.9%</v>
      </c>
      <c r="AD156" s="7" t="str">
        <f t="shared" si="36"/>
        <v>1.4%</v>
      </c>
      <c r="AE156" s="7" t="str">
        <f t="shared" si="36"/>
        <v>0.8%</v>
      </c>
      <c r="AF156" s="7" t="str">
        <f t="shared" si="36"/>
        <v>0.5%</v>
      </c>
      <c r="AG156" s="7" t="str">
        <f t="shared" si="36"/>
        <v>0.2%</v>
      </c>
      <c r="AH156" s="9"/>
      <c r="AI156" s="9">
        <f t="shared" si="32"/>
        <v>4</v>
      </c>
      <c r="AJ156" s="10" t="s">
        <v>282</v>
      </c>
    </row>
    <row r="157" spans="1:36" ht="13.8" x14ac:dyDescent="0.25">
      <c r="A157" s="5">
        <f t="shared" si="34"/>
        <v>43890</v>
      </c>
      <c r="B157" s="5">
        <f t="shared" si="34"/>
        <v>44136</v>
      </c>
      <c r="C157" s="6">
        <f t="shared" si="34"/>
        <v>0.33333333333333331</v>
      </c>
      <c r="D157" s="7">
        <f t="shared" si="34"/>
        <v>248</v>
      </c>
      <c r="E157" s="10" t="s">
        <v>268</v>
      </c>
      <c r="F157" s="7">
        <f t="shared" si="35"/>
        <v>169194</v>
      </c>
      <c r="G157" s="7">
        <f t="shared" si="35"/>
        <v>8371</v>
      </c>
      <c r="H157" s="7">
        <f t="shared" si="35"/>
        <v>4313</v>
      </c>
      <c r="I157" s="16" t="str">
        <f t="shared" si="35"/>
        <v>No hay datos</v>
      </c>
      <c r="J157" s="19">
        <f t="shared" si="35"/>
        <v>149048</v>
      </c>
      <c r="K157" s="24">
        <f t="shared" si="35"/>
        <v>21423</v>
      </c>
      <c r="L157" s="7">
        <f t="shared" si="35"/>
        <v>327889</v>
      </c>
      <c r="M157" s="7">
        <f t="shared" si="35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6"/>
        <v>4773</v>
      </c>
      <c r="S157" s="7">
        <f t="shared" si="36"/>
        <v>170</v>
      </c>
      <c r="T157" s="7">
        <f t="shared" si="36"/>
        <v>7</v>
      </c>
      <c r="U157" s="7">
        <f t="shared" si="36"/>
        <v>79053</v>
      </c>
      <c r="V157" s="7">
        <f t="shared" si="36"/>
        <v>531</v>
      </c>
      <c r="W157" s="7">
        <f t="shared" si="36"/>
        <v>342</v>
      </c>
      <c r="X157" s="7" t="str">
        <f t="shared" si="36"/>
        <v>53.0%</v>
      </c>
      <c r="Y157" s="7" t="str">
        <f t="shared" si="36"/>
        <v>47.0%</v>
      </c>
      <c r="Z157" s="7" t="str">
        <f t="shared" si="36"/>
        <v>60.6%</v>
      </c>
      <c r="AA157" s="7" t="str">
        <f t="shared" si="36"/>
        <v>20.5%</v>
      </c>
      <c r="AB157" s="7" t="str">
        <f t="shared" si="36"/>
        <v>13.2%</v>
      </c>
      <c r="AC157" s="7" t="str">
        <f t="shared" si="36"/>
        <v>2.9%</v>
      </c>
      <c r="AD157" s="7" t="str">
        <f t="shared" si="36"/>
        <v>1.4%</v>
      </c>
      <c r="AE157" s="7" t="str">
        <f t="shared" si="36"/>
        <v>0.8%</v>
      </c>
      <c r="AF157" s="7" t="str">
        <f t="shared" si="36"/>
        <v>0.5%</v>
      </c>
      <c r="AG157" s="7" t="str">
        <f t="shared" si="36"/>
        <v>0.2%</v>
      </c>
      <c r="AH157" s="9"/>
      <c r="AI157" s="9">
        <f t="shared" si="32"/>
        <v>4</v>
      </c>
      <c r="AJ157" s="10" t="s">
        <v>282</v>
      </c>
    </row>
    <row r="158" spans="1:36" ht="13.8" x14ac:dyDescent="0.25">
      <c r="A158" s="5">
        <f t="shared" si="34"/>
        <v>43890</v>
      </c>
      <c r="B158" s="5">
        <f t="shared" si="34"/>
        <v>44136</v>
      </c>
      <c r="C158" s="6">
        <f t="shared" si="34"/>
        <v>0.33333333333333331</v>
      </c>
      <c r="D158" s="7">
        <f t="shared" si="34"/>
        <v>248</v>
      </c>
      <c r="E158" s="10" t="s">
        <v>268</v>
      </c>
      <c r="F158" s="7">
        <f t="shared" si="35"/>
        <v>169194</v>
      </c>
      <c r="G158" s="7">
        <f t="shared" si="35"/>
        <v>8371</v>
      </c>
      <c r="H158" s="7">
        <f t="shared" si="35"/>
        <v>4313</v>
      </c>
      <c r="I158" s="16" t="str">
        <f t="shared" si="35"/>
        <v>No hay datos</v>
      </c>
      <c r="J158" s="19">
        <f t="shared" si="35"/>
        <v>149048</v>
      </c>
      <c r="K158" s="24">
        <f t="shared" si="35"/>
        <v>21423</v>
      </c>
      <c r="L158" s="7">
        <f t="shared" si="35"/>
        <v>327889</v>
      </c>
      <c r="M158" s="7">
        <f t="shared" si="35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6"/>
        <v>4773</v>
      </c>
      <c r="S158" s="7">
        <f t="shared" si="36"/>
        <v>170</v>
      </c>
      <c r="T158" s="7">
        <f t="shared" si="36"/>
        <v>7</v>
      </c>
      <c r="U158" s="7">
        <f t="shared" si="36"/>
        <v>79053</v>
      </c>
      <c r="V158" s="7">
        <f t="shared" si="36"/>
        <v>531</v>
      </c>
      <c r="W158" s="7">
        <f t="shared" si="36"/>
        <v>342</v>
      </c>
      <c r="X158" s="7" t="str">
        <f t="shared" si="36"/>
        <v>53.0%</v>
      </c>
      <c r="Y158" s="7" t="str">
        <f t="shared" si="36"/>
        <v>47.0%</v>
      </c>
      <c r="Z158" s="7" t="str">
        <f t="shared" si="36"/>
        <v>60.6%</v>
      </c>
      <c r="AA158" s="7" t="str">
        <f t="shared" si="36"/>
        <v>20.5%</v>
      </c>
      <c r="AB158" s="7" t="str">
        <f t="shared" si="36"/>
        <v>13.2%</v>
      </c>
      <c r="AC158" s="7" t="str">
        <f t="shared" si="36"/>
        <v>2.9%</v>
      </c>
      <c r="AD158" s="7" t="str">
        <f t="shared" si="36"/>
        <v>1.4%</v>
      </c>
      <c r="AE158" s="7" t="str">
        <f t="shared" si="36"/>
        <v>0.8%</v>
      </c>
      <c r="AF158" s="7" t="str">
        <f t="shared" si="36"/>
        <v>0.5%</v>
      </c>
      <c r="AG158" s="7" t="str">
        <f t="shared" si="36"/>
        <v>0.2%</v>
      </c>
      <c r="AH158" s="9"/>
      <c r="AI158" s="9">
        <f t="shared" si="32"/>
        <v>4</v>
      </c>
      <c r="AJ158" s="10" t="s">
        <v>282</v>
      </c>
    </row>
    <row r="159" spans="1:36" ht="13.8" x14ac:dyDescent="0.25">
      <c r="A159" s="5">
        <f t="shared" si="34"/>
        <v>43890</v>
      </c>
      <c r="B159" s="5">
        <f t="shared" si="34"/>
        <v>44136</v>
      </c>
      <c r="C159" s="6">
        <f t="shared" si="34"/>
        <v>0.33333333333333331</v>
      </c>
      <c r="D159" s="7">
        <f t="shared" si="34"/>
        <v>248</v>
      </c>
      <c r="E159" s="10" t="s">
        <v>268</v>
      </c>
      <c r="F159" s="7">
        <f t="shared" si="35"/>
        <v>169194</v>
      </c>
      <c r="G159" s="7">
        <f t="shared" si="35"/>
        <v>8371</v>
      </c>
      <c r="H159" s="7">
        <f t="shared" si="35"/>
        <v>4313</v>
      </c>
      <c r="I159" s="16" t="str">
        <f t="shared" si="35"/>
        <v>No hay datos</v>
      </c>
      <c r="J159" s="19">
        <f t="shared" si="35"/>
        <v>149048</v>
      </c>
      <c r="K159" s="24">
        <f t="shared" si="35"/>
        <v>21423</v>
      </c>
      <c r="L159" s="7">
        <f t="shared" si="35"/>
        <v>327889</v>
      </c>
      <c r="M159" s="7">
        <f t="shared" si="35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6"/>
        <v>4773</v>
      </c>
      <c r="S159" s="7">
        <f t="shared" si="36"/>
        <v>170</v>
      </c>
      <c r="T159" s="7">
        <f t="shared" si="36"/>
        <v>7</v>
      </c>
      <c r="U159" s="7">
        <f t="shared" si="36"/>
        <v>79053</v>
      </c>
      <c r="V159" s="7">
        <f t="shared" si="36"/>
        <v>531</v>
      </c>
      <c r="W159" s="7">
        <f t="shared" si="36"/>
        <v>342</v>
      </c>
      <c r="X159" s="7" t="str">
        <f t="shared" si="36"/>
        <v>53.0%</v>
      </c>
      <c r="Y159" s="7" t="str">
        <f t="shared" si="36"/>
        <v>47.0%</v>
      </c>
      <c r="Z159" s="7" t="str">
        <f t="shared" si="36"/>
        <v>60.6%</v>
      </c>
      <c r="AA159" s="7" t="str">
        <f t="shared" si="36"/>
        <v>20.5%</v>
      </c>
      <c r="AB159" s="7" t="str">
        <f t="shared" si="36"/>
        <v>13.2%</v>
      </c>
      <c r="AC159" s="7" t="str">
        <f t="shared" si="36"/>
        <v>2.9%</v>
      </c>
      <c r="AD159" s="7" t="str">
        <f t="shared" si="36"/>
        <v>1.4%</v>
      </c>
      <c r="AE159" s="7" t="str">
        <f t="shared" si="36"/>
        <v>0.8%</v>
      </c>
      <c r="AF159" s="7" t="str">
        <f t="shared" si="36"/>
        <v>0.5%</v>
      </c>
      <c r="AG159" s="7" t="str">
        <f t="shared" si="36"/>
        <v>0.2%</v>
      </c>
      <c r="AH159" s="9"/>
      <c r="AI159" s="9">
        <f t="shared" si="32"/>
        <v>4</v>
      </c>
      <c r="AJ159" s="10" t="s">
        <v>282</v>
      </c>
    </row>
    <row r="160" spans="1:36" ht="13.8" x14ac:dyDescent="0.25">
      <c r="A160" s="5">
        <f t="shared" si="34"/>
        <v>43890</v>
      </c>
      <c r="B160" s="5">
        <f t="shared" si="34"/>
        <v>44136</v>
      </c>
      <c r="C160" s="6">
        <f t="shared" si="34"/>
        <v>0.33333333333333331</v>
      </c>
      <c r="D160" s="7">
        <f t="shared" si="34"/>
        <v>248</v>
      </c>
      <c r="E160" s="10" t="s">
        <v>268</v>
      </c>
      <c r="F160" s="7">
        <f t="shared" si="35"/>
        <v>169194</v>
      </c>
      <c r="G160" s="7">
        <f t="shared" si="35"/>
        <v>8371</v>
      </c>
      <c r="H160" s="7">
        <f t="shared" si="35"/>
        <v>4313</v>
      </c>
      <c r="I160" s="16" t="str">
        <f t="shared" si="35"/>
        <v>No hay datos</v>
      </c>
      <c r="J160" s="19">
        <f t="shared" si="35"/>
        <v>149048</v>
      </c>
      <c r="K160" s="24">
        <f t="shared" si="35"/>
        <v>21423</v>
      </c>
      <c r="L160" s="7">
        <f t="shared" si="35"/>
        <v>327889</v>
      </c>
      <c r="M160" s="7">
        <f t="shared" si="35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36"/>
        <v>79053</v>
      </c>
      <c r="V160" s="7">
        <f t="shared" si="36"/>
        <v>531</v>
      </c>
      <c r="W160" s="7">
        <f t="shared" si="36"/>
        <v>342</v>
      </c>
      <c r="X160" s="7" t="str">
        <f t="shared" si="36"/>
        <v>53.0%</v>
      </c>
      <c r="Y160" s="7" t="str">
        <f t="shared" si="36"/>
        <v>47.0%</v>
      </c>
      <c r="Z160" s="7" t="str">
        <f t="shared" si="36"/>
        <v>60.6%</v>
      </c>
      <c r="AA160" s="7" t="str">
        <f t="shared" si="36"/>
        <v>20.5%</v>
      </c>
      <c r="AB160" s="7" t="str">
        <f t="shared" si="36"/>
        <v>13.2%</v>
      </c>
      <c r="AC160" s="7" t="str">
        <f t="shared" si="36"/>
        <v>2.9%</v>
      </c>
      <c r="AD160" s="7" t="str">
        <f t="shared" si="36"/>
        <v>1.4%</v>
      </c>
      <c r="AE160" s="7" t="str">
        <f t="shared" si="36"/>
        <v>0.8%</v>
      </c>
      <c r="AF160" s="7" t="str">
        <f t="shared" si="36"/>
        <v>0.5%</v>
      </c>
      <c r="AG160" s="7" t="str">
        <f t="shared" si="36"/>
        <v>0.2%</v>
      </c>
      <c r="AH160" s="9"/>
      <c r="AI160" s="9">
        <f t="shared" si="32"/>
        <v>4</v>
      </c>
      <c r="AJ160" s="10" t="s">
        <v>282</v>
      </c>
    </row>
    <row r="161" spans="1:36" ht="13.8" x14ac:dyDescent="0.25">
      <c r="A161" s="5">
        <f t="shared" si="34"/>
        <v>43890</v>
      </c>
      <c r="B161" s="5">
        <f t="shared" si="34"/>
        <v>44136</v>
      </c>
      <c r="C161" s="6">
        <f t="shared" si="34"/>
        <v>0.33333333333333331</v>
      </c>
      <c r="D161" s="7">
        <f t="shared" si="34"/>
        <v>248</v>
      </c>
      <c r="E161" s="10" t="s">
        <v>268</v>
      </c>
      <c r="F161" s="7">
        <f t="shared" si="35"/>
        <v>169194</v>
      </c>
      <c r="G161" s="7">
        <f t="shared" si="35"/>
        <v>8371</v>
      </c>
      <c r="H161" s="7">
        <f t="shared" si="35"/>
        <v>4313</v>
      </c>
      <c r="I161" s="16" t="str">
        <f t="shared" si="35"/>
        <v>No hay datos</v>
      </c>
      <c r="J161" s="19">
        <f t="shared" si="35"/>
        <v>149048</v>
      </c>
      <c r="K161" s="24">
        <f t="shared" si="35"/>
        <v>21423</v>
      </c>
      <c r="L161" s="7">
        <f t="shared" si="35"/>
        <v>327889</v>
      </c>
      <c r="M161" s="7">
        <f t="shared" si="35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36"/>
        <v>6227</v>
      </c>
      <c r="S161" s="7">
        <f t="shared" si="36"/>
        <v>222</v>
      </c>
      <c r="T161" s="7">
        <f t="shared" si="36"/>
        <v>44</v>
      </c>
      <c r="U161" s="7">
        <f t="shared" si="36"/>
        <v>79053</v>
      </c>
      <c r="V161" s="7">
        <f t="shared" si="36"/>
        <v>531</v>
      </c>
      <c r="W161" s="7">
        <f t="shared" si="36"/>
        <v>342</v>
      </c>
      <c r="X161" s="7" t="str">
        <f t="shared" si="36"/>
        <v>53.0%</v>
      </c>
      <c r="Y161" s="7" t="str">
        <f t="shared" si="36"/>
        <v>47.0%</v>
      </c>
      <c r="Z161" s="7" t="str">
        <f t="shared" si="36"/>
        <v>60.6%</v>
      </c>
      <c r="AA161" s="7" t="str">
        <f t="shared" si="36"/>
        <v>20.5%</v>
      </c>
      <c r="AB161" s="7" t="str">
        <f t="shared" si="36"/>
        <v>13.2%</v>
      </c>
      <c r="AC161" s="7" t="str">
        <f t="shared" si="36"/>
        <v>2.9%</v>
      </c>
      <c r="AD161" s="7" t="str">
        <f t="shared" si="36"/>
        <v>1.4%</v>
      </c>
      <c r="AE161" s="7" t="str">
        <f t="shared" si="36"/>
        <v>0.8%</v>
      </c>
      <c r="AF161" s="7" t="str">
        <f t="shared" si="36"/>
        <v>0.5%</v>
      </c>
      <c r="AG161" s="7" t="str">
        <f t="shared" si="36"/>
        <v>0.2%</v>
      </c>
      <c r="AH161" s="9"/>
      <c r="AI161" s="9">
        <f t="shared" si="32"/>
        <v>4</v>
      </c>
      <c r="AJ161" s="10" t="s">
        <v>282</v>
      </c>
    </row>
    <row r="162" spans="1:36" ht="13.8" x14ac:dyDescent="0.25">
      <c r="A162" s="5">
        <f t="shared" si="34"/>
        <v>43890</v>
      </c>
      <c r="B162" s="5">
        <f t="shared" si="34"/>
        <v>44136</v>
      </c>
      <c r="C162" s="6">
        <f t="shared" si="34"/>
        <v>0.33333333333333331</v>
      </c>
      <c r="D162" s="7">
        <f t="shared" si="34"/>
        <v>248</v>
      </c>
      <c r="E162" s="10" t="s">
        <v>268</v>
      </c>
      <c r="F162" s="7">
        <f t="shared" si="35"/>
        <v>169194</v>
      </c>
      <c r="G162" s="7">
        <f t="shared" si="35"/>
        <v>8371</v>
      </c>
      <c r="H162" s="7">
        <f t="shared" si="35"/>
        <v>4313</v>
      </c>
      <c r="I162" s="16" t="str">
        <f t="shared" si="35"/>
        <v>No hay datos</v>
      </c>
      <c r="J162" s="19">
        <f t="shared" si="35"/>
        <v>149048</v>
      </c>
      <c r="K162" s="24">
        <f t="shared" si="35"/>
        <v>21423</v>
      </c>
      <c r="L162" s="7">
        <f t="shared" si="35"/>
        <v>327889</v>
      </c>
      <c r="M162" s="7">
        <f t="shared" si="35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36"/>
        <v>6227</v>
      </c>
      <c r="S162" s="7">
        <f t="shared" si="36"/>
        <v>222</v>
      </c>
      <c r="T162" s="7">
        <f t="shared" si="36"/>
        <v>44</v>
      </c>
      <c r="U162" s="7">
        <f t="shared" si="36"/>
        <v>79053</v>
      </c>
      <c r="V162" s="7">
        <f t="shared" si="36"/>
        <v>531</v>
      </c>
      <c r="W162" s="7">
        <f t="shared" si="36"/>
        <v>342</v>
      </c>
      <c r="X162" s="7" t="str">
        <f t="shared" si="36"/>
        <v>53.0%</v>
      </c>
      <c r="Y162" s="7" t="str">
        <f t="shared" si="36"/>
        <v>47.0%</v>
      </c>
      <c r="Z162" s="7" t="str">
        <f t="shared" si="36"/>
        <v>60.6%</v>
      </c>
      <c r="AA162" s="7" t="str">
        <f t="shared" si="36"/>
        <v>20.5%</v>
      </c>
      <c r="AB162" s="7" t="str">
        <f t="shared" si="36"/>
        <v>13.2%</v>
      </c>
      <c r="AC162" s="7" t="str">
        <f t="shared" si="36"/>
        <v>2.9%</v>
      </c>
      <c r="AD162" s="7" t="str">
        <f t="shared" si="36"/>
        <v>1.4%</v>
      </c>
      <c r="AE162" s="7" t="str">
        <f t="shared" si="36"/>
        <v>0.8%</v>
      </c>
      <c r="AF162" s="7" t="str">
        <f t="shared" si="36"/>
        <v>0.5%</v>
      </c>
      <c r="AG162" s="7" t="str">
        <f t="shared" si="36"/>
        <v>0.2%</v>
      </c>
      <c r="AH162" s="9"/>
      <c r="AI162" s="9">
        <f t="shared" si="32"/>
        <v>4</v>
      </c>
      <c r="AJ162" s="10" t="s">
        <v>282</v>
      </c>
    </row>
    <row r="163" spans="1:36" ht="13.8" x14ac:dyDescent="0.25">
      <c r="A163" s="5">
        <f t="shared" ref="A163:D178" si="37">A162</f>
        <v>43890</v>
      </c>
      <c r="B163" s="5">
        <f t="shared" si="37"/>
        <v>44136</v>
      </c>
      <c r="C163" s="6">
        <f t="shared" si="37"/>
        <v>0.33333333333333331</v>
      </c>
      <c r="D163" s="7">
        <f t="shared" si="37"/>
        <v>248</v>
      </c>
      <c r="E163" s="10" t="s">
        <v>268</v>
      </c>
      <c r="F163" s="7">
        <f t="shared" ref="F163:M178" si="38">F162</f>
        <v>169194</v>
      </c>
      <c r="G163" s="7">
        <f t="shared" si="38"/>
        <v>8371</v>
      </c>
      <c r="H163" s="7">
        <f t="shared" si="38"/>
        <v>4313</v>
      </c>
      <c r="I163" s="16" t="str">
        <f t="shared" si="38"/>
        <v>No hay datos</v>
      </c>
      <c r="J163" s="19">
        <f t="shared" si="38"/>
        <v>149048</v>
      </c>
      <c r="K163" s="24">
        <f t="shared" si="38"/>
        <v>21423</v>
      </c>
      <c r="L163" s="7">
        <f t="shared" si="38"/>
        <v>327889</v>
      </c>
      <c r="M163" s="7">
        <f t="shared" si="38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36"/>
        <v>6227</v>
      </c>
      <c r="S163" s="7">
        <f t="shared" si="36"/>
        <v>222</v>
      </c>
      <c r="T163" s="7">
        <f t="shared" si="36"/>
        <v>44</v>
      </c>
      <c r="U163" s="7">
        <f t="shared" si="36"/>
        <v>79053</v>
      </c>
      <c r="V163" s="7">
        <f t="shared" si="36"/>
        <v>531</v>
      </c>
      <c r="W163" s="7">
        <f t="shared" si="36"/>
        <v>342</v>
      </c>
      <c r="X163" s="7" t="str">
        <f t="shared" si="36"/>
        <v>53.0%</v>
      </c>
      <c r="Y163" s="7" t="str">
        <f t="shared" si="36"/>
        <v>47.0%</v>
      </c>
      <c r="Z163" s="7" t="str">
        <f t="shared" si="36"/>
        <v>60.6%</v>
      </c>
      <c r="AA163" s="7" t="str">
        <f t="shared" si="36"/>
        <v>20.5%</v>
      </c>
      <c r="AB163" s="7" t="str">
        <f t="shared" si="36"/>
        <v>13.2%</v>
      </c>
      <c r="AC163" s="7" t="str">
        <f t="shared" si="36"/>
        <v>2.9%</v>
      </c>
      <c r="AD163" s="7" t="str">
        <f t="shared" si="36"/>
        <v>1.4%</v>
      </c>
      <c r="AE163" s="7" t="str">
        <f t="shared" si="36"/>
        <v>0.8%</v>
      </c>
      <c r="AF163" s="7" t="str">
        <f t="shared" si="36"/>
        <v>0.5%</v>
      </c>
      <c r="AG163" s="7" t="str">
        <f t="shared" si="36"/>
        <v>0.2%</v>
      </c>
      <c r="AH163" s="9"/>
      <c r="AI163" s="9">
        <f t="shared" si="32"/>
        <v>4</v>
      </c>
      <c r="AJ163" s="10" t="s">
        <v>282</v>
      </c>
    </row>
    <row r="164" spans="1:36" ht="13.8" x14ac:dyDescent="0.25">
      <c r="A164" s="5">
        <f t="shared" si="37"/>
        <v>43890</v>
      </c>
      <c r="B164" s="5">
        <f t="shared" si="37"/>
        <v>44136</v>
      </c>
      <c r="C164" s="6">
        <f t="shared" si="37"/>
        <v>0.33333333333333331</v>
      </c>
      <c r="D164" s="7">
        <f t="shared" si="37"/>
        <v>248</v>
      </c>
      <c r="E164" s="10" t="s">
        <v>268</v>
      </c>
      <c r="F164" s="7">
        <f t="shared" si="38"/>
        <v>169194</v>
      </c>
      <c r="G164" s="7">
        <f t="shared" si="38"/>
        <v>8371</v>
      </c>
      <c r="H164" s="7">
        <f t="shared" si="38"/>
        <v>4313</v>
      </c>
      <c r="I164" s="16" t="str">
        <f t="shared" si="38"/>
        <v>No hay datos</v>
      </c>
      <c r="J164" s="19">
        <f t="shared" si="38"/>
        <v>149048</v>
      </c>
      <c r="K164" s="24">
        <f t="shared" si="38"/>
        <v>21423</v>
      </c>
      <c r="L164" s="7">
        <f t="shared" si="38"/>
        <v>327889</v>
      </c>
      <c r="M164" s="7">
        <f t="shared" si="38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36"/>
        <v>6227</v>
      </c>
      <c r="S164" s="7">
        <f t="shared" si="36"/>
        <v>222</v>
      </c>
      <c r="T164" s="7">
        <f t="shared" si="36"/>
        <v>44</v>
      </c>
      <c r="U164" s="7">
        <f t="shared" si="36"/>
        <v>79053</v>
      </c>
      <c r="V164" s="7">
        <f t="shared" si="36"/>
        <v>531</v>
      </c>
      <c r="W164" s="7">
        <f t="shared" si="36"/>
        <v>342</v>
      </c>
      <c r="X164" s="7" t="str">
        <f t="shared" si="36"/>
        <v>53.0%</v>
      </c>
      <c r="Y164" s="7" t="str">
        <f t="shared" si="36"/>
        <v>47.0%</v>
      </c>
      <c r="Z164" s="7" t="str">
        <f t="shared" si="36"/>
        <v>60.6%</v>
      </c>
      <c r="AA164" s="7" t="str">
        <f t="shared" si="36"/>
        <v>20.5%</v>
      </c>
      <c r="AB164" s="7" t="str">
        <f t="shared" si="36"/>
        <v>13.2%</v>
      </c>
      <c r="AC164" s="7" t="str">
        <f t="shared" si="36"/>
        <v>2.9%</v>
      </c>
      <c r="AD164" s="7" t="str">
        <f t="shared" si="36"/>
        <v>1.4%</v>
      </c>
      <c r="AE164" s="7" t="str">
        <f t="shared" si="36"/>
        <v>0.8%</v>
      </c>
      <c r="AF164" s="7" t="str">
        <f t="shared" si="36"/>
        <v>0.5%</v>
      </c>
      <c r="AG164" s="7" t="str">
        <f t="shared" si="36"/>
        <v>0.2%</v>
      </c>
      <c r="AH164" s="9"/>
      <c r="AI164" s="9">
        <f t="shared" si="32"/>
        <v>4</v>
      </c>
      <c r="AJ164" s="10" t="s">
        <v>282</v>
      </c>
    </row>
    <row r="165" spans="1:36" ht="13.8" x14ac:dyDescent="0.25">
      <c r="A165" s="5">
        <f t="shared" si="37"/>
        <v>43890</v>
      </c>
      <c r="B165" s="5">
        <f t="shared" si="37"/>
        <v>44136</v>
      </c>
      <c r="C165" s="6">
        <f t="shared" si="37"/>
        <v>0.33333333333333331</v>
      </c>
      <c r="D165" s="7">
        <f t="shared" si="37"/>
        <v>248</v>
      </c>
      <c r="E165" s="10" t="s">
        <v>268</v>
      </c>
      <c r="F165" s="7">
        <f t="shared" si="38"/>
        <v>169194</v>
      </c>
      <c r="G165" s="7">
        <f t="shared" si="38"/>
        <v>8371</v>
      </c>
      <c r="H165" s="7">
        <f t="shared" si="38"/>
        <v>4313</v>
      </c>
      <c r="I165" s="16" t="str">
        <f t="shared" si="38"/>
        <v>No hay datos</v>
      </c>
      <c r="J165" s="19">
        <f t="shared" si="38"/>
        <v>149048</v>
      </c>
      <c r="K165" s="24">
        <f t="shared" si="38"/>
        <v>21423</v>
      </c>
      <c r="L165" s="7">
        <f t="shared" si="38"/>
        <v>327889</v>
      </c>
      <c r="M165" s="7">
        <f t="shared" si="38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6"/>
        <v>6227</v>
      </c>
      <c r="S165" s="7">
        <f t="shared" si="36"/>
        <v>222</v>
      </c>
      <c r="T165" s="7">
        <f t="shared" si="36"/>
        <v>44</v>
      </c>
      <c r="U165" s="7">
        <f t="shared" si="36"/>
        <v>79053</v>
      </c>
      <c r="V165" s="7">
        <f t="shared" si="36"/>
        <v>531</v>
      </c>
      <c r="W165" s="7">
        <f t="shared" si="36"/>
        <v>342</v>
      </c>
      <c r="X165" s="7" t="str">
        <f t="shared" si="36"/>
        <v>53.0%</v>
      </c>
      <c r="Y165" s="7" t="str">
        <f t="shared" si="36"/>
        <v>47.0%</v>
      </c>
      <c r="Z165" s="7" t="str">
        <f t="shared" si="36"/>
        <v>60.6%</v>
      </c>
      <c r="AA165" s="7" t="str">
        <f t="shared" si="36"/>
        <v>20.5%</v>
      </c>
      <c r="AB165" s="7" t="str">
        <f t="shared" si="36"/>
        <v>13.2%</v>
      </c>
      <c r="AC165" s="7" t="str">
        <f t="shared" si="36"/>
        <v>2.9%</v>
      </c>
      <c r="AD165" s="7" t="str">
        <f t="shared" si="36"/>
        <v>1.4%</v>
      </c>
      <c r="AE165" s="7" t="str">
        <f t="shared" si="36"/>
        <v>0.8%</v>
      </c>
      <c r="AF165" s="7" t="str">
        <f t="shared" si="36"/>
        <v>0.5%</v>
      </c>
      <c r="AG165" s="7" t="str">
        <f t="shared" si="36"/>
        <v>0.2%</v>
      </c>
      <c r="AH165" s="9"/>
      <c r="AI165" s="9">
        <f t="shared" si="32"/>
        <v>4</v>
      </c>
      <c r="AJ165" s="10" t="s">
        <v>282</v>
      </c>
    </row>
    <row r="166" spans="1:36" ht="13.8" x14ac:dyDescent="0.25">
      <c r="A166" s="5">
        <f t="shared" si="37"/>
        <v>43890</v>
      </c>
      <c r="B166" s="5">
        <f t="shared" si="37"/>
        <v>44136</v>
      </c>
      <c r="C166" s="6">
        <f t="shared" si="37"/>
        <v>0.33333333333333331</v>
      </c>
      <c r="D166" s="7">
        <f t="shared" si="37"/>
        <v>248</v>
      </c>
      <c r="E166" s="10" t="s">
        <v>268</v>
      </c>
      <c r="F166" s="7">
        <f t="shared" si="38"/>
        <v>169194</v>
      </c>
      <c r="G166" s="7">
        <f t="shared" si="38"/>
        <v>8371</v>
      </c>
      <c r="H166" s="7">
        <f t="shared" si="38"/>
        <v>4313</v>
      </c>
      <c r="I166" s="16" t="str">
        <f t="shared" si="38"/>
        <v>No hay datos</v>
      </c>
      <c r="J166" s="19">
        <f t="shared" si="38"/>
        <v>149048</v>
      </c>
      <c r="K166" s="24">
        <f t="shared" si="38"/>
        <v>21423</v>
      </c>
      <c r="L166" s="7">
        <f t="shared" si="38"/>
        <v>327889</v>
      </c>
      <c r="M166" s="7">
        <f t="shared" si="38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6"/>
        <v>6227</v>
      </c>
      <c r="S166" s="7">
        <f t="shared" si="36"/>
        <v>222</v>
      </c>
      <c r="T166" s="7">
        <f t="shared" si="36"/>
        <v>44</v>
      </c>
      <c r="U166" s="7">
        <f t="shared" si="36"/>
        <v>79053</v>
      </c>
      <c r="V166" s="7">
        <f t="shared" si="36"/>
        <v>531</v>
      </c>
      <c r="W166" s="7">
        <f t="shared" si="36"/>
        <v>342</v>
      </c>
      <c r="X166" s="7" t="str">
        <f t="shared" si="36"/>
        <v>53.0%</v>
      </c>
      <c r="Y166" s="7" t="str">
        <f t="shared" si="36"/>
        <v>47.0%</v>
      </c>
      <c r="Z166" s="7" t="str">
        <f t="shared" si="36"/>
        <v>60.6%</v>
      </c>
      <c r="AA166" s="7" t="str">
        <f t="shared" si="36"/>
        <v>20.5%</v>
      </c>
      <c r="AB166" s="7" t="str">
        <f t="shared" si="36"/>
        <v>13.2%</v>
      </c>
      <c r="AC166" s="7" t="str">
        <f t="shared" si="36"/>
        <v>2.9%</v>
      </c>
      <c r="AD166" s="7" t="str">
        <f t="shared" si="36"/>
        <v>1.4%</v>
      </c>
      <c r="AE166" s="7" t="str">
        <f t="shared" si="36"/>
        <v>0.8%</v>
      </c>
      <c r="AF166" s="7" t="str">
        <f t="shared" si="36"/>
        <v>0.5%</v>
      </c>
      <c r="AG166" s="7" t="str">
        <f t="shared" si="36"/>
        <v>0.2%</v>
      </c>
      <c r="AH166" s="9"/>
      <c r="AI166" s="9">
        <f t="shared" si="32"/>
        <v>4</v>
      </c>
      <c r="AJ166" s="10" t="s">
        <v>282</v>
      </c>
    </row>
    <row r="167" spans="1:36" ht="13.8" x14ac:dyDescent="0.25">
      <c r="A167" s="5">
        <f t="shared" si="37"/>
        <v>43890</v>
      </c>
      <c r="B167" s="5">
        <f t="shared" si="37"/>
        <v>44136</v>
      </c>
      <c r="C167" s="6">
        <f t="shared" si="37"/>
        <v>0.33333333333333331</v>
      </c>
      <c r="D167" s="7">
        <f t="shared" si="37"/>
        <v>248</v>
      </c>
      <c r="E167" s="10" t="s">
        <v>268</v>
      </c>
      <c r="F167" s="7">
        <f t="shared" si="38"/>
        <v>169194</v>
      </c>
      <c r="G167" s="7">
        <f t="shared" si="38"/>
        <v>8371</v>
      </c>
      <c r="H167" s="7">
        <f t="shared" si="38"/>
        <v>4313</v>
      </c>
      <c r="I167" s="16" t="str">
        <f t="shared" si="38"/>
        <v>No hay datos</v>
      </c>
      <c r="J167" s="19">
        <f t="shared" si="38"/>
        <v>149048</v>
      </c>
      <c r="K167" s="24">
        <f t="shared" si="38"/>
        <v>21423</v>
      </c>
      <c r="L167" s="7">
        <f t="shared" si="38"/>
        <v>327889</v>
      </c>
      <c r="M167" s="7">
        <f t="shared" si="38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39">R166</f>
        <v>6227</v>
      </c>
      <c r="S167" s="7">
        <f t="shared" si="39"/>
        <v>222</v>
      </c>
      <c r="T167" s="7">
        <f t="shared" si="39"/>
        <v>44</v>
      </c>
      <c r="U167" s="7">
        <f t="shared" si="39"/>
        <v>79053</v>
      </c>
      <c r="V167" s="7">
        <f t="shared" si="39"/>
        <v>531</v>
      </c>
      <c r="W167" s="7">
        <f t="shared" si="39"/>
        <v>342</v>
      </c>
      <c r="X167" s="7" t="str">
        <f t="shared" si="39"/>
        <v>53.0%</v>
      </c>
      <c r="Y167" s="7" t="str">
        <f t="shared" si="39"/>
        <v>47.0%</v>
      </c>
      <c r="Z167" s="7" t="str">
        <f t="shared" si="39"/>
        <v>60.6%</v>
      </c>
      <c r="AA167" s="7" t="str">
        <f t="shared" si="39"/>
        <v>20.5%</v>
      </c>
      <c r="AB167" s="7" t="str">
        <f t="shared" si="39"/>
        <v>13.2%</v>
      </c>
      <c r="AC167" s="7" t="str">
        <f t="shared" si="39"/>
        <v>2.9%</v>
      </c>
      <c r="AD167" s="7" t="str">
        <f t="shared" si="39"/>
        <v>1.4%</v>
      </c>
      <c r="AE167" s="7" t="str">
        <f t="shared" si="39"/>
        <v>0.8%</v>
      </c>
      <c r="AF167" s="7" t="str">
        <f t="shared" si="39"/>
        <v>0.5%</v>
      </c>
      <c r="AG167" s="7" t="str">
        <f t="shared" si="39"/>
        <v>0.2%</v>
      </c>
      <c r="AH167" s="9"/>
      <c r="AI167" s="9">
        <f t="shared" si="32"/>
        <v>4</v>
      </c>
      <c r="AJ167" s="10" t="s">
        <v>282</v>
      </c>
    </row>
    <row r="168" spans="1:36" ht="13.8" x14ac:dyDescent="0.25">
      <c r="A168" s="5">
        <f t="shared" si="37"/>
        <v>43890</v>
      </c>
      <c r="B168" s="5">
        <f t="shared" si="37"/>
        <v>44136</v>
      </c>
      <c r="C168" s="6">
        <f t="shared" si="37"/>
        <v>0.33333333333333331</v>
      </c>
      <c r="D168" s="7">
        <f t="shared" si="37"/>
        <v>248</v>
      </c>
      <c r="E168" s="10" t="s">
        <v>268</v>
      </c>
      <c r="F168" s="7">
        <f t="shared" si="38"/>
        <v>169194</v>
      </c>
      <c r="G168" s="7">
        <f t="shared" si="38"/>
        <v>8371</v>
      </c>
      <c r="H168" s="7">
        <f t="shared" si="38"/>
        <v>4313</v>
      </c>
      <c r="I168" s="16" t="str">
        <f t="shared" si="38"/>
        <v>No hay datos</v>
      </c>
      <c r="J168" s="19">
        <f t="shared" si="38"/>
        <v>149048</v>
      </c>
      <c r="K168" s="24">
        <f t="shared" si="38"/>
        <v>21423</v>
      </c>
      <c r="L168" s="7">
        <f t="shared" si="38"/>
        <v>327889</v>
      </c>
      <c r="M168" s="7">
        <f t="shared" si="38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39"/>
        <v>6227</v>
      </c>
      <c r="S168" s="7">
        <f t="shared" si="39"/>
        <v>222</v>
      </c>
      <c r="T168" s="7">
        <f t="shared" si="39"/>
        <v>44</v>
      </c>
      <c r="U168" s="7">
        <f t="shared" si="39"/>
        <v>79053</v>
      </c>
      <c r="V168" s="7">
        <f t="shared" si="39"/>
        <v>531</v>
      </c>
      <c r="W168" s="7">
        <f t="shared" si="39"/>
        <v>342</v>
      </c>
      <c r="X168" s="7" t="str">
        <f t="shared" si="39"/>
        <v>53.0%</v>
      </c>
      <c r="Y168" s="7" t="str">
        <f t="shared" si="39"/>
        <v>47.0%</v>
      </c>
      <c r="Z168" s="7" t="str">
        <f t="shared" si="39"/>
        <v>60.6%</v>
      </c>
      <c r="AA168" s="7" t="str">
        <f t="shared" si="39"/>
        <v>20.5%</v>
      </c>
      <c r="AB168" s="7" t="str">
        <f t="shared" si="39"/>
        <v>13.2%</v>
      </c>
      <c r="AC168" s="7" t="str">
        <f t="shared" si="39"/>
        <v>2.9%</v>
      </c>
      <c r="AD168" s="7" t="str">
        <f t="shared" si="39"/>
        <v>1.4%</v>
      </c>
      <c r="AE168" s="7" t="str">
        <f t="shared" si="39"/>
        <v>0.8%</v>
      </c>
      <c r="AF168" s="7" t="str">
        <f t="shared" si="39"/>
        <v>0.5%</v>
      </c>
      <c r="AG168" s="7" t="str">
        <f t="shared" si="39"/>
        <v>0.2%</v>
      </c>
      <c r="AH168" s="9"/>
      <c r="AI168" s="9">
        <f t="shared" si="32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40">F167</f>
        <v>169194</v>
      </c>
      <c r="G169" s="7">
        <f t="shared" si="40"/>
        <v>8371</v>
      </c>
      <c r="H169" s="7">
        <f t="shared" si="40"/>
        <v>4313</v>
      </c>
      <c r="I169" s="16" t="str">
        <f t="shared" si="40"/>
        <v>No hay datos</v>
      </c>
      <c r="J169" s="19">
        <f t="shared" si="40"/>
        <v>149048</v>
      </c>
      <c r="K169" s="24">
        <f t="shared" si="40"/>
        <v>21423</v>
      </c>
      <c r="L169" s="7">
        <f t="shared" si="40"/>
        <v>327889</v>
      </c>
      <c r="M169" s="7">
        <f t="shared" si="40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41">R167</f>
        <v>6227</v>
      </c>
      <c r="S169" s="7">
        <f t="shared" si="41"/>
        <v>222</v>
      </c>
      <c r="T169" s="7">
        <f t="shared" si="41"/>
        <v>44</v>
      </c>
      <c r="U169" s="7">
        <f t="shared" si="41"/>
        <v>79053</v>
      </c>
      <c r="V169" s="7">
        <f t="shared" si="41"/>
        <v>531</v>
      </c>
      <c r="W169" s="7">
        <f t="shared" si="41"/>
        <v>342</v>
      </c>
      <c r="X169" s="7" t="str">
        <f t="shared" si="41"/>
        <v>53.0%</v>
      </c>
      <c r="Y169" s="7" t="str">
        <f t="shared" si="41"/>
        <v>47.0%</v>
      </c>
      <c r="Z169" s="7" t="str">
        <f t="shared" si="41"/>
        <v>60.6%</v>
      </c>
      <c r="AA169" s="7" t="str">
        <f t="shared" si="41"/>
        <v>20.5%</v>
      </c>
      <c r="AB169" s="7" t="str">
        <f t="shared" si="41"/>
        <v>13.2%</v>
      </c>
      <c r="AC169" s="7" t="str">
        <f t="shared" si="41"/>
        <v>2.9%</v>
      </c>
      <c r="AD169" s="7" t="str">
        <f t="shared" si="41"/>
        <v>1.4%</v>
      </c>
      <c r="AE169" s="7" t="str">
        <f t="shared" si="41"/>
        <v>0.8%</v>
      </c>
      <c r="AF169" s="7" t="str">
        <f t="shared" si="41"/>
        <v>0.5%</v>
      </c>
      <c r="AG169" s="7" t="str">
        <f t="shared" si="41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37"/>
        <v>43890</v>
      </c>
      <c r="B170" s="5">
        <f t="shared" si="37"/>
        <v>44136</v>
      </c>
      <c r="C170" s="6">
        <f t="shared" si="37"/>
        <v>0.33333333333333331</v>
      </c>
      <c r="D170" s="7">
        <f t="shared" si="37"/>
        <v>248</v>
      </c>
      <c r="E170" s="10" t="s">
        <v>268</v>
      </c>
      <c r="F170" s="7">
        <f t="shared" si="38"/>
        <v>169194</v>
      </c>
      <c r="G170" s="7">
        <f t="shared" si="38"/>
        <v>8371</v>
      </c>
      <c r="H170" s="7">
        <f t="shared" si="38"/>
        <v>4313</v>
      </c>
      <c r="I170" s="16" t="str">
        <f t="shared" si="38"/>
        <v>No hay datos</v>
      </c>
      <c r="J170" s="19">
        <f t="shared" si="38"/>
        <v>149048</v>
      </c>
      <c r="K170" s="24">
        <f t="shared" si="38"/>
        <v>21423</v>
      </c>
      <c r="L170" s="7">
        <f t="shared" si="38"/>
        <v>327889</v>
      </c>
      <c r="M170" s="7">
        <f t="shared" si="38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39"/>
        <v>6227</v>
      </c>
      <c r="S170" s="7">
        <f t="shared" si="39"/>
        <v>222</v>
      </c>
      <c r="T170" s="7">
        <f t="shared" si="39"/>
        <v>44</v>
      </c>
      <c r="U170" s="7">
        <f t="shared" si="39"/>
        <v>79053</v>
      </c>
      <c r="V170" s="7">
        <f t="shared" si="39"/>
        <v>531</v>
      </c>
      <c r="W170" s="7">
        <f t="shared" si="39"/>
        <v>342</v>
      </c>
      <c r="X170" s="7" t="str">
        <f t="shared" si="39"/>
        <v>53.0%</v>
      </c>
      <c r="Y170" s="7" t="str">
        <f t="shared" si="39"/>
        <v>47.0%</v>
      </c>
      <c r="Z170" s="7" t="str">
        <f t="shared" si="39"/>
        <v>60.6%</v>
      </c>
      <c r="AA170" s="7" t="str">
        <f t="shared" si="39"/>
        <v>20.5%</v>
      </c>
      <c r="AB170" s="7" t="str">
        <f t="shared" si="39"/>
        <v>13.2%</v>
      </c>
      <c r="AC170" s="7" t="str">
        <f t="shared" si="39"/>
        <v>2.9%</v>
      </c>
      <c r="AD170" s="7" t="str">
        <f t="shared" si="39"/>
        <v>1.4%</v>
      </c>
      <c r="AE170" s="7" t="str">
        <f t="shared" si="39"/>
        <v>0.8%</v>
      </c>
      <c r="AF170" s="7" t="str">
        <f t="shared" si="39"/>
        <v>0.5%</v>
      </c>
      <c r="AG170" s="7" t="str">
        <f t="shared" si="39"/>
        <v>0.2%</v>
      </c>
      <c r="AH170" s="9"/>
      <c r="AI170" s="9">
        <f t="shared" si="32"/>
        <v>4</v>
      </c>
      <c r="AJ170" s="10" t="s">
        <v>282</v>
      </c>
    </row>
    <row r="171" spans="1:36" ht="13.8" x14ac:dyDescent="0.25">
      <c r="A171" s="5">
        <f t="shared" si="37"/>
        <v>43890</v>
      </c>
      <c r="B171" s="5">
        <f t="shared" si="37"/>
        <v>44136</v>
      </c>
      <c r="C171" s="6">
        <f t="shared" si="37"/>
        <v>0.33333333333333331</v>
      </c>
      <c r="D171" s="7">
        <f t="shared" si="37"/>
        <v>248</v>
      </c>
      <c r="E171" s="10" t="s">
        <v>268</v>
      </c>
      <c r="F171" s="7">
        <f t="shared" si="38"/>
        <v>169194</v>
      </c>
      <c r="G171" s="7">
        <f t="shared" si="38"/>
        <v>8371</v>
      </c>
      <c r="H171" s="7">
        <f t="shared" si="38"/>
        <v>4313</v>
      </c>
      <c r="I171" s="16" t="str">
        <f t="shared" si="38"/>
        <v>No hay datos</v>
      </c>
      <c r="J171" s="19">
        <f t="shared" si="38"/>
        <v>149048</v>
      </c>
      <c r="K171" s="24">
        <f t="shared" si="38"/>
        <v>21423</v>
      </c>
      <c r="L171" s="7">
        <f t="shared" si="38"/>
        <v>327889</v>
      </c>
      <c r="M171" s="7">
        <f t="shared" si="38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39"/>
        <v>6227</v>
      </c>
      <c r="S171" s="7">
        <f t="shared" si="39"/>
        <v>222</v>
      </c>
      <c r="T171" s="7">
        <f t="shared" si="39"/>
        <v>44</v>
      </c>
      <c r="U171" s="7">
        <f t="shared" si="39"/>
        <v>79053</v>
      </c>
      <c r="V171" s="7">
        <f t="shared" si="39"/>
        <v>531</v>
      </c>
      <c r="W171" s="7">
        <f t="shared" si="39"/>
        <v>342</v>
      </c>
      <c r="X171" s="7" t="str">
        <f t="shared" si="39"/>
        <v>53.0%</v>
      </c>
      <c r="Y171" s="7" t="str">
        <f t="shared" si="39"/>
        <v>47.0%</v>
      </c>
      <c r="Z171" s="7" t="str">
        <f t="shared" si="39"/>
        <v>60.6%</v>
      </c>
      <c r="AA171" s="7" t="str">
        <f t="shared" si="39"/>
        <v>20.5%</v>
      </c>
      <c r="AB171" s="7" t="str">
        <f t="shared" si="39"/>
        <v>13.2%</v>
      </c>
      <c r="AC171" s="7" t="str">
        <f t="shared" si="39"/>
        <v>2.9%</v>
      </c>
      <c r="AD171" s="7" t="str">
        <f t="shared" si="39"/>
        <v>1.4%</v>
      </c>
      <c r="AE171" s="7" t="str">
        <f t="shared" si="39"/>
        <v>0.8%</v>
      </c>
      <c r="AF171" s="7" t="str">
        <f t="shared" si="39"/>
        <v>0.5%</v>
      </c>
      <c r="AG171" s="7" t="str">
        <f t="shared" si="39"/>
        <v>0.2%</v>
      </c>
      <c r="AH171" s="9"/>
      <c r="AI171" s="9">
        <f t="shared" si="32"/>
        <v>4</v>
      </c>
      <c r="AJ171" s="10" t="s">
        <v>282</v>
      </c>
    </row>
    <row r="172" spans="1:36" ht="13.8" x14ac:dyDescent="0.25">
      <c r="A172" s="5">
        <f t="shared" si="37"/>
        <v>43890</v>
      </c>
      <c r="B172" s="5">
        <f t="shared" si="37"/>
        <v>44136</v>
      </c>
      <c r="C172" s="6">
        <f t="shared" si="37"/>
        <v>0.33333333333333331</v>
      </c>
      <c r="D172" s="7">
        <f t="shared" si="37"/>
        <v>248</v>
      </c>
      <c r="E172" s="10" t="s">
        <v>268</v>
      </c>
      <c r="F172" s="7">
        <f t="shared" si="38"/>
        <v>169194</v>
      </c>
      <c r="G172" s="7">
        <f t="shared" si="38"/>
        <v>8371</v>
      </c>
      <c r="H172" s="7">
        <f t="shared" si="38"/>
        <v>4313</v>
      </c>
      <c r="I172" s="16" t="str">
        <f t="shared" si="38"/>
        <v>No hay datos</v>
      </c>
      <c r="J172" s="19">
        <f t="shared" si="38"/>
        <v>149048</v>
      </c>
      <c r="K172" s="24">
        <f t="shared" si="38"/>
        <v>21423</v>
      </c>
      <c r="L172" s="7">
        <f t="shared" si="38"/>
        <v>327889</v>
      </c>
      <c r="M172" s="7">
        <f t="shared" si="38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39"/>
        <v>6227</v>
      </c>
      <c r="S172" s="7">
        <f t="shared" si="39"/>
        <v>222</v>
      </c>
      <c r="T172" s="7">
        <f t="shared" si="39"/>
        <v>44</v>
      </c>
      <c r="U172" s="7">
        <f t="shared" si="39"/>
        <v>79053</v>
      </c>
      <c r="V172" s="7">
        <f t="shared" si="39"/>
        <v>531</v>
      </c>
      <c r="W172" s="7">
        <f t="shared" si="39"/>
        <v>342</v>
      </c>
      <c r="X172" s="7" t="str">
        <f t="shared" si="39"/>
        <v>53.0%</v>
      </c>
      <c r="Y172" s="7" t="str">
        <f t="shared" si="39"/>
        <v>47.0%</v>
      </c>
      <c r="Z172" s="7" t="str">
        <f t="shared" si="39"/>
        <v>60.6%</v>
      </c>
      <c r="AA172" s="7" t="str">
        <f t="shared" si="39"/>
        <v>20.5%</v>
      </c>
      <c r="AB172" s="7" t="str">
        <f t="shared" si="39"/>
        <v>13.2%</v>
      </c>
      <c r="AC172" s="7" t="str">
        <f t="shared" si="39"/>
        <v>2.9%</v>
      </c>
      <c r="AD172" s="7" t="str">
        <f t="shared" si="39"/>
        <v>1.4%</v>
      </c>
      <c r="AE172" s="7" t="str">
        <f t="shared" si="39"/>
        <v>0.8%</v>
      </c>
      <c r="AF172" s="7" t="str">
        <f t="shared" si="39"/>
        <v>0.5%</v>
      </c>
      <c r="AG172" s="7" t="str">
        <f t="shared" si="39"/>
        <v>0.2%</v>
      </c>
      <c r="AH172" s="9"/>
      <c r="AI172" s="9">
        <f t="shared" si="32"/>
        <v>4</v>
      </c>
      <c r="AJ172" s="10" t="s">
        <v>282</v>
      </c>
    </row>
    <row r="173" spans="1:36" ht="13.8" x14ac:dyDescent="0.25">
      <c r="A173" s="5">
        <f t="shared" si="37"/>
        <v>43890</v>
      </c>
      <c r="B173" s="5">
        <f t="shared" si="37"/>
        <v>44136</v>
      </c>
      <c r="C173" s="6">
        <f t="shared" si="37"/>
        <v>0.33333333333333331</v>
      </c>
      <c r="D173" s="7">
        <f t="shared" si="37"/>
        <v>248</v>
      </c>
      <c r="E173" s="10" t="s">
        <v>268</v>
      </c>
      <c r="F173" s="7">
        <f t="shared" si="38"/>
        <v>169194</v>
      </c>
      <c r="G173" s="7">
        <f t="shared" si="38"/>
        <v>8371</v>
      </c>
      <c r="H173" s="7">
        <f t="shared" si="38"/>
        <v>4313</v>
      </c>
      <c r="I173" s="16" t="str">
        <f t="shared" si="38"/>
        <v>No hay datos</v>
      </c>
      <c r="J173" s="19">
        <f t="shared" si="38"/>
        <v>149048</v>
      </c>
      <c r="K173" s="24">
        <f t="shared" si="38"/>
        <v>21423</v>
      </c>
      <c r="L173" s="7">
        <f t="shared" si="38"/>
        <v>327889</v>
      </c>
      <c r="M173" s="7">
        <f t="shared" si="38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39"/>
        <v>6227</v>
      </c>
      <c r="S173" s="7">
        <f t="shared" si="39"/>
        <v>222</v>
      </c>
      <c r="T173" s="7">
        <f t="shared" si="39"/>
        <v>44</v>
      </c>
      <c r="U173" s="7">
        <f t="shared" si="39"/>
        <v>79053</v>
      </c>
      <c r="V173" s="7">
        <f t="shared" si="39"/>
        <v>531</v>
      </c>
      <c r="W173" s="7">
        <f t="shared" si="39"/>
        <v>342</v>
      </c>
      <c r="X173" s="7" t="str">
        <f t="shared" si="39"/>
        <v>53.0%</v>
      </c>
      <c r="Y173" s="7" t="str">
        <f t="shared" si="39"/>
        <v>47.0%</v>
      </c>
      <c r="Z173" s="7" t="str">
        <f t="shared" si="39"/>
        <v>60.6%</v>
      </c>
      <c r="AA173" s="7" t="str">
        <f t="shared" si="39"/>
        <v>20.5%</v>
      </c>
      <c r="AB173" s="7" t="str">
        <f t="shared" si="39"/>
        <v>13.2%</v>
      </c>
      <c r="AC173" s="7" t="str">
        <f t="shared" si="39"/>
        <v>2.9%</v>
      </c>
      <c r="AD173" s="7" t="str">
        <f t="shared" si="39"/>
        <v>1.4%</v>
      </c>
      <c r="AE173" s="7" t="str">
        <f t="shared" si="39"/>
        <v>0.8%</v>
      </c>
      <c r="AF173" s="7" t="str">
        <f t="shared" si="39"/>
        <v>0.5%</v>
      </c>
      <c r="AG173" s="7" t="str">
        <f t="shared" si="39"/>
        <v>0.2%</v>
      </c>
      <c r="AH173" s="9"/>
      <c r="AI173" s="9">
        <f t="shared" si="32"/>
        <v>4</v>
      </c>
      <c r="AJ173" s="10" t="s">
        <v>282</v>
      </c>
    </row>
    <row r="174" spans="1:36" ht="13.8" x14ac:dyDescent="0.25">
      <c r="A174" s="5">
        <f t="shared" si="37"/>
        <v>43890</v>
      </c>
      <c r="B174" s="5">
        <f t="shared" si="37"/>
        <v>44136</v>
      </c>
      <c r="C174" s="6">
        <f t="shared" si="37"/>
        <v>0.33333333333333331</v>
      </c>
      <c r="D174" s="7">
        <f t="shared" si="37"/>
        <v>248</v>
      </c>
      <c r="E174" s="10" t="s">
        <v>268</v>
      </c>
      <c r="F174" s="7">
        <f t="shared" si="38"/>
        <v>169194</v>
      </c>
      <c r="G174" s="7">
        <f t="shared" si="38"/>
        <v>8371</v>
      </c>
      <c r="H174" s="7">
        <f t="shared" si="38"/>
        <v>4313</v>
      </c>
      <c r="I174" s="16" t="str">
        <f t="shared" si="38"/>
        <v>No hay datos</v>
      </c>
      <c r="J174" s="19">
        <f t="shared" si="38"/>
        <v>149048</v>
      </c>
      <c r="K174" s="24">
        <f t="shared" si="38"/>
        <v>21423</v>
      </c>
      <c r="L174" s="7">
        <f t="shared" si="38"/>
        <v>327889</v>
      </c>
      <c r="M174" s="7">
        <f t="shared" si="38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39"/>
        <v>6227</v>
      </c>
      <c r="S174" s="7">
        <f t="shared" si="39"/>
        <v>222</v>
      </c>
      <c r="T174" s="7">
        <f t="shared" si="39"/>
        <v>44</v>
      </c>
      <c r="U174" s="7">
        <f t="shared" si="39"/>
        <v>79053</v>
      </c>
      <c r="V174" s="7">
        <f t="shared" si="39"/>
        <v>531</v>
      </c>
      <c r="W174" s="7">
        <f t="shared" si="39"/>
        <v>342</v>
      </c>
      <c r="X174" s="7" t="str">
        <f t="shared" si="39"/>
        <v>53.0%</v>
      </c>
      <c r="Y174" s="7" t="str">
        <f t="shared" si="39"/>
        <v>47.0%</v>
      </c>
      <c r="Z174" s="7" t="str">
        <f t="shared" si="39"/>
        <v>60.6%</v>
      </c>
      <c r="AA174" s="7" t="str">
        <f t="shared" si="39"/>
        <v>20.5%</v>
      </c>
      <c r="AB174" s="7" t="str">
        <f t="shared" si="39"/>
        <v>13.2%</v>
      </c>
      <c r="AC174" s="7" t="str">
        <f t="shared" si="39"/>
        <v>2.9%</v>
      </c>
      <c r="AD174" s="7" t="str">
        <f t="shared" si="39"/>
        <v>1.4%</v>
      </c>
      <c r="AE174" s="7" t="str">
        <f t="shared" si="39"/>
        <v>0.8%</v>
      </c>
      <c r="AF174" s="7" t="str">
        <f t="shared" si="39"/>
        <v>0.5%</v>
      </c>
      <c r="AG174" s="7" t="str">
        <f t="shared" si="39"/>
        <v>0.2%</v>
      </c>
      <c r="AH174" s="9"/>
      <c r="AI174" s="9">
        <f t="shared" si="32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42">F172</f>
        <v>169194</v>
      </c>
      <c r="G175" s="7">
        <f t="shared" si="42"/>
        <v>8371</v>
      </c>
      <c r="H175" s="7">
        <f t="shared" si="42"/>
        <v>4313</v>
      </c>
      <c r="I175" s="16" t="str">
        <f t="shared" si="42"/>
        <v>No hay datos</v>
      </c>
      <c r="J175" s="19">
        <f t="shared" si="42"/>
        <v>149048</v>
      </c>
      <c r="K175" s="24">
        <f t="shared" si="42"/>
        <v>21423</v>
      </c>
      <c r="L175" s="7">
        <f t="shared" si="42"/>
        <v>327889</v>
      </c>
      <c r="M175" s="7">
        <f t="shared" si="42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3">R172</f>
        <v>6227</v>
      </c>
      <c r="S175" s="7">
        <f t="shared" si="43"/>
        <v>222</v>
      </c>
      <c r="T175" s="7">
        <f t="shared" si="43"/>
        <v>44</v>
      </c>
      <c r="U175" s="7">
        <f t="shared" si="43"/>
        <v>79053</v>
      </c>
      <c r="V175" s="7">
        <f t="shared" si="43"/>
        <v>531</v>
      </c>
      <c r="W175" s="7">
        <f t="shared" si="43"/>
        <v>342</v>
      </c>
      <c r="X175" s="7" t="str">
        <f t="shared" si="43"/>
        <v>53.0%</v>
      </c>
      <c r="Y175" s="7" t="str">
        <f t="shared" si="43"/>
        <v>47.0%</v>
      </c>
      <c r="Z175" s="7" t="str">
        <f t="shared" si="43"/>
        <v>60.6%</v>
      </c>
      <c r="AA175" s="7" t="str">
        <f t="shared" si="43"/>
        <v>20.5%</v>
      </c>
      <c r="AB175" s="7" t="str">
        <f t="shared" si="43"/>
        <v>13.2%</v>
      </c>
      <c r="AC175" s="7" t="str">
        <f t="shared" si="43"/>
        <v>2.9%</v>
      </c>
      <c r="AD175" s="7" t="str">
        <f t="shared" si="43"/>
        <v>1.4%</v>
      </c>
      <c r="AE175" s="7" t="str">
        <f t="shared" si="43"/>
        <v>0.8%</v>
      </c>
      <c r="AF175" s="7" t="str">
        <f t="shared" si="43"/>
        <v>0.5%</v>
      </c>
      <c r="AG175" s="7" t="str">
        <f t="shared" si="43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37"/>
        <v>43890</v>
      </c>
      <c r="B176" s="5">
        <f t="shared" si="37"/>
        <v>44136</v>
      </c>
      <c r="C176" s="6">
        <f t="shared" si="37"/>
        <v>0.33333333333333331</v>
      </c>
      <c r="D176" s="7">
        <f t="shared" si="37"/>
        <v>248</v>
      </c>
      <c r="E176" s="10" t="s">
        <v>268</v>
      </c>
      <c r="F176" s="7">
        <f t="shared" si="38"/>
        <v>169194</v>
      </c>
      <c r="G176" s="7">
        <f t="shared" si="38"/>
        <v>8371</v>
      </c>
      <c r="H176" s="7">
        <f t="shared" si="38"/>
        <v>4313</v>
      </c>
      <c r="I176" s="16" t="str">
        <f t="shared" si="38"/>
        <v>No hay datos</v>
      </c>
      <c r="J176" s="19">
        <f t="shared" si="38"/>
        <v>149048</v>
      </c>
      <c r="K176" s="24">
        <f t="shared" si="38"/>
        <v>21423</v>
      </c>
      <c r="L176" s="7">
        <f t="shared" si="38"/>
        <v>327889</v>
      </c>
      <c r="M176" s="7">
        <f t="shared" si="38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39"/>
        <v>6227</v>
      </c>
      <c r="S176" s="7">
        <f t="shared" si="39"/>
        <v>222</v>
      </c>
      <c r="T176" s="7">
        <f t="shared" si="39"/>
        <v>44</v>
      </c>
      <c r="U176" s="7">
        <f t="shared" si="39"/>
        <v>79053</v>
      </c>
      <c r="V176" s="7">
        <f t="shared" si="39"/>
        <v>531</v>
      </c>
      <c r="W176" s="7">
        <f t="shared" si="39"/>
        <v>342</v>
      </c>
      <c r="X176" s="7" t="str">
        <f t="shared" si="39"/>
        <v>53.0%</v>
      </c>
      <c r="Y176" s="7" t="str">
        <f t="shared" si="39"/>
        <v>47.0%</v>
      </c>
      <c r="Z176" s="7" t="str">
        <f t="shared" si="39"/>
        <v>60.6%</v>
      </c>
      <c r="AA176" s="7" t="str">
        <f t="shared" si="39"/>
        <v>20.5%</v>
      </c>
      <c r="AB176" s="7" t="str">
        <f t="shared" si="39"/>
        <v>13.2%</v>
      </c>
      <c r="AC176" s="7" t="str">
        <f t="shared" si="39"/>
        <v>2.9%</v>
      </c>
      <c r="AD176" s="7" t="str">
        <f t="shared" si="39"/>
        <v>1.4%</v>
      </c>
      <c r="AE176" s="7" t="str">
        <f t="shared" si="39"/>
        <v>0.8%</v>
      </c>
      <c r="AF176" s="7" t="str">
        <f t="shared" si="39"/>
        <v>0.5%</v>
      </c>
      <c r="AG176" s="7" t="str">
        <f t="shared" si="39"/>
        <v>0.2%</v>
      </c>
      <c r="AH176" s="9"/>
      <c r="AI176" s="9">
        <f t="shared" si="32"/>
        <v>4</v>
      </c>
      <c r="AJ176" s="10" t="s">
        <v>282</v>
      </c>
    </row>
    <row r="177" spans="1:36" ht="13.8" x14ac:dyDescent="0.25">
      <c r="A177" s="5">
        <f t="shared" si="37"/>
        <v>43890</v>
      </c>
      <c r="B177" s="5">
        <f t="shared" si="37"/>
        <v>44136</v>
      </c>
      <c r="C177" s="6">
        <f t="shared" si="37"/>
        <v>0.33333333333333331</v>
      </c>
      <c r="D177" s="7">
        <f t="shared" si="37"/>
        <v>248</v>
      </c>
      <c r="E177" s="10" t="s">
        <v>268</v>
      </c>
      <c r="F177" s="7">
        <f t="shared" si="38"/>
        <v>169194</v>
      </c>
      <c r="G177" s="7">
        <f t="shared" si="38"/>
        <v>8371</v>
      </c>
      <c r="H177" s="7">
        <f t="shared" si="38"/>
        <v>4313</v>
      </c>
      <c r="I177" s="16" t="str">
        <f t="shared" si="38"/>
        <v>No hay datos</v>
      </c>
      <c r="J177" s="19">
        <f t="shared" si="38"/>
        <v>149048</v>
      </c>
      <c r="K177" s="24">
        <f t="shared" si="38"/>
        <v>21423</v>
      </c>
      <c r="L177" s="7">
        <f t="shared" si="38"/>
        <v>327889</v>
      </c>
      <c r="M177" s="7">
        <f t="shared" si="38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39"/>
        <v>79053</v>
      </c>
      <c r="V177" s="7">
        <f t="shared" si="39"/>
        <v>531</v>
      </c>
      <c r="W177" s="7">
        <f t="shared" si="39"/>
        <v>342</v>
      </c>
      <c r="X177" s="7" t="str">
        <f t="shared" si="39"/>
        <v>53.0%</v>
      </c>
      <c r="Y177" s="7" t="str">
        <f t="shared" si="39"/>
        <v>47.0%</v>
      </c>
      <c r="Z177" s="7" t="str">
        <f t="shared" si="39"/>
        <v>60.6%</v>
      </c>
      <c r="AA177" s="7" t="str">
        <f t="shared" si="39"/>
        <v>20.5%</v>
      </c>
      <c r="AB177" s="7" t="str">
        <f t="shared" si="39"/>
        <v>13.2%</v>
      </c>
      <c r="AC177" s="7" t="str">
        <f t="shared" si="39"/>
        <v>2.9%</v>
      </c>
      <c r="AD177" s="7" t="str">
        <f t="shared" si="39"/>
        <v>1.4%</v>
      </c>
      <c r="AE177" s="7" t="str">
        <f t="shared" si="39"/>
        <v>0.8%</v>
      </c>
      <c r="AF177" s="7" t="str">
        <f t="shared" si="39"/>
        <v>0.5%</v>
      </c>
      <c r="AG177" s="7" t="str">
        <f t="shared" si="39"/>
        <v>0.2%</v>
      </c>
      <c r="AH177" s="9"/>
      <c r="AI177" s="9">
        <f t="shared" si="32"/>
        <v>4</v>
      </c>
      <c r="AJ177" s="10" t="s">
        <v>282</v>
      </c>
    </row>
    <row r="178" spans="1:36" ht="13.8" x14ac:dyDescent="0.25">
      <c r="A178" s="5">
        <f t="shared" si="37"/>
        <v>43890</v>
      </c>
      <c r="B178" s="5">
        <f t="shared" si="37"/>
        <v>44136</v>
      </c>
      <c r="C178" s="6">
        <f t="shared" si="37"/>
        <v>0.33333333333333331</v>
      </c>
      <c r="D178" s="7">
        <f t="shared" si="37"/>
        <v>248</v>
      </c>
      <c r="E178" s="10" t="s">
        <v>268</v>
      </c>
      <c r="F178" s="7">
        <f t="shared" si="38"/>
        <v>169194</v>
      </c>
      <c r="G178" s="7">
        <f t="shared" si="38"/>
        <v>8371</v>
      </c>
      <c r="H178" s="7">
        <f t="shared" si="38"/>
        <v>4313</v>
      </c>
      <c r="I178" s="16" t="str">
        <f t="shared" si="38"/>
        <v>No hay datos</v>
      </c>
      <c r="J178" s="19">
        <f t="shared" si="38"/>
        <v>149048</v>
      </c>
      <c r="K178" s="24">
        <f t="shared" si="38"/>
        <v>21423</v>
      </c>
      <c r="L178" s="7">
        <f t="shared" si="38"/>
        <v>327889</v>
      </c>
      <c r="M178" s="7">
        <f t="shared" si="38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39"/>
        <v>59477</v>
      </c>
      <c r="S178" s="7">
        <f t="shared" si="39"/>
        <v>1789</v>
      </c>
      <c r="T178" s="7">
        <f t="shared" si="39"/>
        <v>242</v>
      </c>
      <c r="U178" s="7">
        <f t="shared" si="39"/>
        <v>79053</v>
      </c>
      <c r="V178" s="7">
        <f t="shared" si="39"/>
        <v>531</v>
      </c>
      <c r="W178" s="7">
        <f t="shared" si="39"/>
        <v>342</v>
      </c>
      <c r="X178" s="7" t="str">
        <f t="shared" si="39"/>
        <v>53.0%</v>
      </c>
      <c r="Y178" s="7" t="str">
        <f t="shared" si="39"/>
        <v>47.0%</v>
      </c>
      <c r="Z178" s="7" t="str">
        <f t="shared" si="39"/>
        <v>60.6%</v>
      </c>
      <c r="AA178" s="7" t="str">
        <f t="shared" si="39"/>
        <v>20.5%</v>
      </c>
      <c r="AB178" s="7" t="str">
        <f t="shared" si="39"/>
        <v>13.2%</v>
      </c>
      <c r="AC178" s="7" t="str">
        <f t="shared" si="39"/>
        <v>2.9%</v>
      </c>
      <c r="AD178" s="7" t="str">
        <f t="shared" si="39"/>
        <v>1.4%</v>
      </c>
      <c r="AE178" s="7" t="str">
        <f t="shared" si="39"/>
        <v>0.8%</v>
      </c>
      <c r="AF178" s="7" t="str">
        <f t="shared" si="39"/>
        <v>0.5%</v>
      </c>
      <c r="AG178" s="7" t="str">
        <f t="shared" si="39"/>
        <v>0.2%</v>
      </c>
      <c r="AH178" s="9"/>
      <c r="AI178" s="9">
        <f t="shared" si="32"/>
        <v>4</v>
      </c>
      <c r="AJ178" s="10" t="s">
        <v>282</v>
      </c>
    </row>
    <row r="179" spans="1:36" ht="13.8" x14ac:dyDescent="0.25">
      <c r="A179" s="5">
        <f t="shared" ref="A179:D194" si="44">A178</f>
        <v>43890</v>
      </c>
      <c r="B179" s="5">
        <f t="shared" si="44"/>
        <v>44136</v>
      </c>
      <c r="C179" s="6">
        <f t="shared" si="44"/>
        <v>0.33333333333333331</v>
      </c>
      <c r="D179" s="7">
        <f t="shared" si="44"/>
        <v>248</v>
      </c>
      <c r="E179" s="10" t="s">
        <v>268</v>
      </c>
      <c r="F179" s="7">
        <f t="shared" ref="F179:M194" si="45">F178</f>
        <v>169194</v>
      </c>
      <c r="G179" s="7">
        <f t="shared" si="45"/>
        <v>8371</v>
      </c>
      <c r="H179" s="7">
        <f t="shared" si="45"/>
        <v>4313</v>
      </c>
      <c r="I179" s="16" t="str">
        <f t="shared" si="45"/>
        <v>No hay datos</v>
      </c>
      <c r="J179" s="19">
        <f t="shared" si="45"/>
        <v>149048</v>
      </c>
      <c r="K179" s="24">
        <f t="shared" si="45"/>
        <v>21423</v>
      </c>
      <c r="L179" s="7">
        <f t="shared" si="45"/>
        <v>327889</v>
      </c>
      <c r="M179" s="7">
        <f t="shared" si="45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39"/>
        <v>59477</v>
      </c>
      <c r="S179" s="7">
        <f t="shared" si="39"/>
        <v>1789</v>
      </c>
      <c r="T179" s="7">
        <f t="shared" si="39"/>
        <v>242</v>
      </c>
      <c r="U179" s="7">
        <f t="shared" si="39"/>
        <v>79053</v>
      </c>
      <c r="V179" s="7">
        <f t="shared" si="39"/>
        <v>531</v>
      </c>
      <c r="W179" s="7">
        <f t="shared" si="39"/>
        <v>342</v>
      </c>
      <c r="X179" s="7" t="str">
        <f t="shared" si="39"/>
        <v>53.0%</v>
      </c>
      <c r="Y179" s="7" t="str">
        <f t="shared" si="39"/>
        <v>47.0%</v>
      </c>
      <c r="Z179" s="7" t="str">
        <f t="shared" si="39"/>
        <v>60.6%</v>
      </c>
      <c r="AA179" s="7" t="str">
        <f t="shared" si="39"/>
        <v>20.5%</v>
      </c>
      <c r="AB179" s="7" t="str">
        <f t="shared" si="39"/>
        <v>13.2%</v>
      </c>
      <c r="AC179" s="7" t="str">
        <f t="shared" si="39"/>
        <v>2.9%</v>
      </c>
      <c r="AD179" s="7" t="str">
        <f t="shared" si="39"/>
        <v>1.4%</v>
      </c>
      <c r="AE179" s="7" t="str">
        <f t="shared" si="39"/>
        <v>0.8%</v>
      </c>
      <c r="AF179" s="7" t="str">
        <f t="shared" si="39"/>
        <v>0.5%</v>
      </c>
      <c r="AG179" s="7" t="str">
        <f t="shared" si="39"/>
        <v>0.2%</v>
      </c>
      <c r="AH179" s="9"/>
      <c r="AI179" s="9">
        <f t="shared" si="32"/>
        <v>4</v>
      </c>
      <c r="AJ179" s="10" t="s">
        <v>282</v>
      </c>
    </row>
    <row r="180" spans="1:36" ht="13.8" x14ac:dyDescent="0.25">
      <c r="A180" s="5">
        <f t="shared" si="44"/>
        <v>43890</v>
      </c>
      <c r="B180" s="5">
        <f t="shared" si="44"/>
        <v>44136</v>
      </c>
      <c r="C180" s="6">
        <f t="shared" si="44"/>
        <v>0.33333333333333331</v>
      </c>
      <c r="D180" s="7">
        <f t="shared" si="44"/>
        <v>248</v>
      </c>
      <c r="E180" s="10" t="s">
        <v>268</v>
      </c>
      <c r="F180" s="7">
        <f t="shared" si="45"/>
        <v>169194</v>
      </c>
      <c r="G180" s="7">
        <f t="shared" si="45"/>
        <v>8371</v>
      </c>
      <c r="H180" s="7">
        <f t="shared" si="45"/>
        <v>4313</v>
      </c>
      <c r="I180" s="16" t="str">
        <f t="shared" si="45"/>
        <v>No hay datos</v>
      </c>
      <c r="J180" s="19">
        <f t="shared" si="45"/>
        <v>149048</v>
      </c>
      <c r="K180" s="24">
        <f t="shared" si="45"/>
        <v>21423</v>
      </c>
      <c r="L180" s="7">
        <f t="shared" si="45"/>
        <v>327889</v>
      </c>
      <c r="M180" s="7">
        <f t="shared" si="45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39"/>
        <v>59477</v>
      </c>
      <c r="S180" s="7">
        <f t="shared" si="39"/>
        <v>1789</v>
      </c>
      <c r="T180" s="7">
        <f t="shared" si="39"/>
        <v>242</v>
      </c>
      <c r="U180" s="7">
        <f t="shared" si="39"/>
        <v>79053</v>
      </c>
      <c r="V180" s="7">
        <f t="shared" si="39"/>
        <v>531</v>
      </c>
      <c r="W180" s="7">
        <f t="shared" si="39"/>
        <v>342</v>
      </c>
      <c r="X180" s="7" t="str">
        <f t="shared" si="39"/>
        <v>53.0%</v>
      </c>
      <c r="Y180" s="7" t="str">
        <f t="shared" si="39"/>
        <v>47.0%</v>
      </c>
      <c r="Z180" s="7" t="str">
        <f t="shared" si="39"/>
        <v>60.6%</v>
      </c>
      <c r="AA180" s="7" t="str">
        <f t="shared" si="39"/>
        <v>20.5%</v>
      </c>
      <c r="AB180" s="7" t="str">
        <f t="shared" si="39"/>
        <v>13.2%</v>
      </c>
      <c r="AC180" s="7" t="str">
        <f t="shared" si="39"/>
        <v>2.9%</v>
      </c>
      <c r="AD180" s="7" t="str">
        <f t="shared" si="39"/>
        <v>1.4%</v>
      </c>
      <c r="AE180" s="7" t="str">
        <f t="shared" si="39"/>
        <v>0.8%</v>
      </c>
      <c r="AF180" s="7" t="str">
        <f t="shared" si="39"/>
        <v>0.5%</v>
      </c>
      <c r="AG180" s="7" t="str">
        <f t="shared" si="39"/>
        <v>0.2%</v>
      </c>
      <c r="AH180" s="9"/>
      <c r="AI180" s="9">
        <f t="shared" si="32"/>
        <v>4</v>
      </c>
      <c r="AJ180" s="10" t="s">
        <v>282</v>
      </c>
    </row>
    <row r="181" spans="1:36" ht="13.8" x14ac:dyDescent="0.25">
      <c r="A181" s="5">
        <f t="shared" si="44"/>
        <v>43890</v>
      </c>
      <c r="B181" s="5">
        <f t="shared" si="44"/>
        <v>44136</v>
      </c>
      <c r="C181" s="6">
        <f t="shared" si="44"/>
        <v>0.33333333333333331</v>
      </c>
      <c r="D181" s="7">
        <f t="shared" si="44"/>
        <v>248</v>
      </c>
      <c r="E181" s="10" t="s">
        <v>268</v>
      </c>
      <c r="F181" s="7">
        <f t="shared" si="45"/>
        <v>169194</v>
      </c>
      <c r="G181" s="7">
        <f t="shared" si="45"/>
        <v>8371</v>
      </c>
      <c r="H181" s="7">
        <f t="shared" si="45"/>
        <v>4313</v>
      </c>
      <c r="I181" s="16" t="str">
        <f t="shared" si="45"/>
        <v>No hay datos</v>
      </c>
      <c r="J181" s="19">
        <f t="shared" si="45"/>
        <v>149048</v>
      </c>
      <c r="K181" s="24">
        <f t="shared" si="45"/>
        <v>21423</v>
      </c>
      <c r="L181" s="7">
        <f t="shared" si="45"/>
        <v>327889</v>
      </c>
      <c r="M181" s="7">
        <f t="shared" si="45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39"/>
        <v>59477</v>
      </c>
      <c r="S181" s="7">
        <f t="shared" si="39"/>
        <v>1789</v>
      </c>
      <c r="T181" s="7">
        <f t="shared" si="39"/>
        <v>242</v>
      </c>
      <c r="U181" s="7">
        <f t="shared" si="39"/>
        <v>79053</v>
      </c>
      <c r="V181" s="7">
        <f t="shared" si="39"/>
        <v>531</v>
      </c>
      <c r="W181" s="7">
        <f t="shared" si="39"/>
        <v>342</v>
      </c>
      <c r="X181" s="7" t="str">
        <f t="shared" si="39"/>
        <v>53.0%</v>
      </c>
      <c r="Y181" s="7" t="str">
        <f t="shared" si="39"/>
        <v>47.0%</v>
      </c>
      <c r="Z181" s="7" t="str">
        <f t="shared" si="39"/>
        <v>60.6%</v>
      </c>
      <c r="AA181" s="7" t="str">
        <f t="shared" si="39"/>
        <v>20.5%</v>
      </c>
      <c r="AB181" s="7" t="str">
        <f t="shared" si="39"/>
        <v>13.2%</v>
      </c>
      <c r="AC181" s="7" t="str">
        <f t="shared" si="39"/>
        <v>2.9%</v>
      </c>
      <c r="AD181" s="7" t="str">
        <f t="shared" si="39"/>
        <v>1.4%</v>
      </c>
      <c r="AE181" s="7" t="str">
        <f t="shared" si="39"/>
        <v>0.8%</v>
      </c>
      <c r="AF181" s="7" t="str">
        <f t="shared" si="39"/>
        <v>0.5%</v>
      </c>
      <c r="AG181" s="7" t="str">
        <f t="shared" si="39"/>
        <v>0.2%</v>
      </c>
      <c r="AH181" s="9"/>
      <c r="AI181" s="9">
        <f t="shared" si="32"/>
        <v>4</v>
      </c>
      <c r="AJ181" s="10" t="s">
        <v>282</v>
      </c>
    </row>
    <row r="182" spans="1:36" ht="13.8" x14ac:dyDescent="0.25">
      <c r="A182" s="5">
        <f t="shared" si="44"/>
        <v>43890</v>
      </c>
      <c r="B182" s="5">
        <f t="shared" si="44"/>
        <v>44136</v>
      </c>
      <c r="C182" s="6">
        <f t="shared" si="44"/>
        <v>0.33333333333333331</v>
      </c>
      <c r="D182" s="7">
        <f t="shared" si="44"/>
        <v>248</v>
      </c>
      <c r="E182" s="10" t="s">
        <v>268</v>
      </c>
      <c r="F182" s="7">
        <f t="shared" si="45"/>
        <v>169194</v>
      </c>
      <c r="G182" s="7">
        <f t="shared" si="45"/>
        <v>8371</v>
      </c>
      <c r="H182" s="7">
        <f t="shared" si="45"/>
        <v>4313</v>
      </c>
      <c r="I182" s="16" t="str">
        <f t="shared" si="45"/>
        <v>No hay datos</v>
      </c>
      <c r="J182" s="19">
        <f t="shared" si="45"/>
        <v>149048</v>
      </c>
      <c r="K182" s="24">
        <f t="shared" si="45"/>
        <v>21423</v>
      </c>
      <c r="L182" s="7">
        <f t="shared" si="45"/>
        <v>327889</v>
      </c>
      <c r="M182" s="7">
        <f t="shared" si="45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39"/>
        <v>59477</v>
      </c>
      <c r="S182" s="7">
        <f t="shared" si="39"/>
        <v>1789</v>
      </c>
      <c r="T182" s="7">
        <f t="shared" si="39"/>
        <v>242</v>
      </c>
      <c r="U182" s="7">
        <f t="shared" si="39"/>
        <v>79053</v>
      </c>
      <c r="V182" s="7">
        <f t="shared" si="39"/>
        <v>531</v>
      </c>
      <c r="W182" s="7">
        <f t="shared" si="39"/>
        <v>342</v>
      </c>
      <c r="X182" s="7" t="str">
        <f t="shared" si="39"/>
        <v>53.0%</v>
      </c>
      <c r="Y182" s="7" t="str">
        <f t="shared" si="39"/>
        <v>47.0%</v>
      </c>
      <c r="Z182" s="7" t="str">
        <f t="shared" si="39"/>
        <v>60.6%</v>
      </c>
      <c r="AA182" s="7" t="str">
        <f t="shared" si="39"/>
        <v>20.5%</v>
      </c>
      <c r="AB182" s="7" t="str">
        <f t="shared" si="39"/>
        <v>13.2%</v>
      </c>
      <c r="AC182" s="7" t="str">
        <f t="shared" si="39"/>
        <v>2.9%</v>
      </c>
      <c r="AD182" s="7" t="str">
        <f t="shared" si="39"/>
        <v>1.4%</v>
      </c>
      <c r="AE182" s="7" t="str">
        <f t="shared" si="39"/>
        <v>0.8%</v>
      </c>
      <c r="AF182" s="7" t="str">
        <f t="shared" si="39"/>
        <v>0.5%</v>
      </c>
      <c r="AG182" s="7" t="str">
        <f t="shared" si="39"/>
        <v>0.2%</v>
      </c>
      <c r="AH182" s="9"/>
      <c r="AI182" s="9">
        <f t="shared" si="32"/>
        <v>4</v>
      </c>
      <c r="AJ182" s="10" t="s">
        <v>282</v>
      </c>
    </row>
    <row r="183" spans="1:36" ht="13.8" x14ac:dyDescent="0.25">
      <c r="A183" s="5">
        <f t="shared" si="44"/>
        <v>43890</v>
      </c>
      <c r="B183" s="5">
        <f t="shared" si="44"/>
        <v>44136</v>
      </c>
      <c r="C183" s="6">
        <f t="shared" si="44"/>
        <v>0.33333333333333331</v>
      </c>
      <c r="D183" s="7">
        <f t="shared" si="44"/>
        <v>248</v>
      </c>
      <c r="E183" s="10" t="s">
        <v>268</v>
      </c>
      <c r="F183" s="7">
        <f t="shared" si="45"/>
        <v>169194</v>
      </c>
      <c r="G183" s="7">
        <f t="shared" si="45"/>
        <v>8371</v>
      </c>
      <c r="H183" s="7">
        <f t="shared" si="45"/>
        <v>4313</v>
      </c>
      <c r="I183" s="16" t="str">
        <f t="shared" si="45"/>
        <v>No hay datos</v>
      </c>
      <c r="J183" s="19">
        <f t="shared" si="45"/>
        <v>149048</v>
      </c>
      <c r="K183" s="24">
        <f t="shared" si="45"/>
        <v>21423</v>
      </c>
      <c r="L183" s="7">
        <f t="shared" si="45"/>
        <v>327889</v>
      </c>
      <c r="M183" s="7">
        <f t="shared" si="45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46">R182</f>
        <v>59477</v>
      </c>
      <c r="S183" s="7">
        <f t="shared" si="46"/>
        <v>1789</v>
      </c>
      <c r="T183" s="7">
        <f t="shared" si="46"/>
        <v>242</v>
      </c>
      <c r="U183" s="7">
        <f t="shared" si="46"/>
        <v>79053</v>
      </c>
      <c r="V183" s="7">
        <f t="shared" si="46"/>
        <v>531</v>
      </c>
      <c r="W183" s="7">
        <f t="shared" si="46"/>
        <v>342</v>
      </c>
      <c r="X183" s="7" t="str">
        <f t="shared" si="46"/>
        <v>53.0%</v>
      </c>
      <c r="Y183" s="7" t="str">
        <f t="shared" si="46"/>
        <v>47.0%</v>
      </c>
      <c r="Z183" s="7" t="str">
        <f t="shared" si="46"/>
        <v>60.6%</v>
      </c>
      <c r="AA183" s="7" t="str">
        <f t="shared" si="46"/>
        <v>20.5%</v>
      </c>
      <c r="AB183" s="7" t="str">
        <f t="shared" si="46"/>
        <v>13.2%</v>
      </c>
      <c r="AC183" s="7" t="str">
        <f t="shared" si="46"/>
        <v>2.9%</v>
      </c>
      <c r="AD183" s="7" t="str">
        <f t="shared" si="46"/>
        <v>1.4%</v>
      </c>
      <c r="AE183" s="7" t="str">
        <f t="shared" si="46"/>
        <v>0.8%</v>
      </c>
      <c r="AF183" s="7" t="str">
        <f t="shared" si="46"/>
        <v>0.5%</v>
      </c>
      <c r="AG183" s="7" t="str">
        <f t="shared" si="46"/>
        <v>0.2%</v>
      </c>
      <c r="AH183" s="9"/>
      <c r="AI183" s="9">
        <f t="shared" si="32"/>
        <v>4</v>
      </c>
      <c r="AJ183" s="10" t="s">
        <v>282</v>
      </c>
    </row>
    <row r="184" spans="1:36" ht="13.8" x14ac:dyDescent="0.25">
      <c r="A184" s="5">
        <f t="shared" si="44"/>
        <v>43890</v>
      </c>
      <c r="B184" s="5">
        <f t="shared" si="44"/>
        <v>44136</v>
      </c>
      <c r="C184" s="6">
        <f t="shared" si="44"/>
        <v>0.33333333333333331</v>
      </c>
      <c r="D184" s="7">
        <f t="shared" si="44"/>
        <v>248</v>
      </c>
      <c r="E184" s="10" t="s">
        <v>268</v>
      </c>
      <c r="F184" s="7">
        <f t="shared" si="45"/>
        <v>169194</v>
      </c>
      <c r="G184" s="7">
        <f t="shared" si="45"/>
        <v>8371</v>
      </c>
      <c r="H184" s="7">
        <f t="shared" si="45"/>
        <v>4313</v>
      </c>
      <c r="I184" s="16" t="str">
        <f t="shared" si="45"/>
        <v>No hay datos</v>
      </c>
      <c r="J184" s="19">
        <f t="shared" si="45"/>
        <v>149048</v>
      </c>
      <c r="K184" s="24">
        <f t="shared" si="45"/>
        <v>21423</v>
      </c>
      <c r="L184" s="7">
        <f t="shared" si="45"/>
        <v>327889</v>
      </c>
      <c r="M184" s="7">
        <f t="shared" si="45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46"/>
        <v>59477</v>
      </c>
      <c r="S184" s="7">
        <f t="shared" si="46"/>
        <v>1789</v>
      </c>
      <c r="T184" s="7">
        <f t="shared" si="46"/>
        <v>242</v>
      </c>
      <c r="U184" s="7">
        <f t="shared" si="46"/>
        <v>79053</v>
      </c>
      <c r="V184" s="7">
        <f t="shared" si="46"/>
        <v>531</v>
      </c>
      <c r="W184" s="7">
        <f t="shared" si="46"/>
        <v>342</v>
      </c>
      <c r="X184" s="7" t="str">
        <f t="shared" si="46"/>
        <v>53.0%</v>
      </c>
      <c r="Y184" s="7" t="str">
        <f t="shared" si="46"/>
        <v>47.0%</v>
      </c>
      <c r="Z184" s="7" t="str">
        <f t="shared" si="46"/>
        <v>60.6%</v>
      </c>
      <c r="AA184" s="7" t="str">
        <f t="shared" si="46"/>
        <v>20.5%</v>
      </c>
      <c r="AB184" s="7" t="str">
        <f t="shared" si="46"/>
        <v>13.2%</v>
      </c>
      <c r="AC184" s="7" t="str">
        <f t="shared" si="46"/>
        <v>2.9%</v>
      </c>
      <c r="AD184" s="7" t="str">
        <f t="shared" si="46"/>
        <v>1.4%</v>
      </c>
      <c r="AE184" s="7" t="str">
        <f t="shared" si="46"/>
        <v>0.8%</v>
      </c>
      <c r="AF184" s="7" t="str">
        <f t="shared" si="46"/>
        <v>0.5%</v>
      </c>
      <c r="AG184" s="7" t="str">
        <f t="shared" si="46"/>
        <v>0.2%</v>
      </c>
      <c r="AH184" s="9"/>
      <c r="AI184" s="9">
        <f t="shared" si="32"/>
        <v>4</v>
      </c>
      <c r="AJ184" s="10" t="s">
        <v>282</v>
      </c>
    </row>
    <row r="185" spans="1:36" ht="13.8" x14ac:dyDescent="0.25">
      <c r="A185" s="5">
        <f t="shared" si="44"/>
        <v>43890</v>
      </c>
      <c r="B185" s="5">
        <f t="shared" si="44"/>
        <v>44136</v>
      </c>
      <c r="C185" s="6">
        <f t="shared" si="44"/>
        <v>0.33333333333333331</v>
      </c>
      <c r="D185" s="7">
        <f t="shared" si="44"/>
        <v>248</v>
      </c>
      <c r="E185" s="10" t="s">
        <v>268</v>
      </c>
      <c r="F185" s="7">
        <f t="shared" si="45"/>
        <v>169194</v>
      </c>
      <c r="G185" s="7">
        <f t="shared" si="45"/>
        <v>8371</v>
      </c>
      <c r="H185" s="7">
        <f t="shared" si="45"/>
        <v>4313</v>
      </c>
      <c r="I185" s="16" t="str">
        <f t="shared" si="45"/>
        <v>No hay datos</v>
      </c>
      <c r="J185" s="19">
        <f t="shared" si="45"/>
        <v>149048</v>
      </c>
      <c r="K185" s="24">
        <f t="shared" si="45"/>
        <v>21423</v>
      </c>
      <c r="L185" s="7">
        <f t="shared" si="45"/>
        <v>327889</v>
      </c>
      <c r="M185" s="7">
        <f t="shared" si="45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46"/>
        <v>59477</v>
      </c>
      <c r="S185" s="7">
        <f t="shared" si="46"/>
        <v>1789</v>
      </c>
      <c r="T185" s="7">
        <f t="shared" si="46"/>
        <v>242</v>
      </c>
      <c r="U185" s="7">
        <f t="shared" si="46"/>
        <v>79053</v>
      </c>
      <c r="V185" s="7">
        <f t="shared" si="46"/>
        <v>531</v>
      </c>
      <c r="W185" s="7">
        <f t="shared" si="46"/>
        <v>342</v>
      </c>
      <c r="X185" s="7" t="str">
        <f t="shared" si="46"/>
        <v>53.0%</v>
      </c>
      <c r="Y185" s="7" t="str">
        <f t="shared" si="46"/>
        <v>47.0%</v>
      </c>
      <c r="Z185" s="7" t="str">
        <f t="shared" si="46"/>
        <v>60.6%</v>
      </c>
      <c r="AA185" s="7" t="str">
        <f t="shared" si="46"/>
        <v>20.5%</v>
      </c>
      <c r="AB185" s="7" t="str">
        <f t="shared" si="46"/>
        <v>13.2%</v>
      </c>
      <c r="AC185" s="7" t="str">
        <f t="shared" si="46"/>
        <v>2.9%</v>
      </c>
      <c r="AD185" s="7" t="str">
        <f t="shared" si="46"/>
        <v>1.4%</v>
      </c>
      <c r="AE185" s="7" t="str">
        <f t="shared" si="46"/>
        <v>0.8%</v>
      </c>
      <c r="AF185" s="7" t="str">
        <f t="shared" si="46"/>
        <v>0.5%</v>
      </c>
      <c r="AG185" s="7" t="str">
        <f t="shared" si="46"/>
        <v>0.2%</v>
      </c>
      <c r="AH185" s="9"/>
      <c r="AI185" s="9">
        <f t="shared" si="32"/>
        <v>4</v>
      </c>
      <c r="AJ185" s="10" t="s">
        <v>282</v>
      </c>
    </row>
    <row r="186" spans="1:36" ht="13.8" x14ac:dyDescent="0.25">
      <c r="A186" s="5">
        <f t="shared" si="44"/>
        <v>43890</v>
      </c>
      <c r="B186" s="5">
        <f t="shared" si="44"/>
        <v>44136</v>
      </c>
      <c r="C186" s="6">
        <f t="shared" si="44"/>
        <v>0.33333333333333331</v>
      </c>
      <c r="D186" s="7">
        <f t="shared" si="44"/>
        <v>248</v>
      </c>
      <c r="E186" s="10" t="s">
        <v>268</v>
      </c>
      <c r="F186" s="7">
        <f t="shared" si="45"/>
        <v>169194</v>
      </c>
      <c r="G186" s="7">
        <f t="shared" si="45"/>
        <v>8371</v>
      </c>
      <c r="H186" s="7">
        <f t="shared" si="45"/>
        <v>4313</v>
      </c>
      <c r="I186" s="16" t="str">
        <f t="shared" si="45"/>
        <v>No hay datos</v>
      </c>
      <c r="J186" s="19">
        <f t="shared" si="45"/>
        <v>149048</v>
      </c>
      <c r="K186" s="24">
        <f t="shared" si="45"/>
        <v>21423</v>
      </c>
      <c r="L186" s="7">
        <f t="shared" si="45"/>
        <v>327889</v>
      </c>
      <c r="M186" s="7">
        <f t="shared" si="45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46"/>
        <v>79053</v>
      </c>
      <c r="V186" s="7">
        <f t="shared" si="46"/>
        <v>531</v>
      </c>
      <c r="W186" s="7">
        <f t="shared" si="46"/>
        <v>342</v>
      </c>
      <c r="X186" s="7" t="str">
        <f t="shared" si="46"/>
        <v>53.0%</v>
      </c>
      <c r="Y186" s="7" t="str">
        <f t="shared" si="46"/>
        <v>47.0%</v>
      </c>
      <c r="Z186" s="7" t="str">
        <f t="shared" si="46"/>
        <v>60.6%</v>
      </c>
      <c r="AA186" s="7" t="str">
        <f t="shared" si="46"/>
        <v>20.5%</v>
      </c>
      <c r="AB186" s="7" t="str">
        <f t="shared" si="46"/>
        <v>13.2%</v>
      </c>
      <c r="AC186" s="7" t="str">
        <f t="shared" si="46"/>
        <v>2.9%</v>
      </c>
      <c r="AD186" s="7" t="str">
        <f t="shared" si="46"/>
        <v>1.4%</v>
      </c>
      <c r="AE186" s="7" t="str">
        <f t="shared" si="46"/>
        <v>0.8%</v>
      </c>
      <c r="AF186" s="7" t="str">
        <f t="shared" si="46"/>
        <v>0.5%</v>
      </c>
      <c r="AG186" s="7" t="str">
        <f t="shared" si="46"/>
        <v>0.2%</v>
      </c>
      <c r="AH186" s="9"/>
      <c r="AI186" s="9">
        <f t="shared" si="32"/>
        <v>4</v>
      </c>
      <c r="AJ186" s="10" t="s">
        <v>282</v>
      </c>
    </row>
    <row r="187" spans="1:36" ht="13.8" x14ac:dyDescent="0.25">
      <c r="A187" s="5">
        <f t="shared" si="44"/>
        <v>43890</v>
      </c>
      <c r="B187" s="5">
        <f t="shared" si="44"/>
        <v>44136</v>
      </c>
      <c r="C187" s="6">
        <f t="shared" si="44"/>
        <v>0.33333333333333331</v>
      </c>
      <c r="D187" s="7">
        <f t="shared" si="44"/>
        <v>248</v>
      </c>
      <c r="E187" s="10" t="s">
        <v>268</v>
      </c>
      <c r="F187" s="7">
        <f t="shared" si="45"/>
        <v>169194</v>
      </c>
      <c r="G187" s="7">
        <f t="shared" si="45"/>
        <v>8371</v>
      </c>
      <c r="H187" s="7">
        <f t="shared" si="45"/>
        <v>4313</v>
      </c>
      <c r="I187" s="16" t="str">
        <f t="shared" si="45"/>
        <v>No hay datos</v>
      </c>
      <c r="J187" s="19">
        <f t="shared" si="45"/>
        <v>149048</v>
      </c>
      <c r="K187" s="24">
        <f t="shared" si="45"/>
        <v>21423</v>
      </c>
      <c r="L187" s="7">
        <f t="shared" si="45"/>
        <v>327889</v>
      </c>
      <c r="M187" s="7">
        <f t="shared" si="45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46"/>
        <v>5119</v>
      </c>
      <c r="S187" s="7">
        <f t="shared" si="46"/>
        <v>276</v>
      </c>
      <c r="T187" s="7">
        <f t="shared" si="46"/>
        <v>223</v>
      </c>
      <c r="U187" s="7">
        <f t="shared" si="46"/>
        <v>79053</v>
      </c>
      <c r="V187" s="7">
        <f t="shared" si="46"/>
        <v>531</v>
      </c>
      <c r="W187" s="7">
        <f t="shared" si="46"/>
        <v>342</v>
      </c>
      <c r="X187" s="7" t="str">
        <f t="shared" si="46"/>
        <v>53.0%</v>
      </c>
      <c r="Y187" s="7" t="str">
        <f t="shared" si="46"/>
        <v>47.0%</v>
      </c>
      <c r="Z187" s="7" t="str">
        <f t="shared" si="46"/>
        <v>60.6%</v>
      </c>
      <c r="AA187" s="7" t="str">
        <f t="shared" si="46"/>
        <v>20.5%</v>
      </c>
      <c r="AB187" s="7" t="str">
        <f t="shared" si="46"/>
        <v>13.2%</v>
      </c>
      <c r="AC187" s="7" t="str">
        <f t="shared" si="46"/>
        <v>2.9%</v>
      </c>
      <c r="AD187" s="7" t="str">
        <f t="shared" si="46"/>
        <v>1.4%</v>
      </c>
      <c r="AE187" s="7" t="str">
        <f t="shared" si="46"/>
        <v>0.8%</v>
      </c>
      <c r="AF187" s="7" t="str">
        <f t="shared" si="46"/>
        <v>0.5%</v>
      </c>
      <c r="AG187" s="7" t="str">
        <f t="shared" si="46"/>
        <v>0.2%</v>
      </c>
      <c r="AH187" s="9"/>
      <c r="AI187" s="9">
        <f t="shared" si="32"/>
        <v>4</v>
      </c>
      <c r="AJ187" s="10" t="s">
        <v>282</v>
      </c>
    </row>
    <row r="188" spans="1:36" ht="13.8" x14ac:dyDescent="0.25">
      <c r="A188" s="5">
        <f t="shared" si="44"/>
        <v>43890</v>
      </c>
      <c r="B188" s="5">
        <f t="shared" si="44"/>
        <v>44136</v>
      </c>
      <c r="C188" s="6">
        <f t="shared" si="44"/>
        <v>0.33333333333333331</v>
      </c>
      <c r="D188" s="7">
        <f t="shared" si="44"/>
        <v>248</v>
      </c>
      <c r="E188" s="10" t="s">
        <v>268</v>
      </c>
      <c r="F188" s="7">
        <f t="shared" si="45"/>
        <v>169194</v>
      </c>
      <c r="G188" s="7">
        <f t="shared" si="45"/>
        <v>8371</v>
      </c>
      <c r="H188" s="7">
        <f t="shared" si="45"/>
        <v>4313</v>
      </c>
      <c r="I188" s="16" t="str">
        <f t="shared" si="45"/>
        <v>No hay datos</v>
      </c>
      <c r="J188" s="19">
        <f t="shared" si="45"/>
        <v>149048</v>
      </c>
      <c r="K188" s="24">
        <f t="shared" si="45"/>
        <v>21423</v>
      </c>
      <c r="L188" s="7">
        <f t="shared" si="45"/>
        <v>327889</v>
      </c>
      <c r="M188" s="7">
        <f t="shared" si="45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46"/>
        <v>5119</v>
      </c>
      <c r="S188" s="7">
        <f t="shared" si="46"/>
        <v>276</v>
      </c>
      <c r="T188" s="7">
        <f t="shared" si="46"/>
        <v>223</v>
      </c>
      <c r="U188" s="7">
        <f t="shared" si="46"/>
        <v>79053</v>
      </c>
      <c r="V188" s="7">
        <f t="shared" si="46"/>
        <v>531</v>
      </c>
      <c r="W188" s="7">
        <f t="shared" si="46"/>
        <v>342</v>
      </c>
      <c r="X188" s="7" t="str">
        <f t="shared" si="46"/>
        <v>53.0%</v>
      </c>
      <c r="Y188" s="7" t="str">
        <f t="shared" si="46"/>
        <v>47.0%</v>
      </c>
      <c r="Z188" s="7" t="str">
        <f t="shared" si="46"/>
        <v>60.6%</v>
      </c>
      <c r="AA188" s="7" t="str">
        <f t="shared" si="46"/>
        <v>20.5%</v>
      </c>
      <c r="AB188" s="7" t="str">
        <f t="shared" si="46"/>
        <v>13.2%</v>
      </c>
      <c r="AC188" s="7" t="str">
        <f t="shared" si="46"/>
        <v>2.9%</v>
      </c>
      <c r="AD188" s="7" t="str">
        <f t="shared" si="46"/>
        <v>1.4%</v>
      </c>
      <c r="AE188" s="7" t="str">
        <f t="shared" si="46"/>
        <v>0.8%</v>
      </c>
      <c r="AF188" s="7" t="str">
        <f t="shared" si="46"/>
        <v>0.5%</v>
      </c>
      <c r="AG188" s="7" t="str">
        <f t="shared" si="46"/>
        <v>0.2%</v>
      </c>
      <c r="AH188" s="9"/>
      <c r="AI188" s="9">
        <f t="shared" si="32"/>
        <v>4</v>
      </c>
      <c r="AJ188" s="10" t="s">
        <v>282</v>
      </c>
    </row>
    <row r="189" spans="1:36" ht="13.8" x14ac:dyDescent="0.25">
      <c r="A189" s="5">
        <f t="shared" si="44"/>
        <v>43890</v>
      </c>
      <c r="B189" s="5">
        <f t="shared" si="44"/>
        <v>44136</v>
      </c>
      <c r="C189" s="6">
        <f t="shared" si="44"/>
        <v>0.33333333333333331</v>
      </c>
      <c r="D189" s="7">
        <f t="shared" si="44"/>
        <v>248</v>
      </c>
      <c r="E189" s="10" t="s">
        <v>268</v>
      </c>
      <c r="F189" s="7">
        <f t="shared" si="45"/>
        <v>169194</v>
      </c>
      <c r="G189" s="7">
        <f t="shared" si="45"/>
        <v>8371</v>
      </c>
      <c r="H189" s="7">
        <f t="shared" si="45"/>
        <v>4313</v>
      </c>
      <c r="I189" s="16" t="str">
        <f t="shared" si="45"/>
        <v>No hay datos</v>
      </c>
      <c r="J189" s="19">
        <f t="shared" si="45"/>
        <v>149048</v>
      </c>
      <c r="K189" s="24">
        <f t="shared" si="45"/>
        <v>21423</v>
      </c>
      <c r="L189" s="7">
        <f t="shared" si="45"/>
        <v>327889</v>
      </c>
      <c r="M189" s="7">
        <f t="shared" si="45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46"/>
        <v>5119</v>
      </c>
      <c r="S189" s="7">
        <f t="shared" si="46"/>
        <v>276</v>
      </c>
      <c r="T189" s="7">
        <f t="shared" si="46"/>
        <v>223</v>
      </c>
      <c r="U189" s="7">
        <f t="shared" si="46"/>
        <v>79053</v>
      </c>
      <c r="V189" s="7">
        <f t="shared" si="46"/>
        <v>531</v>
      </c>
      <c r="W189" s="7">
        <f t="shared" si="46"/>
        <v>342</v>
      </c>
      <c r="X189" s="7" t="str">
        <f t="shared" si="46"/>
        <v>53.0%</v>
      </c>
      <c r="Y189" s="7" t="str">
        <f t="shared" si="46"/>
        <v>47.0%</v>
      </c>
      <c r="Z189" s="7" t="str">
        <f t="shared" si="46"/>
        <v>60.6%</v>
      </c>
      <c r="AA189" s="7" t="str">
        <f t="shared" si="46"/>
        <v>20.5%</v>
      </c>
      <c r="AB189" s="7" t="str">
        <f t="shared" si="46"/>
        <v>13.2%</v>
      </c>
      <c r="AC189" s="7" t="str">
        <f t="shared" si="46"/>
        <v>2.9%</v>
      </c>
      <c r="AD189" s="7" t="str">
        <f t="shared" si="46"/>
        <v>1.4%</v>
      </c>
      <c r="AE189" s="7" t="str">
        <f t="shared" si="46"/>
        <v>0.8%</v>
      </c>
      <c r="AF189" s="7" t="str">
        <f t="shared" si="46"/>
        <v>0.5%</v>
      </c>
      <c r="AG189" s="7" t="str">
        <f t="shared" si="46"/>
        <v>0.2%</v>
      </c>
      <c r="AH189" s="9"/>
      <c r="AI189" s="9">
        <f t="shared" si="32"/>
        <v>4</v>
      </c>
      <c r="AJ189" s="10" t="s">
        <v>282</v>
      </c>
    </row>
    <row r="190" spans="1:36" ht="13.8" x14ac:dyDescent="0.25">
      <c r="A190" s="5">
        <f t="shared" si="44"/>
        <v>43890</v>
      </c>
      <c r="B190" s="5">
        <f t="shared" si="44"/>
        <v>44136</v>
      </c>
      <c r="C190" s="6">
        <f t="shared" si="44"/>
        <v>0.33333333333333331</v>
      </c>
      <c r="D190" s="7">
        <f t="shared" si="44"/>
        <v>248</v>
      </c>
      <c r="E190" s="10" t="s">
        <v>268</v>
      </c>
      <c r="F190" s="7">
        <f t="shared" si="45"/>
        <v>169194</v>
      </c>
      <c r="G190" s="7">
        <f t="shared" si="45"/>
        <v>8371</v>
      </c>
      <c r="H190" s="7">
        <f t="shared" si="45"/>
        <v>4313</v>
      </c>
      <c r="I190" s="16" t="str">
        <f t="shared" si="45"/>
        <v>No hay datos</v>
      </c>
      <c r="J190" s="19">
        <f t="shared" si="45"/>
        <v>149048</v>
      </c>
      <c r="K190" s="24">
        <f t="shared" si="45"/>
        <v>21423</v>
      </c>
      <c r="L190" s="7">
        <f t="shared" si="45"/>
        <v>327889</v>
      </c>
      <c r="M190" s="7">
        <f t="shared" si="45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46"/>
        <v>5119</v>
      </c>
      <c r="S190" s="7">
        <f t="shared" si="46"/>
        <v>276</v>
      </c>
      <c r="T190" s="7">
        <f t="shared" si="46"/>
        <v>223</v>
      </c>
      <c r="U190" s="7">
        <f t="shared" si="46"/>
        <v>79053</v>
      </c>
      <c r="V190" s="7">
        <f t="shared" si="46"/>
        <v>531</v>
      </c>
      <c r="W190" s="7">
        <f t="shared" si="46"/>
        <v>342</v>
      </c>
      <c r="X190" s="7" t="str">
        <f t="shared" si="46"/>
        <v>53.0%</v>
      </c>
      <c r="Y190" s="7" t="str">
        <f t="shared" si="46"/>
        <v>47.0%</v>
      </c>
      <c r="Z190" s="7" t="str">
        <f t="shared" si="46"/>
        <v>60.6%</v>
      </c>
      <c r="AA190" s="7" t="str">
        <f t="shared" si="46"/>
        <v>20.5%</v>
      </c>
      <c r="AB190" s="7" t="str">
        <f t="shared" si="46"/>
        <v>13.2%</v>
      </c>
      <c r="AC190" s="7" t="str">
        <f t="shared" si="46"/>
        <v>2.9%</v>
      </c>
      <c r="AD190" s="7" t="str">
        <f t="shared" si="46"/>
        <v>1.4%</v>
      </c>
      <c r="AE190" s="7" t="str">
        <f t="shared" si="46"/>
        <v>0.8%</v>
      </c>
      <c r="AF190" s="7" t="str">
        <f t="shared" si="46"/>
        <v>0.5%</v>
      </c>
      <c r="AG190" s="7" t="str">
        <f t="shared" si="46"/>
        <v>0.2%</v>
      </c>
      <c r="AH190" s="9"/>
      <c r="AI190" s="9">
        <f t="shared" si="32"/>
        <v>4</v>
      </c>
      <c r="AJ190" s="10" t="s">
        <v>282</v>
      </c>
    </row>
    <row r="191" spans="1:36" ht="13.8" x14ac:dyDescent="0.25">
      <c r="A191" s="5">
        <f t="shared" si="44"/>
        <v>43890</v>
      </c>
      <c r="B191" s="5">
        <f t="shared" si="44"/>
        <v>44136</v>
      </c>
      <c r="C191" s="6">
        <f t="shared" si="44"/>
        <v>0.33333333333333331</v>
      </c>
      <c r="D191" s="7">
        <f t="shared" si="44"/>
        <v>248</v>
      </c>
      <c r="E191" s="10" t="s">
        <v>268</v>
      </c>
      <c r="F191" s="7">
        <f t="shared" si="45"/>
        <v>169194</v>
      </c>
      <c r="G191" s="7">
        <f t="shared" si="45"/>
        <v>8371</v>
      </c>
      <c r="H191" s="7">
        <f t="shared" si="45"/>
        <v>4313</v>
      </c>
      <c r="I191" s="16" t="str">
        <f t="shared" si="45"/>
        <v>No hay datos</v>
      </c>
      <c r="J191" s="19">
        <f t="shared" si="45"/>
        <v>149048</v>
      </c>
      <c r="K191" s="24">
        <f t="shared" si="45"/>
        <v>21423</v>
      </c>
      <c r="L191" s="7">
        <f t="shared" si="45"/>
        <v>327889</v>
      </c>
      <c r="M191" s="7">
        <f t="shared" si="45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46"/>
        <v>5119</v>
      </c>
      <c r="S191" s="7">
        <f t="shared" si="46"/>
        <v>276</v>
      </c>
      <c r="T191" s="7">
        <f t="shared" si="46"/>
        <v>223</v>
      </c>
      <c r="U191" s="7">
        <f t="shared" si="46"/>
        <v>79053</v>
      </c>
      <c r="V191" s="7">
        <f t="shared" si="46"/>
        <v>531</v>
      </c>
      <c r="W191" s="7">
        <f t="shared" si="46"/>
        <v>342</v>
      </c>
      <c r="X191" s="7" t="str">
        <f t="shared" si="46"/>
        <v>53.0%</v>
      </c>
      <c r="Y191" s="7" t="str">
        <f t="shared" si="46"/>
        <v>47.0%</v>
      </c>
      <c r="Z191" s="7" t="str">
        <f t="shared" si="46"/>
        <v>60.6%</v>
      </c>
      <c r="AA191" s="7" t="str">
        <f t="shared" si="46"/>
        <v>20.5%</v>
      </c>
      <c r="AB191" s="7" t="str">
        <f t="shared" si="46"/>
        <v>13.2%</v>
      </c>
      <c r="AC191" s="7" t="str">
        <f t="shared" si="46"/>
        <v>2.9%</v>
      </c>
      <c r="AD191" s="7" t="str">
        <f t="shared" si="46"/>
        <v>1.4%</v>
      </c>
      <c r="AE191" s="7" t="str">
        <f t="shared" si="46"/>
        <v>0.8%</v>
      </c>
      <c r="AF191" s="7" t="str">
        <f t="shared" si="46"/>
        <v>0.5%</v>
      </c>
      <c r="AG191" s="7" t="str">
        <f t="shared" si="46"/>
        <v>0.2%</v>
      </c>
      <c r="AH191" s="9"/>
      <c r="AI191" s="9">
        <f t="shared" si="32"/>
        <v>4</v>
      </c>
      <c r="AJ191" s="10" t="s">
        <v>282</v>
      </c>
    </row>
    <row r="192" spans="1:36" ht="13.8" x14ac:dyDescent="0.25">
      <c r="A192" s="5">
        <f t="shared" si="44"/>
        <v>43890</v>
      </c>
      <c r="B192" s="5">
        <f t="shared" si="44"/>
        <v>44136</v>
      </c>
      <c r="C192" s="6">
        <f t="shared" si="44"/>
        <v>0.33333333333333331</v>
      </c>
      <c r="D192" s="7">
        <f t="shared" si="44"/>
        <v>248</v>
      </c>
      <c r="E192" s="10" t="s">
        <v>268</v>
      </c>
      <c r="F192" s="7">
        <f t="shared" si="45"/>
        <v>169194</v>
      </c>
      <c r="G192" s="7">
        <f t="shared" si="45"/>
        <v>8371</v>
      </c>
      <c r="H192" s="7">
        <f t="shared" si="45"/>
        <v>4313</v>
      </c>
      <c r="I192" s="16" t="str">
        <f t="shared" si="45"/>
        <v>No hay datos</v>
      </c>
      <c r="J192" s="19">
        <f t="shared" si="45"/>
        <v>149048</v>
      </c>
      <c r="K192" s="24">
        <f t="shared" si="45"/>
        <v>21423</v>
      </c>
      <c r="L192" s="7">
        <f t="shared" si="45"/>
        <v>327889</v>
      </c>
      <c r="M192" s="7">
        <f t="shared" si="45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46"/>
        <v>5119</v>
      </c>
      <c r="S192" s="7">
        <f t="shared" si="46"/>
        <v>276</v>
      </c>
      <c r="T192" s="7">
        <f t="shared" si="46"/>
        <v>223</v>
      </c>
      <c r="U192" s="7">
        <f t="shared" si="46"/>
        <v>79053</v>
      </c>
      <c r="V192" s="7">
        <f t="shared" si="46"/>
        <v>531</v>
      </c>
      <c r="W192" s="7">
        <f t="shared" si="46"/>
        <v>342</v>
      </c>
      <c r="X192" s="7" t="str">
        <f t="shared" si="46"/>
        <v>53.0%</v>
      </c>
      <c r="Y192" s="7" t="str">
        <f t="shared" si="46"/>
        <v>47.0%</v>
      </c>
      <c r="Z192" s="7" t="str">
        <f t="shared" si="46"/>
        <v>60.6%</v>
      </c>
      <c r="AA192" s="7" t="str">
        <f t="shared" si="46"/>
        <v>20.5%</v>
      </c>
      <c r="AB192" s="7" t="str">
        <f t="shared" si="46"/>
        <v>13.2%</v>
      </c>
      <c r="AC192" s="7" t="str">
        <f t="shared" si="46"/>
        <v>2.9%</v>
      </c>
      <c r="AD192" s="7" t="str">
        <f t="shared" si="46"/>
        <v>1.4%</v>
      </c>
      <c r="AE192" s="7" t="str">
        <f t="shared" si="46"/>
        <v>0.8%</v>
      </c>
      <c r="AF192" s="7" t="str">
        <f t="shared" si="46"/>
        <v>0.5%</v>
      </c>
      <c r="AG192" s="7" t="str">
        <f t="shared" si="46"/>
        <v>0.2%</v>
      </c>
      <c r="AH192" s="9"/>
      <c r="AI192" s="9">
        <f t="shared" si="32"/>
        <v>4</v>
      </c>
      <c r="AJ192" s="10" t="s">
        <v>282</v>
      </c>
    </row>
    <row r="193" spans="1:36" ht="13.8" x14ac:dyDescent="0.25">
      <c r="A193" s="5">
        <f t="shared" si="44"/>
        <v>43890</v>
      </c>
      <c r="B193" s="5">
        <f t="shared" si="44"/>
        <v>44136</v>
      </c>
      <c r="C193" s="6">
        <f t="shared" si="44"/>
        <v>0.33333333333333331</v>
      </c>
      <c r="D193" s="7">
        <f t="shared" si="44"/>
        <v>248</v>
      </c>
      <c r="E193" s="10" t="s">
        <v>268</v>
      </c>
      <c r="F193" s="7">
        <f t="shared" si="45"/>
        <v>169194</v>
      </c>
      <c r="G193" s="7">
        <f t="shared" si="45"/>
        <v>8371</v>
      </c>
      <c r="H193" s="7">
        <f t="shared" si="45"/>
        <v>4313</v>
      </c>
      <c r="I193" s="16" t="str">
        <f t="shared" si="45"/>
        <v>No hay datos</v>
      </c>
      <c r="J193" s="19">
        <f t="shared" si="45"/>
        <v>149048</v>
      </c>
      <c r="K193" s="24">
        <f t="shared" si="45"/>
        <v>21423</v>
      </c>
      <c r="L193" s="7">
        <f t="shared" si="45"/>
        <v>327889</v>
      </c>
      <c r="M193" s="7">
        <f t="shared" si="45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46"/>
        <v>5119</v>
      </c>
      <c r="S193" s="7">
        <f t="shared" si="46"/>
        <v>276</v>
      </c>
      <c r="T193" s="7">
        <f t="shared" si="46"/>
        <v>223</v>
      </c>
      <c r="U193" s="7">
        <f t="shared" si="46"/>
        <v>79053</v>
      </c>
      <c r="V193" s="7">
        <f t="shared" si="46"/>
        <v>531</v>
      </c>
      <c r="W193" s="7">
        <f t="shared" si="46"/>
        <v>342</v>
      </c>
      <c r="X193" s="7" t="str">
        <f t="shared" si="46"/>
        <v>53.0%</v>
      </c>
      <c r="Y193" s="7" t="str">
        <f t="shared" si="46"/>
        <v>47.0%</v>
      </c>
      <c r="Z193" s="7" t="str">
        <f t="shared" si="46"/>
        <v>60.6%</v>
      </c>
      <c r="AA193" s="7" t="str">
        <f t="shared" si="46"/>
        <v>20.5%</v>
      </c>
      <c r="AB193" s="7" t="str">
        <f t="shared" si="46"/>
        <v>13.2%</v>
      </c>
      <c r="AC193" s="7" t="str">
        <f t="shared" si="46"/>
        <v>2.9%</v>
      </c>
      <c r="AD193" s="7" t="str">
        <f t="shared" si="46"/>
        <v>1.4%</v>
      </c>
      <c r="AE193" s="7" t="str">
        <f t="shared" si="46"/>
        <v>0.8%</v>
      </c>
      <c r="AF193" s="7" t="str">
        <f t="shared" si="46"/>
        <v>0.5%</v>
      </c>
      <c r="AG193" s="7" t="str">
        <f t="shared" si="46"/>
        <v>0.2%</v>
      </c>
      <c r="AH193" s="9"/>
      <c r="AI193" s="9">
        <f t="shared" si="32"/>
        <v>4</v>
      </c>
      <c r="AJ193" s="10" t="s">
        <v>282</v>
      </c>
    </row>
    <row r="194" spans="1:36" ht="13.8" x14ac:dyDescent="0.25">
      <c r="A194" s="5">
        <f t="shared" si="44"/>
        <v>43890</v>
      </c>
      <c r="B194" s="5">
        <f t="shared" si="44"/>
        <v>44136</v>
      </c>
      <c r="C194" s="6">
        <f t="shared" si="44"/>
        <v>0.33333333333333331</v>
      </c>
      <c r="D194" s="7">
        <f t="shared" si="44"/>
        <v>248</v>
      </c>
      <c r="E194" s="10" t="s">
        <v>268</v>
      </c>
      <c r="F194" s="7">
        <f t="shared" si="45"/>
        <v>169194</v>
      </c>
      <c r="G194" s="7">
        <f t="shared" si="45"/>
        <v>8371</v>
      </c>
      <c r="H194" s="7">
        <f t="shared" si="45"/>
        <v>4313</v>
      </c>
      <c r="I194" s="16" t="str">
        <f t="shared" si="45"/>
        <v>No hay datos</v>
      </c>
      <c r="J194" s="19">
        <f t="shared" si="45"/>
        <v>149048</v>
      </c>
      <c r="K194" s="24">
        <f t="shared" si="45"/>
        <v>21423</v>
      </c>
      <c r="L194" s="7">
        <f t="shared" si="45"/>
        <v>327889</v>
      </c>
      <c r="M194" s="7">
        <f t="shared" si="45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46"/>
        <v>5119</v>
      </c>
      <c r="S194" s="7">
        <f t="shared" si="46"/>
        <v>276</v>
      </c>
      <c r="T194" s="7">
        <f t="shared" si="46"/>
        <v>223</v>
      </c>
      <c r="U194" s="7">
        <f t="shared" si="46"/>
        <v>79053</v>
      </c>
      <c r="V194" s="7">
        <f t="shared" si="46"/>
        <v>531</v>
      </c>
      <c r="W194" s="7">
        <f t="shared" si="46"/>
        <v>342</v>
      </c>
      <c r="X194" s="7" t="str">
        <f t="shared" si="46"/>
        <v>53.0%</v>
      </c>
      <c r="Y194" s="7" t="str">
        <f t="shared" si="46"/>
        <v>47.0%</v>
      </c>
      <c r="Z194" s="7" t="str">
        <f t="shared" si="46"/>
        <v>60.6%</v>
      </c>
      <c r="AA194" s="7" t="str">
        <f t="shared" si="46"/>
        <v>20.5%</v>
      </c>
      <c r="AB194" s="7" t="str">
        <f t="shared" si="46"/>
        <v>13.2%</v>
      </c>
      <c r="AC194" s="7" t="str">
        <f t="shared" si="46"/>
        <v>2.9%</v>
      </c>
      <c r="AD194" s="7" t="str">
        <f t="shared" si="46"/>
        <v>1.4%</v>
      </c>
      <c r="AE194" s="7" t="str">
        <f t="shared" si="46"/>
        <v>0.8%</v>
      </c>
      <c r="AF194" s="7" t="str">
        <f t="shared" si="46"/>
        <v>0.5%</v>
      </c>
      <c r="AG194" s="7" t="str">
        <f t="shared" si="46"/>
        <v>0.2%</v>
      </c>
      <c r="AH194" s="9"/>
      <c r="AI194" s="9">
        <f t="shared" si="32"/>
        <v>4</v>
      </c>
      <c r="AJ194" s="10" t="s">
        <v>282</v>
      </c>
    </row>
    <row r="195" spans="1:36" ht="13.8" x14ac:dyDescent="0.25">
      <c r="A195" s="5">
        <f t="shared" ref="A195:D210" si="47">A194</f>
        <v>43890</v>
      </c>
      <c r="B195" s="5">
        <f t="shared" si="47"/>
        <v>44136</v>
      </c>
      <c r="C195" s="6">
        <f t="shared" si="47"/>
        <v>0.33333333333333331</v>
      </c>
      <c r="D195" s="7">
        <f t="shared" si="47"/>
        <v>248</v>
      </c>
      <c r="E195" s="10" t="s">
        <v>268</v>
      </c>
      <c r="F195" s="7">
        <f t="shared" ref="F195:M210" si="48">F194</f>
        <v>169194</v>
      </c>
      <c r="G195" s="7">
        <f t="shared" si="48"/>
        <v>8371</v>
      </c>
      <c r="H195" s="7">
        <f t="shared" si="48"/>
        <v>4313</v>
      </c>
      <c r="I195" s="16" t="str">
        <f t="shared" si="48"/>
        <v>No hay datos</v>
      </c>
      <c r="J195" s="19">
        <f t="shared" si="48"/>
        <v>149048</v>
      </c>
      <c r="K195" s="24">
        <f t="shared" si="48"/>
        <v>21423</v>
      </c>
      <c r="L195" s="7">
        <f t="shared" si="48"/>
        <v>327889</v>
      </c>
      <c r="M195" s="7">
        <f t="shared" si="48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46"/>
        <v>5119</v>
      </c>
      <c r="S195" s="7">
        <f t="shared" si="46"/>
        <v>276</v>
      </c>
      <c r="T195" s="7">
        <f t="shared" si="46"/>
        <v>223</v>
      </c>
      <c r="U195" s="7">
        <f t="shared" si="46"/>
        <v>79053</v>
      </c>
      <c r="V195" s="7">
        <f t="shared" si="46"/>
        <v>531</v>
      </c>
      <c r="W195" s="7">
        <f t="shared" si="46"/>
        <v>342</v>
      </c>
      <c r="X195" s="7" t="str">
        <f t="shared" si="46"/>
        <v>53.0%</v>
      </c>
      <c r="Y195" s="7" t="str">
        <f t="shared" si="46"/>
        <v>47.0%</v>
      </c>
      <c r="Z195" s="7" t="str">
        <f t="shared" si="46"/>
        <v>60.6%</v>
      </c>
      <c r="AA195" s="7" t="str">
        <f t="shared" si="46"/>
        <v>20.5%</v>
      </c>
      <c r="AB195" s="7" t="str">
        <f t="shared" si="46"/>
        <v>13.2%</v>
      </c>
      <c r="AC195" s="7" t="str">
        <f t="shared" si="46"/>
        <v>2.9%</v>
      </c>
      <c r="AD195" s="7" t="str">
        <f t="shared" si="46"/>
        <v>1.4%</v>
      </c>
      <c r="AE195" s="7" t="str">
        <f t="shared" si="46"/>
        <v>0.8%</v>
      </c>
      <c r="AF195" s="7" t="str">
        <f t="shared" si="46"/>
        <v>0.5%</v>
      </c>
      <c r="AG195" s="7" t="str">
        <f t="shared" si="46"/>
        <v>0.2%</v>
      </c>
      <c r="AH195" s="9"/>
      <c r="AI195" s="9">
        <f t="shared" si="32"/>
        <v>4</v>
      </c>
      <c r="AJ195" s="10" t="s">
        <v>282</v>
      </c>
    </row>
    <row r="196" spans="1:36" ht="13.8" x14ac:dyDescent="0.25">
      <c r="A196" s="5">
        <f t="shared" si="47"/>
        <v>43890</v>
      </c>
      <c r="B196" s="5">
        <f t="shared" si="47"/>
        <v>44136</v>
      </c>
      <c r="C196" s="6">
        <f t="shared" si="47"/>
        <v>0.33333333333333331</v>
      </c>
      <c r="D196" s="7">
        <f t="shared" si="47"/>
        <v>248</v>
      </c>
      <c r="E196" s="10" t="s">
        <v>268</v>
      </c>
      <c r="F196" s="7">
        <f t="shared" si="48"/>
        <v>169194</v>
      </c>
      <c r="G196" s="7">
        <f t="shared" si="48"/>
        <v>8371</v>
      </c>
      <c r="H196" s="7">
        <f t="shared" si="48"/>
        <v>4313</v>
      </c>
      <c r="I196" s="16" t="str">
        <f t="shared" si="48"/>
        <v>No hay datos</v>
      </c>
      <c r="J196" s="19">
        <f t="shared" si="48"/>
        <v>149048</v>
      </c>
      <c r="K196" s="24">
        <f t="shared" si="48"/>
        <v>21423</v>
      </c>
      <c r="L196" s="7">
        <f t="shared" si="48"/>
        <v>327889</v>
      </c>
      <c r="M196" s="7">
        <f t="shared" si="48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46"/>
        <v>79053</v>
      </c>
      <c r="V196" s="7">
        <f t="shared" si="46"/>
        <v>531</v>
      </c>
      <c r="W196" s="7">
        <f t="shared" si="46"/>
        <v>342</v>
      </c>
      <c r="X196" s="7" t="str">
        <f t="shared" si="46"/>
        <v>53.0%</v>
      </c>
      <c r="Y196" s="7" t="str">
        <f t="shared" si="46"/>
        <v>47.0%</v>
      </c>
      <c r="Z196" s="7" t="str">
        <f t="shared" si="46"/>
        <v>60.6%</v>
      </c>
      <c r="AA196" s="7" t="str">
        <f t="shared" si="46"/>
        <v>20.5%</v>
      </c>
      <c r="AB196" s="7" t="str">
        <f t="shared" si="46"/>
        <v>13.2%</v>
      </c>
      <c r="AC196" s="7" t="str">
        <f t="shared" si="46"/>
        <v>2.9%</v>
      </c>
      <c r="AD196" s="7" t="str">
        <f t="shared" si="46"/>
        <v>1.4%</v>
      </c>
      <c r="AE196" s="7" t="str">
        <f t="shared" si="46"/>
        <v>0.8%</v>
      </c>
      <c r="AF196" s="7" t="str">
        <f t="shared" si="46"/>
        <v>0.5%</v>
      </c>
      <c r="AG196" s="7" t="str">
        <f t="shared" si="46"/>
        <v>0.2%</v>
      </c>
      <c r="AH196" s="9"/>
      <c r="AI196" s="9">
        <f t="shared" ref="AI196:AI246" si="49">AI195</f>
        <v>4</v>
      </c>
      <c r="AJ196" s="10" t="s">
        <v>282</v>
      </c>
    </row>
    <row r="197" spans="1:36" ht="13.8" x14ac:dyDescent="0.25">
      <c r="A197" s="5">
        <f t="shared" si="47"/>
        <v>43890</v>
      </c>
      <c r="B197" s="5">
        <f t="shared" si="47"/>
        <v>44136</v>
      </c>
      <c r="C197" s="6">
        <f t="shared" si="47"/>
        <v>0.33333333333333331</v>
      </c>
      <c r="D197" s="7">
        <f t="shared" si="47"/>
        <v>248</v>
      </c>
      <c r="E197" s="10" t="s">
        <v>268</v>
      </c>
      <c r="F197" s="7">
        <f t="shared" si="48"/>
        <v>169194</v>
      </c>
      <c r="G197" s="7">
        <f t="shared" si="48"/>
        <v>8371</v>
      </c>
      <c r="H197" s="7">
        <f t="shared" si="48"/>
        <v>4313</v>
      </c>
      <c r="I197" s="16" t="str">
        <f t="shared" si="48"/>
        <v>No hay datos</v>
      </c>
      <c r="J197" s="19">
        <f t="shared" si="48"/>
        <v>149048</v>
      </c>
      <c r="K197" s="24">
        <f t="shared" si="48"/>
        <v>21423</v>
      </c>
      <c r="L197" s="7">
        <f t="shared" si="48"/>
        <v>327889</v>
      </c>
      <c r="M197" s="7">
        <f t="shared" si="48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46"/>
        <v>227</v>
      </c>
      <c r="S197" s="7">
        <f t="shared" si="46"/>
        <v>1</v>
      </c>
      <c r="T197" s="7">
        <f t="shared" si="46"/>
        <v>1</v>
      </c>
      <c r="U197" s="7">
        <f t="shared" si="46"/>
        <v>79053</v>
      </c>
      <c r="V197" s="7">
        <f t="shared" si="46"/>
        <v>531</v>
      </c>
      <c r="W197" s="7">
        <f t="shared" si="46"/>
        <v>342</v>
      </c>
      <c r="X197" s="7" t="str">
        <f t="shared" si="46"/>
        <v>53.0%</v>
      </c>
      <c r="Y197" s="7" t="str">
        <f t="shared" si="46"/>
        <v>47.0%</v>
      </c>
      <c r="Z197" s="7" t="str">
        <f t="shared" si="46"/>
        <v>60.6%</v>
      </c>
      <c r="AA197" s="7" t="str">
        <f t="shared" si="46"/>
        <v>20.5%</v>
      </c>
      <c r="AB197" s="7" t="str">
        <f t="shared" si="46"/>
        <v>13.2%</v>
      </c>
      <c r="AC197" s="7" t="str">
        <f t="shared" si="46"/>
        <v>2.9%</v>
      </c>
      <c r="AD197" s="7" t="str">
        <f t="shared" si="46"/>
        <v>1.4%</v>
      </c>
      <c r="AE197" s="7" t="str">
        <f t="shared" si="46"/>
        <v>0.8%</v>
      </c>
      <c r="AF197" s="7" t="str">
        <f t="shared" si="46"/>
        <v>0.5%</v>
      </c>
      <c r="AG197" s="7" t="str">
        <f t="shared" si="46"/>
        <v>0.2%</v>
      </c>
      <c r="AH197" s="9"/>
      <c r="AI197" s="9">
        <f t="shared" si="49"/>
        <v>4</v>
      </c>
      <c r="AJ197" s="10" t="s">
        <v>282</v>
      </c>
    </row>
    <row r="198" spans="1:36" ht="13.8" x14ac:dyDescent="0.25">
      <c r="A198" s="5">
        <f t="shared" si="47"/>
        <v>43890</v>
      </c>
      <c r="B198" s="5">
        <f t="shared" si="47"/>
        <v>44136</v>
      </c>
      <c r="C198" s="6">
        <f t="shared" si="47"/>
        <v>0.33333333333333331</v>
      </c>
      <c r="D198" s="7">
        <f t="shared" si="47"/>
        <v>248</v>
      </c>
      <c r="E198" s="10" t="s">
        <v>268</v>
      </c>
      <c r="F198" s="7">
        <f t="shared" si="48"/>
        <v>169194</v>
      </c>
      <c r="G198" s="7">
        <f t="shared" si="48"/>
        <v>8371</v>
      </c>
      <c r="H198" s="7">
        <f t="shared" si="48"/>
        <v>4313</v>
      </c>
      <c r="I198" s="16" t="str">
        <f t="shared" si="48"/>
        <v>No hay datos</v>
      </c>
      <c r="J198" s="19">
        <f t="shared" si="48"/>
        <v>149048</v>
      </c>
      <c r="K198" s="24">
        <f t="shared" si="48"/>
        <v>21423</v>
      </c>
      <c r="L198" s="7">
        <f t="shared" si="48"/>
        <v>327889</v>
      </c>
      <c r="M198" s="7">
        <f t="shared" si="48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46"/>
        <v>227</v>
      </c>
      <c r="S198" s="7">
        <f t="shared" si="46"/>
        <v>1</v>
      </c>
      <c r="T198" s="7">
        <f t="shared" si="46"/>
        <v>1</v>
      </c>
      <c r="U198" s="7">
        <f t="shared" si="46"/>
        <v>79053</v>
      </c>
      <c r="V198" s="7">
        <f t="shared" si="46"/>
        <v>531</v>
      </c>
      <c r="W198" s="7">
        <f t="shared" si="46"/>
        <v>342</v>
      </c>
      <c r="X198" s="7" t="str">
        <f t="shared" si="46"/>
        <v>53.0%</v>
      </c>
      <c r="Y198" s="7" t="str">
        <f t="shared" si="46"/>
        <v>47.0%</v>
      </c>
      <c r="Z198" s="7" t="str">
        <f t="shared" si="46"/>
        <v>60.6%</v>
      </c>
      <c r="AA198" s="7" t="str">
        <f t="shared" si="46"/>
        <v>20.5%</v>
      </c>
      <c r="AB198" s="7" t="str">
        <f t="shared" si="46"/>
        <v>13.2%</v>
      </c>
      <c r="AC198" s="7" t="str">
        <f t="shared" si="46"/>
        <v>2.9%</v>
      </c>
      <c r="AD198" s="7" t="str">
        <f t="shared" si="46"/>
        <v>1.4%</v>
      </c>
      <c r="AE198" s="7" t="str">
        <f t="shared" si="46"/>
        <v>0.8%</v>
      </c>
      <c r="AF198" s="7" t="str">
        <f t="shared" si="46"/>
        <v>0.5%</v>
      </c>
      <c r="AG198" s="7" t="str">
        <f t="shared" si="46"/>
        <v>0.2%</v>
      </c>
      <c r="AH198" s="9"/>
      <c r="AI198" s="9">
        <f t="shared" si="49"/>
        <v>4</v>
      </c>
      <c r="AJ198" s="10" t="s">
        <v>282</v>
      </c>
    </row>
    <row r="199" spans="1:36" ht="13.8" x14ac:dyDescent="0.25">
      <c r="A199" s="5">
        <f t="shared" si="47"/>
        <v>43890</v>
      </c>
      <c r="B199" s="5">
        <f t="shared" si="47"/>
        <v>44136</v>
      </c>
      <c r="C199" s="6">
        <f t="shared" si="47"/>
        <v>0.33333333333333331</v>
      </c>
      <c r="D199" s="7">
        <f t="shared" si="47"/>
        <v>248</v>
      </c>
      <c r="E199" s="10" t="s">
        <v>268</v>
      </c>
      <c r="F199" s="7">
        <f t="shared" si="48"/>
        <v>169194</v>
      </c>
      <c r="G199" s="7">
        <f t="shared" si="48"/>
        <v>8371</v>
      </c>
      <c r="H199" s="7">
        <f t="shared" si="48"/>
        <v>4313</v>
      </c>
      <c r="I199" s="16" t="str">
        <f t="shared" si="48"/>
        <v>No hay datos</v>
      </c>
      <c r="J199" s="19">
        <f t="shared" si="48"/>
        <v>149048</v>
      </c>
      <c r="K199" s="24">
        <f t="shared" si="48"/>
        <v>21423</v>
      </c>
      <c r="L199" s="7">
        <f t="shared" si="48"/>
        <v>327889</v>
      </c>
      <c r="M199" s="7">
        <f t="shared" si="48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0">R198</f>
        <v>227</v>
      </c>
      <c r="S199" s="7">
        <f t="shared" si="50"/>
        <v>1</v>
      </c>
      <c r="T199" s="7">
        <f t="shared" si="50"/>
        <v>1</v>
      </c>
      <c r="U199" s="7">
        <f t="shared" si="50"/>
        <v>79053</v>
      </c>
      <c r="V199" s="7">
        <f t="shared" si="50"/>
        <v>531</v>
      </c>
      <c r="W199" s="7">
        <f t="shared" si="50"/>
        <v>342</v>
      </c>
      <c r="X199" s="7" t="str">
        <f t="shared" si="50"/>
        <v>53.0%</v>
      </c>
      <c r="Y199" s="7" t="str">
        <f t="shared" si="50"/>
        <v>47.0%</v>
      </c>
      <c r="Z199" s="7" t="str">
        <f t="shared" si="50"/>
        <v>60.6%</v>
      </c>
      <c r="AA199" s="7" t="str">
        <f t="shared" si="50"/>
        <v>20.5%</v>
      </c>
      <c r="AB199" s="7" t="str">
        <f t="shared" si="50"/>
        <v>13.2%</v>
      </c>
      <c r="AC199" s="7" t="str">
        <f t="shared" si="50"/>
        <v>2.9%</v>
      </c>
      <c r="AD199" s="7" t="str">
        <f t="shared" si="50"/>
        <v>1.4%</v>
      </c>
      <c r="AE199" s="7" t="str">
        <f t="shared" si="50"/>
        <v>0.8%</v>
      </c>
      <c r="AF199" s="7" t="str">
        <f t="shared" si="50"/>
        <v>0.5%</v>
      </c>
      <c r="AG199" s="7" t="str">
        <f t="shared" si="50"/>
        <v>0.2%</v>
      </c>
      <c r="AH199" s="9"/>
      <c r="AI199" s="9">
        <f t="shared" si="49"/>
        <v>4</v>
      </c>
      <c r="AJ199" s="10" t="s">
        <v>282</v>
      </c>
    </row>
    <row r="200" spans="1:36" ht="13.8" x14ac:dyDescent="0.25">
      <c r="A200" s="5">
        <f t="shared" si="47"/>
        <v>43890</v>
      </c>
      <c r="B200" s="5">
        <f t="shared" si="47"/>
        <v>44136</v>
      </c>
      <c r="C200" s="6">
        <f t="shared" si="47"/>
        <v>0.33333333333333331</v>
      </c>
      <c r="D200" s="7">
        <f t="shared" si="47"/>
        <v>248</v>
      </c>
      <c r="E200" s="10" t="s">
        <v>268</v>
      </c>
      <c r="F200" s="7">
        <f t="shared" si="48"/>
        <v>169194</v>
      </c>
      <c r="G200" s="7">
        <f t="shared" si="48"/>
        <v>8371</v>
      </c>
      <c r="H200" s="7">
        <f t="shared" si="48"/>
        <v>4313</v>
      </c>
      <c r="I200" s="16" t="str">
        <f t="shared" si="48"/>
        <v>No hay datos</v>
      </c>
      <c r="J200" s="19">
        <f t="shared" si="48"/>
        <v>149048</v>
      </c>
      <c r="K200" s="24">
        <f t="shared" si="48"/>
        <v>21423</v>
      </c>
      <c r="L200" s="7">
        <f t="shared" si="48"/>
        <v>327889</v>
      </c>
      <c r="M200" s="7">
        <f t="shared" si="48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50"/>
        <v>79053</v>
      </c>
      <c r="V200" s="7">
        <f t="shared" si="50"/>
        <v>531</v>
      </c>
      <c r="W200" s="7">
        <f t="shared" si="50"/>
        <v>342</v>
      </c>
      <c r="X200" s="7" t="str">
        <f t="shared" si="50"/>
        <v>53.0%</v>
      </c>
      <c r="Y200" s="7" t="str">
        <f t="shared" si="50"/>
        <v>47.0%</v>
      </c>
      <c r="Z200" s="7" t="str">
        <f t="shared" si="50"/>
        <v>60.6%</v>
      </c>
      <c r="AA200" s="7" t="str">
        <f t="shared" si="50"/>
        <v>20.5%</v>
      </c>
      <c r="AB200" s="7" t="str">
        <f t="shared" si="50"/>
        <v>13.2%</v>
      </c>
      <c r="AC200" s="7" t="str">
        <f t="shared" si="50"/>
        <v>2.9%</v>
      </c>
      <c r="AD200" s="7" t="str">
        <f t="shared" si="50"/>
        <v>1.4%</v>
      </c>
      <c r="AE200" s="7" t="str">
        <f t="shared" si="50"/>
        <v>0.8%</v>
      </c>
      <c r="AF200" s="7" t="str">
        <f t="shared" si="50"/>
        <v>0.5%</v>
      </c>
      <c r="AG200" s="7" t="str">
        <f t="shared" si="50"/>
        <v>0.2%</v>
      </c>
      <c r="AH200" s="9"/>
      <c r="AI200" s="9">
        <f t="shared" si="49"/>
        <v>4</v>
      </c>
      <c r="AJ200" s="10" t="s">
        <v>282</v>
      </c>
    </row>
    <row r="201" spans="1:36" ht="13.8" x14ac:dyDescent="0.25">
      <c r="A201" s="5">
        <f t="shared" si="47"/>
        <v>43890</v>
      </c>
      <c r="B201" s="5">
        <f t="shared" si="47"/>
        <v>44136</v>
      </c>
      <c r="C201" s="6">
        <f t="shared" si="47"/>
        <v>0.33333333333333331</v>
      </c>
      <c r="D201" s="7">
        <f t="shared" si="47"/>
        <v>248</v>
      </c>
      <c r="E201" s="10" t="s">
        <v>268</v>
      </c>
      <c r="F201" s="7">
        <f t="shared" si="48"/>
        <v>169194</v>
      </c>
      <c r="G201" s="7">
        <f t="shared" si="48"/>
        <v>8371</v>
      </c>
      <c r="H201" s="7">
        <f t="shared" si="48"/>
        <v>4313</v>
      </c>
      <c r="I201" s="16" t="str">
        <f t="shared" si="48"/>
        <v>No hay datos</v>
      </c>
      <c r="J201" s="19">
        <f t="shared" si="48"/>
        <v>149048</v>
      </c>
      <c r="K201" s="24">
        <f t="shared" si="48"/>
        <v>21423</v>
      </c>
      <c r="L201" s="7">
        <f t="shared" si="48"/>
        <v>327889</v>
      </c>
      <c r="M201" s="7">
        <f t="shared" si="48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50"/>
        <v>3008</v>
      </c>
      <c r="S201" s="7">
        <f t="shared" si="50"/>
        <v>22</v>
      </c>
      <c r="T201" s="7">
        <f t="shared" si="50"/>
        <v>0</v>
      </c>
      <c r="U201" s="7">
        <f t="shared" si="50"/>
        <v>79053</v>
      </c>
      <c r="V201" s="7">
        <f t="shared" si="50"/>
        <v>531</v>
      </c>
      <c r="W201" s="7">
        <f t="shared" si="50"/>
        <v>342</v>
      </c>
      <c r="X201" s="7" t="str">
        <f t="shared" si="50"/>
        <v>53.0%</v>
      </c>
      <c r="Y201" s="7" t="str">
        <f t="shared" si="50"/>
        <v>47.0%</v>
      </c>
      <c r="Z201" s="7" t="str">
        <f t="shared" si="50"/>
        <v>60.6%</v>
      </c>
      <c r="AA201" s="7" t="str">
        <f t="shared" si="50"/>
        <v>20.5%</v>
      </c>
      <c r="AB201" s="7" t="str">
        <f t="shared" si="50"/>
        <v>13.2%</v>
      </c>
      <c r="AC201" s="7" t="str">
        <f t="shared" si="50"/>
        <v>2.9%</v>
      </c>
      <c r="AD201" s="7" t="str">
        <f t="shared" si="50"/>
        <v>1.4%</v>
      </c>
      <c r="AE201" s="7" t="str">
        <f t="shared" si="50"/>
        <v>0.8%</v>
      </c>
      <c r="AF201" s="7" t="str">
        <f t="shared" si="50"/>
        <v>0.5%</v>
      </c>
      <c r="AG201" s="7" t="str">
        <f t="shared" si="50"/>
        <v>0.2%</v>
      </c>
      <c r="AH201" s="9"/>
      <c r="AI201" s="9">
        <f t="shared" si="49"/>
        <v>4</v>
      </c>
      <c r="AJ201" s="10" t="s">
        <v>282</v>
      </c>
    </row>
    <row r="202" spans="1:36" ht="13.8" x14ac:dyDescent="0.25">
      <c r="A202" s="5">
        <f t="shared" si="47"/>
        <v>43890</v>
      </c>
      <c r="B202" s="5">
        <f t="shared" si="47"/>
        <v>44136</v>
      </c>
      <c r="C202" s="6">
        <f t="shared" si="47"/>
        <v>0.33333333333333331</v>
      </c>
      <c r="D202" s="7">
        <f t="shared" si="47"/>
        <v>248</v>
      </c>
      <c r="E202" s="10" t="s">
        <v>268</v>
      </c>
      <c r="F202" s="7">
        <f t="shared" si="48"/>
        <v>169194</v>
      </c>
      <c r="G202" s="7">
        <f t="shared" si="48"/>
        <v>8371</v>
      </c>
      <c r="H202" s="7">
        <f t="shared" si="48"/>
        <v>4313</v>
      </c>
      <c r="I202" s="16" t="str">
        <f t="shared" si="48"/>
        <v>No hay datos</v>
      </c>
      <c r="J202" s="19">
        <f t="shared" si="48"/>
        <v>149048</v>
      </c>
      <c r="K202" s="24">
        <f t="shared" si="48"/>
        <v>21423</v>
      </c>
      <c r="L202" s="7">
        <f t="shared" si="48"/>
        <v>327889</v>
      </c>
      <c r="M202" s="7">
        <f t="shared" si="48"/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0"/>
        <v>3008</v>
      </c>
      <c r="S202" s="7">
        <f t="shared" si="50"/>
        <v>22</v>
      </c>
      <c r="T202" s="7">
        <f t="shared" si="50"/>
        <v>0</v>
      </c>
      <c r="U202" s="7">
        <f t="shared" si="50"/>
        <v>79053</v>
      </c>
      <c r="V202" s="7">
        <f t="shared" si="50"/>
        <v>531</v>
      </c>
      <c r="W202" s="7">
        <f t="shared" si="50"/>
        <v>342</v>
      </c>
      <c r="X202" s="7" t="str">
        <f t="shared" si="50"/>
        <v>53.0%</v>
      </c>
      <c r="Y202" s="7" t="str">
        <f t="shared" si="50"/>
        <v>47.0%</v>
      </c>
      <c r="Z202" s="7" t="str">
        <f t="shared" si="50"/>
        <v>60.6%</v>
      </c>
      <c r="AA202" s="7" t="str">
        <f t="shared" si="50"/>
        <v>20.5%</v>
      </c>
      <c r="AB202" s="7" t="str">
        <f t="shared" si="50"/>
        <v>13.2%</v>
      </c>
      <c r="AC202" s="7" t="str">
        <f t="shared" si="50"/>
        <v>2.9%</v>
      </c>
      <c r="AD202" s="7" t="str">
        <f t="shared" si="50"/>
        <v>1.4%</v>
      </c>
      <c r="AE202" s="7" t="str">
        <f t="shared" si="50"/>
        <v>0.8%</v>
      </c>
      <c r="AF202" s="7" t="str">
        <f t="shared" si="50"/>
        <v>0.5%</v>
      </c>
      <c r="AG202" s="7" t="str">
        <f t="shared" si="50"/>
        <v>0.2%</v>
      </c>
      <c r="AH202" s="9"/>
      <c r="AI202" s="9">
        <f t="shared" si="49"/>
        <v>4</v>
      </c>
      <c r="AJ202" s="10" t="s">
        <v>282</v>
      </c>
    </row>
    <row r="203" spans="1:36" ht="13.8" x14ac:dyDescent="0.25">
      <c r="A203" s="5">
        <f t="shared" si="47"/>
        <v>43890</v>
      </c>
      <c r="B203" s="5">
        <f t="shared" si="47"/>
        <v>44136</v>
      </c>
      <c r="C203" s="6">
        <f t="shared" si="47"/>
        <v>0.33333333333333331</v>
      </c>
      <c r="D203" s="7">
        <f t="shared" si="47"/>
        <v>248</v>
      </c>
      <c r="E203" s="10" t="s">
        <v>268</v>
      </c>
      <c r="F203" s="7">
        <f t="shared" si="48"/>
        <v>169194</v>
      </c>
      <c r="G203" s="7">
        <f t="shared" si="48"/>
        <v>8371</v>
      </c>
      <c r="H203" s="7">
        <f t="shared" si="48"/>
        <v>4313</v>
      </c>
      <c r="I203" s="16" t="str">
        <f t="shared" si="48"/>
        <v>No hay datos</v>
      </c>
      <c r="J203" s="19">
        <f t="shared" si="48"/>
        <v>149048</v>
      </c>
      <c r="K203" s="24">
        <f t="shared" si="48"/>
        <v>21423</v>
      </c>
      <c r="L203" s="7">
        <f t="shared" si="48"/>
        <v>327889</v>
      </c>
      <c r="M203" s="7">
        <f t="shared" si="48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50"/>
        <v>3008</v>
      </c>
      <c r="S203" s="7">
        <f t="shared" si="50"/>
        <v>22</v>
      </c>
      <c r="T203" s="7">
        <f t="shared" si="50"/>
        <v>0</v>
      </c>
      <c r="U203" s="7">
        <f t="shared" si="50"/>
        <v>79053</v>
      </c>
      <c r="V203" s="7">
        <f t="shared" si="50"/>
        <v>531</v>
      </c>
      <c r="W203" s="7">
        <f t="shared" si="50"/>
        <v>342</v>
      </c>
      <c r="X203" s="7" t="str">
        <f t="shared" si="50"/>
        <v>53.0%</v>
      </c>
      <c r="Y203" s="7" t="str">
        <f t="shared" si="50"/>
        <v>47.0%</v>
      </c>
      <c r="Z203" s="7" t="str">
        <f t="shared" si="50"/>
        <v>60.6%</v>
      </c>
      <c r="AA203" s="7" t="str">
        <f t="shared" si="50"/>
        <v>20.5%</v>
      </c>
      <c r="AB203" s="7" t="str">
        <f t="shared" si="50"/>
        <v>13.2%</v>
      </c>
      <c r="AC203" s="7" t="str">
        <f t="shared" si="50"/>
        <v>2.9%</v>
      </c>
      <c r="AD203" s="7" t="str">
        <f t="shared" si="50"/>
        <v>1.4%</v>
      </c>
      <c r="AE203" s="7" t="str">
        <f t="shared" si="50"/>
        <v>0.8%</v>
      </c>
      <c r="AF203" s="7" t="str">
        <f t="shared" si="50"/>
        <v>0.5%</v>
      </c>
      <c r="AG203" s="7" t="str">
        <f t="shared" si="50"/>
        <v>0.2%</v>
      </c>
      <c r="AH203" s="9"/>
      <c r="AI203" s="9">
        <f t="shared" si="49"/>
        <v>4</v>
      </c>
      <c r="AJ203" s="10" t="s">
        <v>282</v>
      </c>
    </row>
    <row r="204" spans="1:36" ht="13.8" x14ac:dyDescent="0.25">
      <c r="A204" s="5">
        <f t="shared" si="47"/>
        <v>43890</v>
      </c>
      <c r="B204" s="5">
        <f t="shared" si="47"/>
        <v>44136</v>
      </c>
      <c r="C204" s="6">
        <f t="shared" si="47"/>
        <v>0.33333333333333331</v>
      </c>
      <c r="D204" s="7">
        <f t="shared" si="47"/>
        <v>248</v>
      </c>
      <c r="E204" s="10" t="s">
        <v>268</v>
      </c>
      <c r="F204" s="7">
        <f t="shared" si="48"/>
        <v>169194</v>
      </c>
      <c r="G204" s="7">
        <f t="shared" si="48"/>
        <v>8371</v>
      </c>
      <c r="H204" s="7">
        <f t="shared" si="48"/>
        <v>4313</v>
      </c>
      <c r="I204" s="16" t="str">
        <f t="shared" si="48"/>
        <v>No hay datos</v>
      </c>
      <c r="J204" s="19">
        <f t="shared" si="48"/>
        <v>149048</v>
      </c>
      <c r="K204" s="24">
        <f t="shared" si="48"/>
        <v>21423</v>
      </c>
      <c r="L204" s="7">
        <f t="shared" si="48"/>
        <v>327889</v>
      </c>
      <c r="M204" s="7">
        <f t="shared" si="48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50"/>
        <v>3008</v>
      </c>
      <c r="S204" s="7">
        <f t="shared" si="50"/>
        <v>22</v>
      </c>
      <c r="T204" s="7">
        <f t="shared" si="50"/>
        <v>0</v>
      </c>
      <c r="U204" s="7">
        <f t="shared" si="50"/>
        <v>79053</v>
      </c>
      <c r="V204" s="7">
        <f t="shared" si="50"/>
        <v>531</v>
      </c>
      <c r="W204" s="7">
        <f t="shared" si="50"/>
        <v>342</v>
      </c>
      <c r="X204" s="7" t="str">
        <f t="shared" si="50"/>
        <v>53.0%</v>
      </c>
      <c r="Y204" s="7" t="str">
        <f t="shared" si="50"/>
        <v>47.0%</v>
      </c>
      <c r="Z204" s="7" t="str">
        <f t="shared" si="50"/>
        <v>60.6%</v>
      </c>
      <c r="AA204" s="7" t="str">
        <f t="shared" si="50"/>
        <v>20.5%</v>
      </c>
      <c r="AB204" s="7" t="str">
        <f t="shared" si="50"/>
        <v>13.2%</v>
      </c>
      <c r="AC204" s="7" t="str">
        <f t="shared" si="50"/>
        <v>2.9%</v>
      </c>
      <c r="AD204" s="7" t="str">
        <f t="shared" si="50"/>
        <v>1.4%</v>
      </c>
      <c r="AE204" s="7" t="str">
        <f t="shared" si="50"/>
        <v>0.8%</v>
      </c>
      <c r="AF204" s="7" t="str">
        <f t="shared" si="50"/>
        <v>0.5%</v>
      </c>
      <c r="AG204" s="7" t="str">
        <f t="shared" si="50"/>
        <v>0.2%</v>
      </c>
      <c r="AH204" s="9"/>
      <c r="AI204" s="9">
        <f t="shared" si="49"/>
        <v>4</v>
      </c>
      <c r="AJ204" s="10" t="s">
        <v>282</v>
      </c>
    </row>
    <row r="205" spans="1:36" ht="13.8" x14ac:dyDescent="0.25">
      <c r="A205" s="5">
        <f t="shared" si="47"/>
        <v>43890</v>
      </c>
      <c r="B205" s="5">
        <f t="shared" si="47"/>
        <v>44136</v>
      </c>
      <c r="C205" s="6">
        <f t="shared" si="47"/>
        <v>0.33333333333333331</v>
      </c>
      <c r="D205" s="7">
        <f t="shared" si="47"/>
        <v>248</v>
      </c>
      <c r="E205" s="10" t="s">
        <v>268</v>
      </c>
      <c r="F205" s="7">
        <f t="shared" si="48"/>
        <v>169194</v>
      </c>
      <c r="G205" s="7">
        <f t="shared" si="48"/>
        <v>8371</v>
      </c>
      <c r="H205" s="7">
        <f t="shared" si="48"/>
        <v>4313</v>
      </c>
      <c r="I205" s="16" t="str">
        <f t="shared" si="48"/>
        <v>No hay datos</v>
      </c>
      <c r="J205" s="19">
        <f t="shared" si="48"/>
        <v>149048</v>
      </c>
      <c r="K205" s="24">
        <f t="shared" si="48"/>
        <v>21423</v>
      </c>
      <c r="L205" s="7">
        <f t="shared" si="48"/>
        <v>327889</v>
      </c>
      <c r="M205" s="7">
        <f t="shared" si="48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0"/>
        <v>3008</v>
      </c>
      <c r="S205" s="7">
        <f t="shared" si="50"/>
        <v>22</v>
      </c>
      <c r="T205" s="7">
        <f t="shared" si="50"/>
        <v>0</v>
      </c>
      <c r="U205" s="7">
        <f t="shared" si="50"/>
        <v>79053</v>
      </c>
      <c r="V205" s="7">
        <f t="shared" si="50"/>
        <v>531</v>
      </c>
      <c r="W205" s="7">
        <f t="shared" si="50"/>
        <v>342</v>
      </c>
      <c r="X205" s="7" t="str">
        <f t="shared" si="50"/>
        <v>53.0%</v>
      </c>
      <c r="Y205" s="7" t="str">
        <f t="shared" si="50"/>
        <v>47.0%</v>
      </c>
      <c r="Z205" s="7" t="str">
        <f t="shared" si="50"/>
        <v>60.6%</v>
      </c>
      <c r="AA205" s="7" t="str">
        <f t="shared" si="50"/>
        <v>20.5%</v>
      </c>
      <c r="AB205" s="7" t="str">
        <f t="shared" si="50"/>
        <v>13.2%</v>
      </c>
      <c r="AC205" s="7" t="str">
        <f t="shared" si="50"/>
        <v>2.9%</v>
      </c>
      <c r="AD205" s="7" t="str">
        <f t="shared" si="50"/>
        <v>1.4%</v>
      </c>
      <c r="AE205" s="7" t="str">
        <f t="shared" si="50"/>
        <v>0.8%</v>
      </c>
      <c r="AF205" s="7" t="str">
        <f t="shared" si="50"/>
        <v>0.5%</v>
      </c>
      <c r="AG205" s="7" t="str">
        <f t="shared" si="50"/>
        <v>0.2%</v>
      </c>
      <c r="AH205" s="9"/>
      <c r="AI205" s="9">
        <f t="shared" si="49"/>
        <v>4</v>
      </c>
      <c r="AJ205" s="10" t="s">
        <v>282</v>
      </c>
    </row>
    <row r="206" spans="1:36" ht="13.8" x14ac:dyDescent="0.25">
      <c r="A206" s="5">
        <f t="shared" si="47"/>
        <v>43890</v>
      </c>
      <c r="B206" s="5">
        <f t="shared" si="47"/>
        <v>44136</v>
      </c>
      <c r="C206" s="6">
        <f t="shared" si="47"/>
        <v>0.33333333333333331</v>
      </c>
      <c r="D206" s="7">
        <f t="shared" si="47"/>
        <v>248</v>
      </c>
      <c r="E206" s="10" t="s">
        <v>268</v>
      </c>
      <c r="F206" s="7">
        <f t="shared" si="48"/>
        <v>169194</v>
      </c>
      <c r="G206" s="7">
        <f t="shared" si="48"/>
        <v>8371</v>
      </c>
      <c r="H206" s="7">
        <f t="shared" si="48"/>
        <v>4313</v>
      </c>
      <c r="I206" s="16" t="str">
        <f t="shared" si="48"/>
        <v>No hay datos</v>
      </c>
      <c r="J206" s="19">
        <f t="shared" si="48"/>
        <v>149048</v>
      </c>
      <c r="K206" s="24">
        <f t="shared" si="48"/>
        <v>21423</v>
      </c>
      <c r="L206" s="7">
        <f t="shared" si="48"/>
        <v>327889</v>
      </c>
      <c r="M206" s="7">
        <f t="shared" si="48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0"/>
        <v>3008</v>
      </c>
      <c r="S206" s="7">
        <f t="shared" si="50"/>
        <v>22</v>
      </c>
      <c r="T206" s="7">
        <f t="shared" si="50"/>
        <v>0</v>
      </c>
      <c r="U206" s="7">
        <f t="shared" si="50"/>
        <v>79053</v>
      </c>
      <c r="V206" s="7">
        <f t="shared" si="50"/>
        <v>531</v>
      </c>
      <c r="W206" s="7">
        <f t="shared" si="50"/>
        <v>342</v>
      </c>
      <c r="X206" s="7" t="str">
        <f t="shared" si="50"/>
        <v>53.0%</v>
      </c>
      <c r="Y206" s="7" t="str">
        <f t="shared" si="50"/>
        <v>47.0%</v>
      </c>
      <c r="Z206" s="7" t="str">
        <f t="shared" si="50"/>
        <v>60.6%</v>
      </c>
      <c r="AA206" s="7" t="str">
        <f t="shared" si="50"/>
        <v>20.5%</v>
      </c>
      <c r="AB206" s="7" t="str">
        <f t="shared" si="50"/>
        <v>13.2%</v>
      </c>
      <c r="AC206" s="7" t="str">
        <f t="shared" si="50"/>
        <v>2.9%</v>
      </c>
      <c r="AD206" s="7" t="str">
        <f t="shared" si="50"/>
        <v>1.4%</v>
      </c>
      <c r="AE206" s="7" t="str">
        <f t="shared" si="50"/>
        <v>0.8%</v>
      </c>
      <c r="AF206" s="7" t="str">
        <f t="shared" si="50"/>
        <v>0.5%</v>
      </c>
      <c r="AG206" s="7" t="str">
        <f t="shared" si="50"/>
        <v>0.2%</v>
      </c>
      <c r="AH206" s="9"/>
      <c r="AI206" s="9">
        <f t="shared" si="49"/>
        <v>4</v>
      </c>
      <c r="AJ206" s="10" t="s">
        <v>282</v>
      </c>
    </row>
    <row r="207" spans="1:36" ht="13.8" x14ac:dyDescent="0.25">
      <c r="A207" s="5">
        <f t="shared" si="47"/>
        <v>43890</v>
      </c>
      <c r="B207" s="5">
        <f t="shared" si="47"/>
        <v>44136</v>
      </c>
      <c r="C207" s="6">
        <f t="shared" si="47"/>
        <v>0.33333333333333331</v>
      </c>
      <c r="D207" s="7">
        <f t="shared" si="47"/>
        <v>248</v>
      </c>
      <c r="E207" s="10" t="s">
        <v>268</v>
      </c>
      <c r="F207" s="7">
        <f t="shared" si="48"/>
        <v>169194</v>
      </c>
      <c r="G207" s="7">
        <f t="shared" si="48"/>
        <v>8371</v>
      </c>
      <c r="H207" s="7">
        <f t="shared" si="48"/>
        <v>4313</v>
      </c>
      <c r="I207" s="16" t="str">
        <f t="shared" si="48"/>
        <v>No hay datos</v>
      </c>
      <c r="J207" s="19">
        <f t="shared" si="48"/>
        <v>149048</v>
      </c>
      <c r="K207" s="24">
        <f t="shared" si="48"/>
        <v>21423</v>
      </c>
      <c r="L207" s="7">
        <f t="shared" si="48"/>
        <v>327889</v>
      </c>
      <c r="M207" s="7">
        <f t="shared" si="48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0"/>
        <v>3008</v>
      </c>
      <c r="S207" s="7">
        <f t="shared" si="50"/>
        <v>22</v>
      </c>
      <c r="T207" s="7">
        <f t="shared" si="50"/>
        <v>0</v>
      </c>
      <c r="U207" s="7">
        <f t="shared" si="50"/>
        <v>79053</v>
      </c>
      <c r="V207" s="7">
        <f t="shared" si="50"/>
        <v>531</v>
      </c>
      <c r="W207" s="7">
        <f t="shared" si="50"/>
        <v>342</v>
      </c>
      <c r="X207" s="7" t="str">
        <f t="shared" si="50"/>
        <v>53.0%</v>
      </c>
      <c r="Y207" s="7" t="str">
        <f t="shared" si="50"/>
        <v>47.0%</v>
      </c>
      <c r="Z207" s="7" t="str">
        <f t="shared" si="50"/>
        <v>60.6%</v>
      </c>
      <c r="AA207" s="7" t="str">
        <f t="shared" si="50"/>
        <v>20.5%</v>
      </c>
      <c r="AB207" s="7" t="str">
        <f t="shared" si="50"/>
        <v>13.2%</v>
      </c>
      <c r="AC207" s="7" t="str">
        <f t="shared" si="50"/>
        <v>2.9%</v>
      </c>
      <c r="AD207" s="7" t="str">
        <f t="shared" si="50"/>
        <v>1.4%</v>
      </c>
      <c r="AE207" s="7" t="str">
        <f t="shared" si="50"/>
        <v>0.8%</v>
      </c>
      <c r="AF207" s="7" t="str">
        <f t="shared" si="50"/>
        <v>0.5%</v>
      </c>
      <c r="AG207" s="7" t="str">
        <f t="shared" si="50"/>
        <v>0.2%</v>
      </c>
      <c r="AH207" s="9"/>
      <c r="AI207" s="9">
        <f t="shared" si="49"/>
        <v>4</v>
      </c>
      <c r="AJ207" s="10" t="s">
        <v>282</v>
      </c>
    </row>
    <row r="208" spans="1:36" ht="13.8" x14ac:dyDescent="0.25">
      <c r="A208" s="5">
        <f t="shared" si="47"/>
        <v>43890</v>
      </c>
      <c r="B208" s="5">
        <f t="shared" si="47"/>
        <v>44136</v>
      </c>
      <c r="C208" s="6">
        <f t="shared" si="47"/>
        <v>0.33333333333333331</v>
      </c>
      <c r="D208" s="7">
        <f t="shared" si="47"/>
        <v>248</v>
      </c>
      <c r="E208" s="10" t="s">
        <v>268</v>
      </c>
      <c r="F208" s="7">
        <f t="shared" si="48"/>
        <v>169194</v>
      </c>
      <c r="G208" s="7">
        <f t="shared" si="48"/>
        <v>8371</v>
      </c>
      <c r="H208" s="7">
        <f t="shared" si="48"/>
        <v>4313</v>
      </c>
      <c r="I208" s="16" t="str">
        <f t="shared" si="48"/>
        <v>No hay datos</v>
      </c>
      <c r="J208" s="19">
        <f t="shared" si="48"/>
        <v>149048</v>
      </c>
      <c r="K208" s="24">
        <f t="shared" si="48"/>
        <v>21423</v>
      </c>
      <c r="L208" s="7">
        <f t="shared" si="48"/>
        <v>327889</v>
      </c>
      <c r="M208" s="7">
        <f t="shared" si="48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0"/>
        <v>3008</v>
      </c>
      <c r="S208" s="7">
        <f t="shared" si="50"/>
        <v>22</v>
      </c>
      <c r="T208" s="7">
        <f t="shared" si="50"/>
        <v>0</v>
      </c>
      <c r="U208" s="7">
        <f t="shared" si="50"/>
        <v>79053</v>
      </c>
      <c r="V208" s="7">
        <f t="shared" si="50"/>
        <v>531</v>
      </c>
      <c r="W208" s="7">
        <f t="shared" si="50"/>
        <v>342</v>
      </c>
      <c r="X208" s="7" t="str">
        <f t="shared" si="50"/>
        <v>53.0%</v>
      </c>
      <c r="Y208" s="7" t="str">
        <f t="shared" si="50"/>
        <v>47.0%</v>
      </c>
      <c r="Z208" s="7" t="str">
        <f t="shared" si="50"/>
        <v>60.6%</v>
      </c>
      <c r="AA208" s="7" t="str">
        <f t="shared" si="50"/>
        <v>20.5%</v>
      </c>
      <c r="AB208" s="7" t="str">
        <f t="shared" si="50"/>
        <v>13.2%</v>
      </c>
      <c r="AC208" s="7" t="str">
        <f t="shared" si="50"/>
        <v>2.9%</v>
      </c>
      <c r="AD208" s="7" t="str">
        <f t="shared" si="50"/>
        <v>1.4%</v>
      </c>
      <c r="AE208" s="7" t="str">
        <f t="shared" si="50"/>
        <v>0.8%</v>
      </c>
      <c r="AF208" s="7" t="str">
        <f t="shared" si="50"/>
        <v>0.5%</v>
      </c>
      <c r="AG208" s="7" t="str">
        <f t="shared" si="50"/>
        <v>0.2%</v>
      </c>
      <c r="AH208" s="9"/>
      <c r="AI208" s="9">
        <f t="shared" si="49"/>
        <v>4</v>
      </c>
      <c r="AJ208" s="10" t="s">
        <v>282</v>
      </c>
    </row>
    <row r="209" spans="1:36" ht="13.8" x14ac:dyDescent="0.25">
      <c r="A209" s="5">
        <f t="shared" si="47"/>
        <v>43890</v>
      </c>
      <c r="B209" s="5">
        <f t="shared" si="47"/>
        <v>44136</v>
      </c>
      <c r="C209" s="6">
        <f t="shared" si="47"/>
        <v>0.33333333333333331</v>
      </c>
      <c r="D209" s="7">
        <f t="shared" si="47"/>
        <v>248</v>
      </c>
      <c r="E209" s="10" t="s">
        <v>268</v>
      </c>
      <c r="F209" s="7">
        <f t="shared" si="48"/>
        <v>169194</v>
      </c>
      <c r="G209" s="7">
        <f t="shared" si="48"/>
        <v>8371</v>
      </c>
      <c r="H209" s="7">
        <f t="shared" si="48"/>
        <v>4313</v>
      </c>
      <c r="I209" s="16" t="str">
        <f t="shared" si="48"/>
        <v>No hay datos</v>
      </c>
      <c r="J209" s="19">
        <f t="shared" si="48"/>
        <v>149048</v>
      </c>
      <c r="K209" s="24">
        <f t="shared" si="48"/>
        <v>21423</v>
      </c>
      <c r="L209" s="7">
        <f t="shared" si="48"/>
        <v>327889</v>
      </c>
      <c r="M209" s="7">
        <f t="shared" si="48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0"/>
        <v>3008</v>
      </c>
      <c r="S209" s="7">
        <f t="shared" si="50"/>
        <v>22</v>
      </c>
      <c r="T209" s="7">
        <f t="shared" si="50"/>
        <v>0</v>
      </c>
      <c r="U209" s="7">
        <f t="shared" si="50"/>
        <v>79053</v>
      </c>
      <c r="V209" s="7">
        <f t="shared" si="50"/>
        <v>531</v>
      </c>
      <c r="W209" s="7">
        <f t="shared" si="50"/>
        <v>342</v>
      </c>
      <c r="X209" s="7" t="str">
        <f t="shared" si="50"/>
        <v>53.0%</v>
      </c>
      <c r="Y209" s="7" t="str">
        <f t="shared" si="50"/>
        <v>47.0%</v>
      </c>
      <c r="Z209" s="7" t="str">
        <f t="shared" si="50"/>
        <v>60.6%</v>
      </c>
      <c r="AA209" s="7" t="str">
        <f t="shared" si="50"/>
        <v>20.5%</v>
      </c>
      <c r="AB209" s="7" t="str">
        <f t="shared" si="50"/>
        <v>13.2%</v>
      </c>
      <c r="AC209" s="7" t="str">
        <f t="shared" si="50"/>
        <v>2.9%</v>
      </c>
      <c r="AD209" s="7" t="str">
        <f t="shared" si="50"/>
        <v>1.4%</v>
      </c>
      <c r="AE209" s="7" t="str">
        <f t="shared" si="50"/>
        <v>0.8%</v>
      </c>
      <c r="AF209" s="7" t="str">
        <f t="shared" si="50"/>
        <v>0.5%</v>
      </c>
      <c r="AG209" s="7" t="str">
        <f t="shared" si="50"/>
        <v>0.2%</v>
      </c>
      <c r="AH209" s="9"/>
      <c r="AI209" s="9">
        <f t="shared" si="49"/>
        <v>4</v>
      </c>
      <c r="AJ209" s="10" t="s">
        <v>282</v>
      </c>
    </row>
    <row r="210" spans="1:36" ht="13.8" x14ac:dyDescent="0.25">
      <c r="A210" s="5">
        <f t="shared" si="47"/>
        <v>43890</v>
      </c>
      <c r="B210" s="5">
        <f t="shared" si="47"/>
        <v>44136</v>
      </c>
      <c r="C210" s="6">
        <f t="shared" si="47"/>
        <v>0.33333333333333331</v>
      </c>
      <c r="D210" s="7">
        <f t="shared" si="47"/>
        <v>248</v>
      </c>
      <c r="E210" s="10" t="s">
        <v>268</v>
      </c>
      <c r="F210" s="7">
        <f t="shared" si="48"/>
        <v>169194</v>
      </c>
      <c r="G210" s="7">
        <f t="shared" si="48"/>
        <v>8371</v>
      </c>
      <c r="H210" s="7">
        <f t="shared" si="48"/>
        <v>4313</v>
      </c>
      <c r="I210" s="16" t="str">
        <f t="shared" si="48"/>
        <v>No hay datos</v>
      </c>
      <c r="J210" s="19">
        <f t="shared" si="48"/>
        <v>149048</v>
      </c>
      <c r="K210" s="24">
        <f t="shared" si="48"/>
        <v>21423</v>
      </c>
      <c r="L210" s="7">
        <f t="shared" si="48"/>
        <v>327889</v>
      </c>
      <c r="M210" s="7">
        <f t="shared" si="48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0"/>
        <v>3008</v>
      </c>
      <c r="S210" s="7">
        <f t="shared" si="50"/>
        <v>22</v>
      </c>
      <c r="T210" s="7">
        <f t="shared" si="50"/>
        <v>0</v>
      </c>
      <c r="U210" s="7">
        <f t="shared" si="50"/>
        <v>79053</v>
      </c>
      <c r="V210" s="7">
        <f t="shared" si="50"/>
        <v>531</v>
      </c>
      <c r="W210" s="7">
        <f t="shared" si="50"/>
        <v>342</v>
      </c>
      <c r="X210" s="7" t="str">
        <f t="shared" si="50"/>
        <v>53.0%</v>
      </c>
      <c r="Y210" s="7" t="str">
        <f t="shared" si="50"/>
        <v>47.0%</v>
      </c>
      <c r="Z210" s="7" t="str">
        <f t="shared" si="50"/>
        <v>60.6%</v>
      </c>
      <c r="AA210" s="7" t="str">
        <f t="shared" si="50"/>
        <v>20.5%</v>
      </c>
      <c r="AB210" s="7" t="str">
        <f t="shared" si="50"/>
        <v>13.2%</v>
      </c>
      <c r="AC210" s="7" t="str">
        <f t="shared" si="50"/>
        <v>2.9%</v>
      </c>
      <c r="AD210" s="7" t="str">
        <f t="shared" si="50"/>
        <v>1.4%</v>
      </c>
      <c r="AE210" s="7" t="str">
        <f t="shared" si="50"/>
        <v>0.8%</v>
      </c>
      <c r="AF210" s="7" t="str">
        <f t="shared" si="50"/>
        <v>0.5%</v>
      </c>
      <c r="AG210" s="7" t="str">
        <f t="shared" si="50"/>
        <v>0.2%</v>
      </c>
      <c r="AH210" s="9"/>
      <c r="AI210" s="9">
        <f t="shared" si="49"/>
        <v>4</v>
      </c>
      <c r="AJ210" s="10" t="s">
        <v>282</v>
      </c>
    </row>
    <row r="211" spans="1:36" ht="13.8" x14ac:dyDescent="0.25">
      <c r="A211" s="5">
        <f t="shared" ref="A211:D226" si="51">A210</f>
        <v>43890</v>
      </c>
      <c r="B211" s="5">
        <f t="shared" si="51"/>
        <v>44136</v>
      </c>
      <c r="C211" s="6">
        <f t="shared" si="51"/>
        <v>0.33333333333333331</v>
      </c>
      <c r="D211" s="7">
        <f t="shared" si="51"/>
        <v>248</v>
      </c>
      <c r="E211" s="10" t="s">
        <v>268</v>
      </c>
      <c r="F211" s="7">
        <f t="shared" ref="F211:M226" si="52">F210</f>
        <v>169194</v>
      </c>
      <c r="G211" s="7">
        <f t="shared" si="52"/>
        <v>8371</v>
      </c>
      <c r="H211" s="7">
        <f t="shared" si="52"/>
        <v>4313</v>
      </c>
      <c r="I211" s="16" t="str">
        <f t="shared" si="52"/>
        <v>No hay datos</v>
      </c>
      <c r="J211" s="19">
        <f t="shared" si="52"/>
        <v>149048</v>
      </c>
      <c r="K211" s="24">
        <f t="shared" si="52"/>
        <v>21423</v>
      </c>
      <c r="L211" s="7">
        <f t="shared" si="52"/>
        <v>327889</v>
      </c>
      <c r="M211" s="7">
        <f t="shared" si="52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0"/>
        <v>3008</v>
      </c>
      <c r="S211" s="7">
        <f t="shared" si="50"/>
        <v>22</v>
      </c>
      <c r="T211" s="7">
        <f t="shared" si="50"/>
        <v>0</v>
      </c>
      <c r="U211" s="7">
        <f t="shared" si="50"/>
        <v>79053</v>
      </c>
      <c r="V211" s="7">
        <f t="shared" si="50"/>
        <v>531</v>
      </c>
      <c r="W211" s="7">
        <f t="shared" si="50"/>
        <v>342</v>
      </c>
      <c r="X211" s="7" t="str">
        <f t="shared" si="50"/>
        <v>53.0%</v>
      </c>
      <c r="Y211" s="7" t="str">
        <f t="shared" si="50"/>
        <v>47.0%</v>
      </c>
      <c r="Z211" s="7" t="str">
        <f t="shared" si="50"/>
        <v>60.6%</v>
      </c>
      <c r="AA211" s="7" t="str">
        <f t="shared" si="50"/>
        <v>20.5%</v>
      </c>
      <c r="AB211" s="7" t="str">
        <f t="shared" si="50"/>
        <v>13.2%</v>
      </c>
      <c r="AC211" s="7" t="str">
        <f t="shared" si="50"/>
        <v>2.9%</v>
      </c>
      <c r="AD211" s="7" t="str">
        <f t="shared" si="50"/>
        <v>1.4%</v>
      </c>
      <c r="AE211" s="7" t="str">
        <f t="shared" si="50"/>
        <v>0.8%</v>
      </c>
      <c r="AF211" s="7" t="str">
        <f t="shared" si="50"/>
        <v>0.5%</v>
      </c>
      <c r="AG211" s="7" t="str">
        <f t="shared" si="50"/>
        <v>0.2%</v>
      </c>
      <c r="AH211" s="9"/>
      <c r="AI211" s="9">
        <f t="shared" si="49"/>
        <v>4</v>
      </c>
      <c r="AJ211" s="10" t="s">
        <v>282</v>
      </c>
    </row>
    <row r="212" spans="1:36" ht="13.8" x14ac:dyDescent="0.25">
      <c r="A212" s="5">
        <f t="shared" si="51"/>
        <v>43890</v>
      </c>
      <c r="B212" s="5">
        <f t="shared" si="51"/>
        <v>44136</v>
      </c>
      <c r="C212" s="6">
        <f t="shared" si="51"/>
        <v>0.33333333333333331</v>
      </c>
      <c r="D212" s="7">
        <f t="shared" si="51"/>
        <v>248</v>
      </c>
      <c r="E212" s="10" t="s">
        <v>268</v>
      </c>
      <c r="F212" s="7">
        <f t="shared" si="52"/>
        <v>169194</v>
      </c>
      <c r="G212" s="7">
        <f t="shared" si="52"/>
        <v>8371</v>
      </c>
      <c r="H212" s="7">
        <f t="shared" si="52"/>
        <v>4313</v>
      </c>
      <c r="I212" s="16" t="str">
        <f t="shared" si="52"/>
        <v>No hay datos</v>
      </c>
      <c r="J212" s="19">
        <f t="shared" si="52"/>
        <v>149048</v>
      </c>
      <c r="K212" s="24">
        <f t="shared" si="52"/>
        <v>21423</v>
      </c>
      <c r="L212" s="7">
        <f t="shared" si="52"/>
        <v>327889</v>
      </c>
      <c r="M212" s="7">
        <f t="shared" si="52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0"/>
        <v>3008</v>
      </c>
      <c r="S212" s="7">
        <f t="shared" si="50"/>
        <v>22</v>
      </c>
      <c r="T212" s="7">
        <f t="shared" si="50"/>
        <v>0</v>
      </c>
      <c r="U212" s="7">
        <f t="shared" si="50"/>
        <v>79053</v>
      </c>
      <c r="V212" s="7">
        <f t="shared" si="50"/>
        <v>531</v>
      </c>
      <c r="W212" s="7">
        <f t="shared" si="50"/>
        <v>342</v>
      </c>
      <c r="X212" s="7" t="str">
        <f t="shared" si="50"/>
        <v>53.0%</v>
      </c>
      <c r="Y212" s="7" t="str">
        <f t="shared" si="50"/>
        <v>47.0%</v>
      </c>
      <c r="Z212" s="7" t="str">
        <f t="shared" si="50"/>
        <v>60.6%</v>
      </c>
      <c r="AA212" s="7" t="str">
        <f t="shared" si="50"/>
        <v>20.5%</v>
      </c>
      <c r="AB212" s="7" t="str">
        <f t="shared" si="50"/>
        <v>13.2%</v>
      </c>
      <c r="AC212" s="7" t="str">
        <f t="shared" si="50"/>
        <v>2.9%</v>
      </c>
      <c r="AD212" s="7" t="str">
        <f t="shared" si="50"/>
        <v>1.4%</v>
      </c>
      <c r="AE212" s="7" t="str">
        <f t="shared" si="50"/>
        <v>0.8%</v>
      </c>
      <c r="AF212" s="7" t="str">
        <f t="shared" si="50"/>
        <v>0.5%</v>
      </c>
      <c r="AG212" s="7" t="str">
        <f t="shared" si="50"/>
        <v>0.2%</v>
      </c>
      <c r="AH212" s="9"/>
      <c r="AI212" s="9">
        <f t="shared" si="49"/>
        <v>4</v>
      </c>
      <c r="AJ212" s="10" t="s">
        <v>282</v>
      </c>
    </row>
    <row r="213" spans="1:36" ht="13.8" x14ac:dyDescent="0.25">
      <c r="A213" s="5">
        <f t="shared" si="51"/>
        <v>43890</v>
      </c>
      <c r="B213" s="5">
        <f t="shared" si="51"/>
        <v>44136</v>
      </c>
      <c r="C213" s="6">
        <f t="shared" si="51"/>
        <v>0.33333333333333331</v>
      </c>
      <c r="D213" s="7">
        <f t="shared" si="51"/>
        <v>248</v>
      </c>
      <c r="E213" s="10" t="s">
        <v>268</v>
      </c>
      <c r="F213" s="7">
        <f t="shared" si="52"/>
        <v>169194</v>
      </c>
      <c r="G213" s="7">
        <f t="shared" si="52"/>
        <v>8371</v>
      </c>
      <c r="H213" s="7">
        <f t="shared" si="52"/>
        <v>4313</v>
      </c>
      <c r="I213" s="16" t="str">
        <f t="shared" si="52"/>
        <v>No hay datos</v>
      </c>
      <c r="J213" s="19">
        <f t="shared" si="52"/>
        <v>149048</v>
      </c>
      <c r="K213" s="24">
        <f t="shared" si="52"/>
        <v>21423</v>
      </c>
      <c r="L213" s="7">
        <f t="shared" si="52"/>
        <v>327889</v>
      </c>
      <c r="M213" s="7">
        <f t="shared" si="52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50"/>
        <v>79053</v>
      </c>
      <c r="V213" s="7">
        <f t="shared" si="50"/>
        <v>531</v>
      </c>
      <c r="W213" s="7">
        <f t="shared" si="50"/>
        <v>342</v>
      </c>
      <c r="X213" s="7" t="str">
        <f t="shared" si="50"/>
        <v>53.0%</v>
      </c>
      <c r="Y213" s="7" t="str">
        <f t="shared" si="50"/>
        <v>47.0%</v>
      </c>
      <c r="Z213" s="7" t="str">
        <f t="shared" si="50"/>
        <v>60.6%</v>
      </c>
      <c r="AA213" s="7" t="str">
        <f t="shared" si="50"/>
        <v>20.5%</v>
      </c>
      <c r="AB213" s="7" t="str">
        <f t="shared" si="50"/>
        <v>13.2%</v>
      </c>
      <c r="AC213" s="7" t="str">
        <f t="shared" si="50"/>
        <v>2.9%</v>
      </c>
      <c r="AD213" s="7" t="str">
        <f t="shared" si="50"/>
        <v>1.4%</v>
      </c>
      <c r="AE213" s="7" t="str">
        <f t="shared" si="50"/>
        <v>0.8%</v>
      </c>
      <c r="AF213" s="7" t="str">
        <f t="shared" si="50"/>
        <v>0.5%</v>
      </c>
      <c r="AG213" s="7" t="str">
        <f t="shared" si="50"/>
        <v>0.2%</v>
      </c>
      <c r="AH213" s="9"/>
      <c r="AI213" s="9">
        <f t="shared" si="49"/>
        <v>4</v>
      </c>
      <c r="AJ213" s="10" t="s">
        <v>282</v>
      </c>
    </row>
    <row r="214" spans="1:36" ht="13.8" x14ac:dyDescent="0.25">
      <c r="A214" s="5">
        <f t="shared" si="51"/>
        <v>43890</v>
      </c>
      <c r="B214" s="5">
        <f t="shared" si="51"/>
        <v>44136</v>
      </c>
      <c r="C214" s="6">
        <f t="shared" si="51"/>
        <v>0.33333333333333331</v>
      </c>
      <c r="D214" s="7">
        <f t="shared" si="51"/>
        <v>248</v>
      </c>
      <c r="E214" s="10" t="s">
        <v>268</v>
      </c>
      <c r="F214" s="7">
        <f t="shared" si="52"/>
        <v>169194</v>
      </c>
      <c r="G214" s="7">
        <f t="shared" si="52"/>
        <v>8371</v>
      </c>
      <c r="H214" s="7">
        <f t="shared" si="52"/>
        <v>4313</v>
      </c>
      <c r="I214" s="16" t="str">
        <f t="shared" si="52"/>
        <v>No hay datos</v>
      </c>
      <c r="J214" s="19">
        <f t="shared" si="52"/>
        <v>149048</v>
      </c>
      <c r="K214" s="24">
        <f t="shared" si="52"/>
        <v>21423</v>
      </c>
      <c r="L214" s="7">
        <f t="shared" si="52"/>
        <v>327889</v>
      </c>
      <c r="M214" s="7">
        <f t="shared" si="52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0"/>
        <v>1440</v>
      </c>
      <c r="S214" s="7">
        <f t="shared" si="50"/>
        <v>74</v>
      </c>
      <c r="T214" s="7">
        <f t="shared" si="50"/>
        <v>2</v>
      </c>
      <c r="U214" s="7">
        <f t="shared" si="50"/>
        <v>79053</v>
      </c>
      <c r="V214" s="7">
        <f t="shared" si="50"/>
        <v>531</v>
      </c>
      <c r="W214" s="7">
        <f t="shared" si="50"/>
        <v>342</v>
      </c>
      <c r="X214" s="7" t="str">
        <f t="shared" si="50"/>
        <v>53.0%</v>
      </c>
      <c r="Y214" s="7" t="str">
        <f t="shared" si="50"/>
        <v>47.0%</v>
      </c>
      <c r="Z214" s="7" t="str">
        <f t="shared" si="50"/>
        <v>60.6%</v>
      </c>
      <c r="AA214" s="7" t="str">
        <f t="shared" si="50"/>
        <v>20.5%</v>
      </c>
      <c r="AB214" s="7" t="str">
        <f t="shared" si="50"/>
        <v>13.2%</v>
      </c>
      <c r="AC214" s="7" t="str">
        <f t="shared" si="50"/>
        <v>2.9%</v>
      </c>
      <c r="AD214" s="7" t="str">
        <f t="shared" si="50"/>
        <v>1.4%</v>
      </c>
      <c r="AE214" s="7" t="str">
        <f t="shared" si="50"/>
        <v>0.8%</v>
      </c>
      <c r="AF214" s="7" t="str">
        <f t="shared" si="50"/>
        <v>0.5%</v>
      </c>
      <c r="AG214" s="7" t="str">
        <f t="shared" si="50"/>
        <v>0.2%</v>
      </c>
      <c r="AH214" s="9"/>
      <c r="AI214" s="9">
        <f t="shared" si="49"/>
        <v>4</v>
      </c>
      <c r="AJ214" s="10" t="s">
        <v>282</v>
      </c>
    </row>
    <row r="215" spans="1:36" ht="13.8" x14ac:dyDescent="0.25">
      <c r="A215" s="5">
        <f t="shared" si="51"/>
        <v>43890</v>
      </c>
      <c r="B215" s="5">
        <f t="shared" si="51"/>
        <v>44136</v>
      </c>
      <c r="C215" s="6">
        <f t="shared" si="51"/>
        <v>0.33333333333333331</v>
      </c>
      <c r="D215" s="7">
        <f t="shared" si="51"/>
        <v>248</v>
      </c>
      <c r="E215" s="10" t="s">
        <v>268</v>
      </c>
      <c r="F215" s="7">
        <f t="shared" si="52"/>
        <v>169194</v>
      </c>
      <c r="G215" s="7">
        <f t="shared" si="52"/>
        <v>8371</v>
      </c>
      <c r="H215" s="7">
        <f t="shared" si="52"/>
        <v>4313</v>
      </c>
      <c r="I215" s="16" t="str">
        <f t="shared" si="52"/>
        <v>No hay datos</v>
      </c>
      <c r="J215" s="19">
        <f t="shared" si="52"/>
        <v>149048</v>
      </c>
      <c r="K215" s="24">
        <f t="shared" si="52"/>
        <v>21423</v>
      </c>
      <c r="L215" s="7">
        <f t="shared" si="52"/>
        <v>327889</v>
      </c>
      <c r="M215" s="7">
        <f t="shared" si="52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3">R214</f>
        <v>1440</v>
      </c>
      <c r="S215" s="7">
        <f t="shared" si="53"/>
        <v>74</v>
      </c>
      <c r="T215" s="7">
        <f t="shared" si="53"/>
        <v>2</v>
      </c>
      <c r="U215" s="7">
        <f t="shared" si="53"/>
        <v>79053</v>
      </c>
      <c r="V215" s="7">
        <f t="shared" si="53"/>
        <v>531</v>
      </c>
      <c r="W215" s="7">
        <f t="shared" si="53"/>
        <v>342</v>
      </c>
      <c r="X215" s="7" t="str">
        <f t="shared" si="53"/>
        <v>53.0%</v>
      </c>
      <c r="Y215" s="7" t="str">
        <f t="shared" si="53"/>
        <v>47.0%</v>
      </c>
      <c r="Z215" s="7" t="str">
        <f t="shared" si="53"/>
        <v>60.6%</v>
      </c>
      <c r="AA215" s="7" t="str">
        <f t="shared" si="53"/>
        <v>20.5%</v>
      </c>
      <c r="AB215" s="7" t="str">
        <f t="shared" si="53"/>
        <v>13.2%</v>
      </c>
      <c r="AC215" s="7" t="str">
        <f t="shared" si="53"/>
        <v>2.9%</v>
      </c>
      <c r="AD215" s="7" t="str">
        <f t="shared" si="53"/>
        <v>1.4%</v>
      </c>
      <c r="AE215" s="7" t="str">
        <f t="shared" si="53"/>
        <v>0.8%</v>
      </c>
      <c r="AF215" s="7" t="str">
        <f t="shared" si="53"/>
        <v>0.5%</v>
      </c>
      <c r="AG215" s="7" t="str">
        <f t="shared" si="53"/>
        <v>0.2%</v>
      </c>
      <c r="AH215" s="9"/>
      <c r="AI215" s="9">
        <f t="shared" si="49"/>
        <v>4</v>
      </c>
      <c r="AJ215" s="10" t="s">
        <v>282</v>
      </c>
    </row>
    <row r="216" spans="1:36" ht="13.8" x14ac:dyDescent="0.25">
      <c r="A216" s="5">
        <f t="shared" si="51"/>
        <v>43890</v>
      </c>
      <c r="B216" s="5">
        <f t="shared" si="51"/>
        <v>44136</v>
      </c>
      <c r="C216" s="6">
        <f t="shared" si="51"/>
        <v>0.33333333333333331</v>
      </c>
      <c r="D216" s="7">
        <f t="shared" si="51"/>
        <v>248</v>
      </c>
      <c r="E216" s="10" t="s">
        <v>268</v>
      </c>
      <c r="F216" s="7">
        <f t="shared" si="52"/>
        <v>169194</v>
      </c>
      <c r="G216" s="7">
        <f t="shared" si="52"/>
        <v>8371</v>
      </c>
      <c r="H216" s="7">
        <f t="shared" si="52"/>
        <v>4313</v>
      </c>
      <c r="I216" s="16" t="str">
        <f t="shared" si="52"/>
        <v>No hay datos</v>
      </c>
      <c r="J216" s="19">
        <f t="shared" si="52"/>
        <v>149048</v>
      </c>
      <c r="K216" s="24">
        <f t="shared" si="52"/>
        <v>21423</v>
      </c>
      <c r="L216" s="7">
        <f t="shared" si="52"/>
        <v>327889</v>
      </c>
      <c r="M216" s="7">
        <f t="shared" si="52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53"/>
        <v>1440</v>
      </c>
      <c r="S216" s="7">
        <f t="shared" si="53"/>
        <v>74</v>
      </c>
      <c r="T216" s="7">
        <f t="shared" si="53"/>
        <v>2</v>
      </c>
      <c r="U216" s="7">
        <f t="shared" si="53"/>
        <v>79053</v>
      </c>
      <c r="V216" s="7">
        <f t="shared" si="53"/>
        <v>531</v>
      </c>
      <c r="W216" s="7">
        <f t="shared" si="53"/>
        <v>342</v>
      </c>
      <c r="X216" s="7" t="str">
        <f t="shared" si="53"/>
        <v>53.0%</v>
      </c>
      <c r="Y216" s="7" t="str">
        <f t="shared" si="53"/>
        <v>47.0%</v>
      </c>
      <c r="Z216" s="7" t="str">
        <f t="shared" si="53"/>
        <v>60.6%</v>
      </c>
      <c r="AA216" s="7" t="str">
        <f t="shared" si="53"/>
        <v>20.5%</v>
      </c>
      <c r="AB216" s="7" t="str">
        <f t="shared" si="53"/>
        <v>13.2%</v>
      </c>
      <c r="AC216" s="7" t="str">
        <f t="shared" si="53"/>
        <v>2.9%</v>
      </c>
      <c r="AD216" s="7" t="str">
        <f t="shared" si="53"/>
        <v>1.4%</v>
      </c>
      <c r="AE216" s="7" t="str">
        <f t="shared" si="53"/>
        <v>0.8%</v>
      </c>
      <c r="AF216" s="7" t="str">
        <f t="shared" si="53"/>
        <v>0.5%</v>
      </c>
      <c r="AG216" s="7" t="str">
        <f t="shared" si="53"/>
        <v>0.2%</v>
      </c>
      <c r="AH216" s="9"/>
      <c r="AI216" s="9">
        <f t="shared" si="49"/>
        <v>4</v>
      </c>
      <c r="AJ216" s="10" t="s">
        <v>282</v>
      </c>
    </row>
    <row r="217" spans="1:36" ht="13.8" x14ac:dyDescent="0.25">
      <c r="A217" s="5">
        <f t="shared" si="51"/>
        <v>43890</v>
      </c>
      <c r="B217" s="5">
        <f t="shared" si="51"/>
        <v>44136</v>
      </c>
      <c r="C217" s="6">
        <f t="shared" si="51"/>
        <v>0.33333333333333331</v>
      </c>
      <c r="D217" s="7">
        <f t="shared" si="51"/>
        <v>248</v>
      </c>
      <c r="E217" s="10" t="s">
        <v>268</v>
      </c>
      <c r="F217" s="7">
        <f t="shared" si="52"/>
        <v>169194</v>
      </c>
      <c r="G217" s="7">
        <f t="shared" si="52"/>
        <v>8371</v>
      </c>
      <c r="H217" s="7">
        <f t="shared" si="52"/>
        <v>4313</v>
      </c>
      <c r="I217" s="16" t="str">
        <f t="shared" si="52"/>
        <v>No hay datos</v>
      </c>
      <c r="J217" s="19">
        <f t="shared" si="52"/>
        <v>149048</v>
      </c>
      <c r="K217" s="24">
        <f t="shared" si="52"/>
        <v>21423</v>
      </c>
      <c r="L217" s="7">
        <f t="shared" si="52"/>
        <v>327889</v>
      </c>
      <c r="M217" s="7">
        <f t="shared" si="52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3"/>
        <v>1440</v>
      </c>
      <c r="S217" s="7">
        <f t="shared" si="53"/>
        <v>74</v>
      </c>
      <c r="T217" s="7">
        <f t="shared" si="53"/>
        <v>2</v>
      </c>
      <c r="U217" s="7">
        <f t="shared" si="53"/>
        <v>79053</v>
      </c>
      <c r="V217" s="7">
        <f t="shared" si="53"/>
        <v>531</v>
      </c>
      <c r="W217" s="7">
        <f t="shared" si="53"/>
        <v>342</v>
      </c>
      <c r="X217" s="7" t="str">
        <f t="shared" si="53"/>
        <v>53.0%</v>
      </c>
      <c r="Y217" s="7" t="str">
        <f t="shared" si="53"/>
        <v>47.0%</v>
      </c>
      <c r="Z217" s="7" t="str">
        <f t="shared" si="53"/>
        <v>60.6%</v>
      </c>
      <c r="AA217" s="7" t="str">
        <f t="shared" si="53"/>
        <v>20.5%</v>
      </c>
      <c r="AB217" s="7" t="str">
        <f t="shared" si="53"/>
        <v>13.2%</v>
      </c>
      <c r="AC217" s="7" t="str">
        <f t="shared" si="53"/>
        <v>2.9%</v>
      </c>
      <c r="AD217" s="7" t="str">
        <f t="shared" si="53"/>
        <v>1.4%</v>
      </c>
      <c r="AE217" s="7" t="str">
        <f t="shared" si="53"/>
        <v>0.8%</v>
      </c>
      <c r="AF217" s="7" t="str">
        <f t="shared" si="53"/>
        <v>0.5%</v>
      </c>
      <c r="AG217" s="7" t="str">
        <f t="shared" si="53"/>
        <v>0.2%</v>
      </c>
      <c r="AH217" s="9"/>
      <c r="AI217" s="9">
        <f t="shared" si="49"/>
        <v>4</v>
      </c>
      <c r="AJ217" s="10" t="s">
        <v>282</v>
      </c>
    </row>
    <row r="218" spans="1:36" ht="13.8" x14ac:dyDescent="0.25">
      <c r="A218" s="5">
        <f t="shared" si="51"/>
        <v>43890</v>
      </c>
      <c r="B218" s="5">
        <f t="shared" si="51"/>
        <v>44136</v>
      </c>
      <c r="C218" s="6">
        <f t="shared" si="51"/>
        <v>0.33333333333333331</v>
      </c>
      <c r="D218" s="7">
        <f t="shared" si="51"/>
        <v>248</v>
      </c>
      <c r="E218" s="10" t="s">
        <v>268</v>
      </c>
      <c r="F218" s="7">
        <f t="shared" si="52"/>
        <v>169194</v>
      </c>
      <c r="G218" s="7">
        <f t="shared" si="52"/>
        <v>8371</v>
      </c>
      <c r="H218" s="7">
        <f t="shared" si="52"/>
        <v>4313</v>
      </c>
      <c r="I218" s="16" t="str">
        <f t="shared" si="52"/>
        <v>No hay datos</v>
      </c>
      <c r="J218" s="19">
        <f t="shared" si="52"/>
        <v>149048</v>
      </c>
      <c r="K218" s="24">
        <f t="shared" si="52"/>
        <v>21423</v>
      </c>
      <c r="L218" s="7">
        <f t="shared" si="52"/>
        <v>327889</v>
      </c>
      <c r="M218" s="7">
        <f t="shared" si="52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3"/>
        <v>1440</v>
      </c>
      <c r="S218" s="7">
        <f t="shared" si="53"/>
        <v>74</v>
      </c>
      <c r="T218" s="7">
        <f t="shared" si="53"/>
        <v>2</v>
      </c>
      <c r="U218" s="7">
        <f t="shared" si="53"/>
        <v>79053</v>
      </c>
      <c r="V218" s="7">
        <f t="shared" si="53"/>
        <v>531</v>
      </c>
      <c r="W218" s="7">
        <f t="shared" si="53"/>
        <v>342</v>
      </c>
      <c r="X218" s="7" t="str">
        <f t="shared" si="53"/>
        <v>53.0%</v>
      </c>
      <c r="Y218" s="7" t="str">
        <f t="shared" si="53"/>
        <v>47.0%</v>
      </c>
      <c r="Z218" s="7" t="str">
        <f t="shared" si="53"/>
        <v>60.6%</v>
      </c>
      <c r="AA218" s="7" t="str">
        <f t="shared" si="53"/>
        <v>20.5%</v>
      </c>
      <c r="AB218" s="7" t="str">
        <f t="shared" si="53"/>
        <v>13.2%</v>
      </c>
      <c r="AC218" s="7" t="str">
        <f t="shared" si="53"/>
        <v>2.9%</v>
      </c>
      <c r="AD218" s="7" t="str">
        <f t="shared" si="53"/>
        <v>1.4%</v>
      </c>
      <c r="AE218" s="7" t="str">
        <f t="shared" si="53"/>
        <v>0.8%</v>
      </c>
      <c r="AF218" s="7" t="str">
        <f t="shared" si="53"/>
        <v>0.5%</v>
      </c>
      <c r="AG218" s="7" t="str">
        <f t="shared" si="53"/>
        <v>0.2%</v>
      </c>
      <c r="AH218" s="9"/>
      <c r="AI218" s="9">
        <f t="shared" si="49"/>
        <v>4</v>
      </c>
      <c r="AJ218" s="10" t="s">
        <v>282</v>
      </c>
    </row>
    <row r="219" spans="1:36" ht="13.8" x14ac:dyDescent="0.25">
      <c r="A219" s="5">
        <f t="shared" si="51"/>
        <v>43890</v>
      </c>
      <c r="B219" s="5">
        <f t="shared" si="51"/>
        <v>44136</v>
      </c>
      <c r="C219" s="6">
        <f t="shared" si="51"/>
        <v>0.33333333333333331</v>
      </c>
      <c r="D219" s="7">
        <f t="shared" si="51"/>
        <v>248</v>
      </c>
      <c r="E219" s="10" t="s">
        <v>268</v>
      </c>
      <c r="F219" s="7">
        <f t="shared" si="52"/>
        <v>169194</v>
      </c>
      <c r="G219" s="7">
        <f t="shared" si="52"/>
        <v>8371</v>
      </c>
      <c r="H219" s="7">
        <f t="shared" si="52"/>
        <v>4313</v>
      </c>
      <c r="I219" s="16" t="str">
        <f t="shared" si="52"/>
        <v>No hay datos</v>
      </c>
      <c r="J219" s="19">
        <f t="shared" si="52"/>
        <v>149048</v>
      </c>
      <c r="K219" s="24">
        <f t="shared" si="52"/>
        <v>21423</v>
      </c>
      <c r="L219" s="7">
        <f t="shared" si="52"/>
        <v>327889</v>
      </c>
      <c r="M219" s="7">
        <f t="shared" si="52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53"/>
        <v>79053</v>
      </c>
      <c r="V219" s="7">
        <f t="shared" si="53"/>
        <v>531</v>
      </c>
      <c r="W219" s="7">
        <f t="shared" si="53"/>
        <v>342</v>
      </c>
      <c r="X219" s="7" t="str">
        <f t="shared" si="53"/>
        <v>53.0%</v>
      </c>
      <c r="Y219" s="7" t="str">
        <f t="shared" si="53"/>
        <v>47.0%</v>
      </c>
      <c r="Z219" s="7" t="str">
        <f t="shared" si="53"/>
        <v>60.6%</v>
      </c>
      <c r="AA219" s="7" t="str">
        <f t="shared" si="53"/>
        <v>20.5%</v>
      </c>
      <c r="AB219" s="7" t="str">
        <f t="shared" si="53"/>
        <v>13.2%</v>
      </c>
      <c r="AC219" s="7" t="str">
        <f t="shared" si="53"/>
        <v>2.9%</v>
      </c>
      <c r="AD219" s="7" t="str">
        <f t="shared" si="53"/>
        <v>1.4%</v>
      </c>
      <c r="AE219" s="7" t="str">
        <f t="shared" si="53"/>
        <v>0.8%</v>
      </c>
      <c r="AF219" s="7" t="str">
        <f t="shared" si="53"/>
        <v>0.5%</v>
      </c>
      <c r="AG219" s="7" t="str">
        <f t="shared" si="53"/>
        <v>0.2%</v>
      </c>
      <c r="AH219" s="9"/>
      <c r="AI219" s="9">
        <f t="shared" si="49"/>
        <v>4</v>
      </c>
      <c r="AJ219" s="10" t="s">
        <v>282</v>
      </c>
    </row>
    <row r="220" spans="1:36" ht="13.8" x14ac:dyDescent="0.25">
      <c r="A220" s="5">
        <f t="shared" si="51"/>
        <v>43890</v>
      </c>
      <c r="B220" s="5">
        <f t="shared" si="51"/>
        <v>44136</v>
      </c>
      <c r="C220" s="6">
        <f t="shared" si="51"/>
        <v>0.33333333333333331</v>
      </c>
      <c r="D220" s="7">
        <f t="shared" si="51"/>
        <v>248</v>
      </c>
      <c r="E220" s="10" t="s">
        <v>268</v>
      </c>
      <c r="F220" s="7">
        <f t="shared" si="52"/>
        <v>169194</v>
      </c>
      <c r="G220" s="7">
        <f t="shared" si="52"/>
        <v>8371</v>
      </c>
      <c r="H220" s="7">
        <f t="shared" si="52"/>
        <v>4313</v>
      </c>
      <c r="I220" s="16" t="str">
        <f t="shared" si="52"/>
        <v>No hay datos</v>
      </c>
      <c r="J220" s="19">
        <f t="shared" si="52"/>
        <v>149048</v>
      </c>
      <c r="K220" s="24">
        <f t="shared" si="52"/>
        <v>21423</v>
      </c>
      <c r="L220" s="7">
        <f t="shared" si="52"/>
        <v>327889</v>
      </c>
      <c r="M220" s="7">
        <f t="shared" si="52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3"/>
        <v>1956</v>
      </c>
      <c r="S220" s="7">
        <f t="shared" si="53"/>
        <v>53</v>
      </c>
      <c r="T220" s="7">
        <f t="shared" si="53"/>
        <v>17</v>
      </c>
      <c r="U220" s="7">
        <f t="shared" si="53"/>
        <v>79053</v>
      </c>
      <c r="V220" s="7">
        <f t="shared" si="53"/>
        <v>531</v>
      </c>
      <c r="W220" s="7">
        <f t="shared" si="53"/>
        <v>342</v>
      </c>
      <c r="X220" s="7" t="str">
        <f t="shared" si="53"/>
        <v>53.0%</v>
      </c>
      <c r="Y220" s="7" t="str">
        <f t="shared" si="53"/>
        <v>47.0%</v>
      </c>
      <c r="Z220" s="7" t="str">
        <f t="shared" si="53"/>
        <v>60.6%</v>
      </c>
      <c r="AA220" s="7" t="str">
        <f t="shared" si="53"/>
        <v>20.5%</v>
      </c>
      <c r="AB220" s="7" t="str">
        <f t="shared" si="53"/>
        <v>13.2%</v>
      </c>
      <c r="AC220" s="7" t="str">
        <f t="shared" si="53"/>
        <v>2.9%</v>
      </c>
      <c r="AD220" s="7" t="str">
        <f t="shared" si="53"/>
        <v>1.4%</v>
      </c>
      <c r="AE220" s="7" t="str">
        <f t="shared" si="53"/>
        <v>0.8%</v>
      </c>
      <c r="AF220" s="7" t="str">
        <f t="shared" si="53"/>
        <v>0.5%</v>
      </c>
      <c r="AG220" s="7" t="str">
        <f t="shared" si="53"/>
        <v>0.2%</v>
      </c>
      <c r="AH220" s="9"/>
      <c r="AI220" s="9">
        <f t="shared" si="49"/>
        <v>4</v>
      </c>
      <c r="AJ220" s="10" t="s">
        <v>282</v>
      </c>
    </row>
    <row r="221" spans="1:36" ht="13.8" x14ac:dyDescent="0.25">
      <c r="A221" s="5">
        <f t="shared" si="51"/>
        <v>43890</v>
      </c>
      <c r="B221" s="5">
        <f t="shared" si="51"/>
        <v>44136</v>
      </c>
      <c r="C221" s="6">
        <f t="shared" si="51"/>
        <v>0.33333333333333331</v>
      </c>
      <c r="D221" s="7">
        <f t="shared" si="51"/>
        <v>248</v>
      </c>
      <c r="E221" s="10" t="s">
        <v>268</v>
      </c>
      <c r="F221" s="7">
        <f t="shared" si="52"/>
        <v>169194</v>
      </c>
      <c r="G221" s="7">
        <f t="shared" si="52"/>
        <v>8371</v>
      </c>
      <c r="H221" s="7">
        <f t="shared" si="52"/>
        <v>4313</v>
      </c>
      <c r="I221" s="16" t="str">
        <f t="shared" si="52"/>
        <v>No hay datos</v>
      </c>
      <c r="J221" s="19">
        <f t="shared" si="52"/>
        <v>149048</v>
      </c>
      <c r="K221" s="24">
        <f t="shared" si="52"/>
        <v>21423</v>
      </c>
      <c r="L221" s="7">
        <f t="shared" si="52"/>
        <v>327889</v>
      </c>
      <c r="M221" s="7">
        <f t="shared" si="52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3"/>
        <v>1956</v>
      </c>
      <c r="S221" s="7">
        <f t="shared" si="53"/>
        <v>53</v>
      </c>
      <c r="T221" s="7">
        <f t="shared" si="53"/>
        <v>17</v>
      </c>
      <c r="U221" s="7">
        <f t="shared" si="53"/>
        <v>79053</v>
      </c>
      <c r="V221" s="7">
        <f t="shared" si="53"/>
        <v>531</v>
      </c>
      <c r="W221" s="7">
        <f t="shared" si="53"/>
        <v>342</v>
      </c>
      <c r="X221" s="7" t="str">
        <f t="shared" si="53"/>
        <v>53.0%</v>
      </c>
      <c r="Y221" s="7" t="str">
        <f t="shared" si="53"/>
        <v>47.0%</v>
      </c>
      <c r="Z221" s="7" t="str">
        <f t="shared" si="53"/>
        <v>60.6%</v>
      </c>
      <c r="AA221" s="7" t="str">
        <f t="shared" si="53"/>
        <v>20.5%</v>
      </c>
      <c r="AB221" s="7" t="str">
        <f t="shared" si="53"/>
        <v>13.2%</v>
      </c>
      <c r="AC221" s="7" t="str">
        <f t="shared" si="53"/>
        <v>2.9%</v>
      </c>
      <c r="AD221" s="7" t="str">
        <f t="shared" si="53"/>
        <v>1.4%</v>
      </c>
      <c r="AE221" s="7" t="str">
        <f t="shared" si="53"/>
        <v>0.8%</v>
      </c>
      <c r="AF221" s="7" t="str">
        <f t="shared" si="53"/>
        <v>0.5%</v>
      </c>
      <c r="AG221" s="7" t="str">
        <f t="shared" si="53"/>
        <v>0.2%</v>
      </c>
      <c r="AH221" s="9"/>
      <c r="AI221" s="9">
        <f t="shared" si="49"/>
        <v>4</v>
      </c>
      <c r="AJ221" s="10" t="s">
        <v>282</v>
      </c>
    </row>
    <row r="222" spans="1:36" ht="13.8" x14ac:dyDescent="0.25">
      <c r="A222" s="5">
        <f t="shared" si="51"/>
        <v>43890</v>
      </c>
      <c r="B222" s="5">
        <f t="shared" si="51"/>
        <v>44136</v>
      </c>
      <c r="C222" s="6">
        <f t="shared" si="51"/>
        <v>0.33333333333333331</v>
      </c>
      <c r="D222" s="7">
        <f t="shared" si="51"/>
        <v>248</v>
      </c>
      <c r="E222" s="10" t="s">
        <v>268</v>
      </c>
      <c r="F222" s="7">
        <f t="shared" si="52"/>
        <v>169194</v>
      </c>
      <c r="G222" s="7">
        <f t="shared" si="52"/>
        <v>8371</v>
      </c>
      <c r="H222" s="7">
        <f t="shared" si="52"/>
        <v>4313</v>
      </c>
      <c r="I222" s="16" t="str">
        <f t="shared" si="52"/>
        <v>No hay datos</v>
      </c>
      <c r="J222" s="19">
        <f t="shared" si="52"/>
        <v>149048</v>
      </c>
      <c r="K222" s="24">
        <f t="shared" si="52"/>
        <v>21423</v>
      </c>
      <c r="L222" s="7">
        <f t="shared" si="52"/>
        <v>327889</v>
      </c>
      <c r="M222" s="7">
        <f t="shared" si="52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53"/>
        <v>1956</v>
      </c>
      <c r="S222" s="7">
        <f t="shared" si="53"/>
        <v>53</v>
      </c>
      <c r="T222" s="7">
        <f t="shared" si="53"/>
        <v>17</v>
      </c>
      <c r="U222" s="7">
        <f t="shared" si="53"/>
        <v>79053</v>
      </c>
      <c r="V222" s="7">
        <f t="shared" si="53"/>
        <v>531</v>
      </c>
      <c r="W222" s="7">
        <f t="shared" si="53"/>
        <v>342</v>
      </c>
      <c r="X222" s="7" t="str">
        <f t="shared" si="53"/>
        <v>53.0%</v>
      </c>
      <c r="Y222" s="7" t="str">
        <f t="shared" si="53"/>
        <v>47.0%</v>
      </c>
      <c r="Z222" s="7" t="str">
        <f t="shared" si="53"/>
        <v>60.6%</v>
      </c>
      <c r="AA222" s="7" t="str">
        <f t="shared" si="53"/>
        <v>20.5%</v>
      </c>
      <c r="AB222" s="7" t="str">
        <f t="shared" si="53"/>
        <v>13.2%</v>
      </c>
      <c r="AC222" s="7" t="str">
        <f t="shared" si="53"/>
        <v>2.9%</v>
      </c>
      <c r="AD222" s="7" t="str">
        <f t="shared" si="53"/>
        <v>1.4%</v>
      </c>
      <c r="AE222" s="7" t="str">
        <f t="shared" si="53"/>
        <v>0.8%</v>
      </c>
      <c r="AF222" s="7" t="str">
        <f t="shared" si="53"/>
        <v>0.5%</v>
      </c>
      <c r="AG222" s="7" t="str">
        <f t="shared" si="53"/>
        <v>0.2%</v>
      </c>
      <c r="AH222" s="9"/>
      <c r="AI222" s="9">
        <f t="shared" si="49"/>
        <v>4</v>
      </c>
      <c r="AJ222" s="10" t="s">
        <v>282</v>
      </c>
    </row>
    <row r="223" spans="1:36" ht="13.8" x14ac:dyDescent="0.25">
      <c r="A223" s="5">
        <f t="shared" si="51"/>
        <v>43890</v>
      </c>
      <c r="B223" s="5">
        <f t="shared" si="51"/>
        <v>44136</v>
      </c>
      <c r="C223" s="6">
        <f t="shared" si="51"/>
        <v>0.33333333333333331</v>
      </c>
      <c r="D223" s="7">
        <f t="shared" si="51"/>
        <v>248</v>
      </c>
      <c r="E223" s="10" t="s">
        <v>268</v>
      </c>
      <c r="F223" s="7">
        <f t="shared" si="52"/>
        <v>169194</v>
      </c>
      <c r="G223" s="7">
        <f t="shared" si="52"/>
        <v>8371</v>
      </c>
      <c r="H223" s="7">
        <f t="shared" si="52"/>
        <v>4313</v>
      </c>
      <c r="I223" s="16" t="str">
        <f t="shared" si="52"/>
        <v>No hay datos</v>
      </c>
      <c r="J223" s="19">
        <f t="shared" si="52"/>
        <v>149048</v>
      </c>
      <c r="K223" s="24">
        <f t="shared" si="52"/>
        <v>21423</v>
      </c>
      <c r="L223" s="7">
        <f t="shared" si="52"/>
        <v>327889</v>
      </c>
      <c r="M223" s="7">
        <f t="shared" si="52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3"/>
        <v>1956</v>
      </c>
      <c r="S223" s="7">
        <f t="shared" si="53"/>
        <v>53</v>
      </c>
      <c r="T223" s="7">
        <f t="shared" si="53"/>
        <v>17</v>
      </c>
      <c r="U223" s="7">
        <f t="shared" si="53"/>
        <v>79053</v>
      </c>
      <c r="V223" s="7">
        <f t="shared" si="53"/>
        <v>531</v>
      </c>
      <c r="W223" s="7">
        <f t="shared" si="53"/>
        <v>342</v>
      </c>
      <c r="X223" s="7" t="str">
        <f t="shared" si="53"/>
        <v>53.0%</v>
      </c>
      <c r="Y223" s="7" t="str">
        <f t="shared" si="53"/>
        <v>47.0%</v>
      </c>
      <c r="Z223" s="7" t="str">
        <f t="shared" si="53"/>
        <v>60.6%</v>
      </c>
      <c r="AA223" s="7" t="str">
        <f t="shared" si="53"/>
        <v>20.5%</v>
      </c>
      <c r="AB223" s="7" t="str">
        <f t="shared" si="53"/>
        <v>13.2%</v>
      </c>
      <c r="AC223" s="7" t="str">
        <f t="shared" si="53"/>
        <v>2.9%</v>
      </c>
      <c r="AD223" s="7" t="str">
        <f t="shared" si="53"/>
        <v>1.4%</v>
      </c>
      <c r="AE223" s="7" t="str">
        <f t="shared" si="53"/>
        <v>0.8%</v>
      </c>
      <c r="AF223" s="7" t="str">
        <f t="shared" si="53"/>
        <v>0.5%</v>
      </c>
      <c r="AG223" s="7" t="str">
        <f t="shared" si="53"/>
        <v>0.2%</v>
      </c>
      <c r="AH223" s="9"/>
      <c r="AI223" s="9">
        <f t="shared" si="49"/>
        <v>4</v>
      </c>
      <c r="AJ223" s="10" t="s">
        <v>282</v>
      </c>
    </row>
    <row r="224" spans="1:36" ht="13.8" x14ac:dyDescent="0.25">
      <c r="A224" s="5">
        <f t="shared" si="51"/>
        <v>43890</v>
      </c>
      <c r="B224" s="5">
        <f t="shared" si="51"/>
        <v>44136</v>
      </c>
      <c r="C224" s="6">
        <f t="shared" si="51"/>
        <v>0.33333333333333331</v>
      </c>
      <c r="D224" s="7">
        <f t="shared" si="51"/>
        <v>248</v>
      </c>
      <c r="E224" s="10" t="s">
        <v>268</v>
      </c>
      <c r="F224" s="7">
        <f t="shared" si="52"/>
        <v>169194</v>
      </c>
      <c r="G224" s="7">
        <f t="shared" si="52"/>
        <v>8371</v>
      </c>
      <c r="H224" s="7">
        <f t="shared" si="52"/>
        <v>4313</v>
      </c>
      <c r="I224" s="16" t="str">
        <f t="shared" si="52"/>
        <v>No hay datos</v>
      </c>
      <c r="J224" s="19">
        <f t="shared" si="52"/>
        <v>149048</v>
      </c>
      <c r="K224" s="24">
        <f t="shared" si="52"/>
        <v>21423</v>
      </c>
      <c r="L224" s="7">
        <f t="shared" si="52"/>
        <v>327889</v>
      </c>
      <c r="M224" s="7">
        <f t="shared" si="52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53"/>
        <v>79053</v>
      </c>
      <c r="V224" s="7">
        <f t="shared" si="53"/>
        <v>531</v>
      </c>
      <c r="W224" s="7">
        <f t="shared" si="53"/>
        <v>342</v>
      </c>
      <c r="X224" s="7" t="str">
        <f t="shared" si="53"/>
        <v>53.0%</v>
      </c>
      <c r="Y224" s="7" t="str">
        <f t="shared" si="53"/>
        <v>47.0%</v>
      </c>
      <c r="Z224" s="7" t="str">
        <f t="shared" si="53"/>
        <v>60.6%</v>
      </c>
      <c r="AA224" s="7" t="str">
        <f t="shared" si="53"/>
        <v>20.5%</v>
      </c>
      <c r="AB224" s="7" t="str">
        <f t="shared" si="53"/>
        <v>13.2%</v>
      </c>
      <c r="AC224" s="7" t="str">
        <f t="shared" si="53"/>
        <v>2.9%</v>
      </c>
      <c r="AD224" s="7" t="str">
        <f t="shared" si="53"/>
        <v>1.4%</v>
      </c>
      <c r="AE224" s="7" t="str">
        <f t="shared" si="53"/>
        <v>0.8%</v>
      </c>
      <c r="AF224" s="7" t="str">
        <f t="shared" si="53"/>
        <v>0.5%</v>
      </c>
      <c r="AG224" s="7" t="str">
        <f t="shared" si="53"/>
        <v>0.2%</v>
      </c>
      <c r="AH224" s="9"/>
      <c r="AI224" s="9">
        <f t="shared" si="49"/>
        <v>4</v>
      </c>
      <c r="AJ224" s="10" t="s">
        <v>282</v>
      </c>
    </row>
    <row r="225" spans="1:36" ht="13.8" x14ac:dyDescent="0.25">
      <c r="A225" s="5">
        <f t="shared" si="51"/>
        <v>43890</v>
      </c>
      <c r="B225" s="5">
        <f t="shared" si="51"/>
        <v>44136</v>
      </c>
      <c r="C225" s="6">
        <f t="shared" si="51"/>
        <v>0.33333333333333331</v>
      </c>
      <c r="D225" s="7">
        <f t="shared" si="51"/>
        <v>248</v>
      </c>
      <c r="E225" s="10" t="s">
        <v>268</v>
      </c>
      <c r="F225" s="7">
        <f t="shared" si="52"/>
        <v>169194</v>
      </c>
      <c r="G225" s="7">
        <f t="shared" si="52"/>
        <v>8371</v>
      </c>
      <c r="H225" s="7">
        <f t="shared" si="52"/>
        <v>4313</v>
      </c>
      <c r="I225" s="16" t="str">
        <f t="shared" si="52"/>
        <v>No hay datos</v>
      </c>
      <c r="J225" s="19">
        <f t="shared" si="52"/>
        <v>149048</v>
      </c>
      <c r="K225" s="24">
        <f t="shared" si="52"/>
        <v>21423</v>
      </c>
      <c r="L225" s="7">
        <f t="shared" si="52"/>
        <v>327889</v>
      </c>
      <c r="M225" s="7">
        <f t="shared" si="52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53"/>
        <v>2258</v>
      </c>
      <c r="S225" s="7">
        <f t="shared" si="53"/>
        <v>60</v>
      </c>
      <c r="T225" s="7">
        <f t="shared" si="53"/>
        <v>15</v>
      </c>
      <c r="U225" s="7">
        <f t="shared" si="53"/>
        <v>79053</v>
      </c>
      <c r="V225" s="7">
        <f t="shared" si="53"/>
        <v>531</v>
      </c>
      <c r="W225" s="7">
        <f t="shared" si="53"/>
        <v>342</v>
      </c>
      <c r="X225" s="7" t="str">
        <f t="shared" si="53"/>
        <v>53.0%</v>
      </c>
      <c r="Y225" s="7" t="str">
        <f t="shared" si="53"/>
        <v>47.0%</v>
      </c>
      <c r="Z225" s="7" t="str">
        <f t="shared" si="53"/>
        <v>60.6%</v>
      </c>
      <c r="AA225" s="7" t="str">
        <f t="shared" si="53"/>
        <v>20.5%</v>
      </c>
      <c r="AB225" s="7" t="str">
        <f t="shared" si="53"/>
        <v>13.2%</v>
      </c>
      <c r="AC225" s="7" t="str">
        <f t="shared" si="53"/>
        <v>2.9%</v>
      </c>
      <c r="AD225" s="7" t="str">
        <f t="shared" si="53"/>
        <v>1.4%</v>
      </c>
      <c r="AE225" s="7" t="str">
        <f t="shared" si="53"/>
        <v>0.8%</v>
      </c>
      <c r="AF225" s="7" t="str">
        <f t="shared" si="53"/>
        <v>0.5%</v>
      </c>
      <c r="AG225" s="7" t="str">
        <f t="shared" si="53"/>
        <v>0.2%</v>
      </c>
      <c r="AH225" s="9"/>
      <c r="AI225" s="9">
        <f t="shared" si="49"/>
        <v>4</v>
      </c>
      <c r="AJ225" s="10" t="s">
        <v>282</v>
      </c>
    </row>
    <row r="226" spans="1:36" ht="13.8" x14ac:dyDescent="0.25">
      <c r="A226" s="5">
        <f t="shared" si="51"/>
        <v>43890</v>
      </c>
      <c r="B226" s="5">
        <f t="shared" si="51"/>
        <v>44136</v>
      </c>
      <c r="C226" s="6">
        <f t="shared" si="51"/>
        <v>0.33333333333333331</v>
      </c>
      <c r="D226" s="7">
        <f t="shared" si="51"/>
        <v>248</v>
      </c>
      <c r="E226" s="10" t="s">
        <v>268</v>
      </c>
      <c r="F226" s="7">
        <f t="shared" si="52"/>
        <v>169194</v>
      </c>
      <c r="G226" s="7">
        <f t="shared" si="52"/>
        <v>8371</v>
      </c>
      <c r="H226" s="7">
        <f t="shared" si="52"/>
        <v>4313</v>
      </c>
      <c r="I226" s="16" t="str">
        <f t="shared" si="52"/>
        <v>No hay datos</v>
      </c>
      <c r="J226" s="19">
        <f t="shared" si="52"/>
        <v>149048</v>
      </c>
      <c r="K226" s="24">
        <f t="shared" si="52"/>
        <v>21423</v>
      </c>
      <c r="L226" s="7">
        <f t="shared" si="52"/>
        <v>327889</v>
      </c>
      <c r="M226" s="7">
        <f t="shared" si="52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3"/>
        <v>2258</v>
      </c>
      <c r="S226" s="7">
        <f t="shared" si="53"/>
        <v>60</v>
      </c>
      <c r="T226" s="7">
        <f t="shared" si="53"/>
        <v>15</v>
      </c>
      <c r="U226" s="7">
        <f t="shared" si="53"/>
        <v>79053</v>
      </c>
      <c r="V226" s="7">
        <f t="shared" si="53"/>
        <v>531</v>
      </c>
      <c r="W226" s="7">
        <f t="shared" si="53"/>
        <v>342</v>
      </c>
      <c r="X226" s="7" t="str">
        <f t="shared" si="53"/>
        <v>53.0%</v>
      </c>
      <c r="Y226" s="7" t="str">
        <f t="shared" si="53"/>
        <v>47.0%</v>
      </c>
      <c r="Z226" s="7" t="str">
        <f t="shared" si="53"/>
        <v>60.6%</v>
      </c>
      <c r="AA226" s="7" t="str">
        <f t="shared" si="53"/>
        <v>20.5%</v>
      </c>
      <c r="AB226" s="7" t="str">
        <f t="shared" si="53"/>
        <v>13.2%</v>
      </c>
      <c r="AC226" s="7" t="str">
        <f t="shared" si="53"/>
        <v>2.9%</v>
      </c>
      <c r="AD226" s="7" t="str">
        <f t="shared" si="53"/>
        <v>1.4%</v>
      </c>
      <c r="AE226" s="7" t="str">
        <f t="shared" si="53"/>
        <v>0.8%</v>
      </c>
      <c r="AF226" s="7" t="str">
        <f t="shared" si="53"/>
        <v>0.5%</v>
      </c>
      <c r="AG226" s="7" t="str">
        <f t="shared" si="53"/>
        <v>0.2%</v>
      </c>
      <c r="AH226" s="9"/>
      <c r="AI226" s="9">
        <f t="shared" si="49"/>
        <v>4</v>
      </c>
      <c r="AJ226" s="10" t="s">
        <v>282</v>
      </c>
    </row>
    <row r="227" spans="1:36" ht="13.8" x14ac:dyDescent="0.25">
      <c r="A227" s="5">
        <f t="shared" ref="A227:D242" si="54">A226</f>
        <v>43890</v>
      </c>
      <c r="B227" s="5">
        <f t="shared" si="54"/>
        <v>44136</v>
      </c>
      <c r="C227" s="6">
        <f t="shared" si="54"/>
        <v>0.33333333333333331</v>
      </c>
      <c r="D227" s="7">
        <f t="shared" si="54"/>
        <v>248</v>
      </c>
      <c r="E227" s="10" t="s">
        <v>268</v>
      </c>
      <c r="F227" s="7">
        <f t="shared" ref="F227:M242" si="55">F226</f>
        <v>169194</v>
      </c>
      <c r="G227" s="7">
        <f t="shared" si="55"/>
        <v>8371</v>
      </c>
      <c r="H227" s="7">
        <f t="shared" si="55"/>
        <v>4313</v>
      </c>
      <c r="I227" s="16" t="str">
        <f t="shared" si="55"/>
        <v>No hay datos</v>
      </c>
      <c r="J227" s="19">
        <f t="shared" si="55"/>
        <v>149048</v>
      </c>
      <c r="K227" s="24">
        <f t="shared" si="55"/>
        <v>21423</v>
      </c>
      <c r="L227" s="7">
        <f t="shared" si="55"/>
        <v>327889</v>
      </c>
      <c r="M227" s="7">
        <f t="shared" si="55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53"/>
        <v>2258</v>
      </c>
      <c r="S227" s="7">
        <f t="shared" si="53"/>
        <v>60</v>
      </c>
      <c r="T227" s="7">
        <f t="shared" si="53"/>
        <v>15</v>
      </c>
      <c r="U227" s="7">
        <f t="shared" si="53"/>
        <v>79053</v>
      </c>
      <c r="V227" s="7">
        <f t="shared" si="53"/>
        <v>531</v>
      </c>
      <c r="W227" s="7">
        <f t="shared" si="53"/>
        <v>342</v>
      </c>
      <c r="X227" s="7" t="str">
        <f t="shared" si="53"/>
        <v>53.0%</v>
      </c>
      <c r="Y227" s="7" t="str">
        <f t="shared" si="53"/>
        <v>47.0%</v>
      </c>
      <c r="Z227" s="7" t="str">
        <f t="shared" si="53"/>
        <v>60.6%</v>
      </c>
      <c r="AA227" s="7" t="str">
        <f t="shared" si="53"/>
        <v>20.5%</v>
      </c>
      <c r="AB227" s="7" t="str">
        <f t="shared" si="53"/>
        <v>13.2%</v>
      </c>
      <c r="AC227" s="7" t="str">
        <f t="shared" si="53"/>
        <v>2.9%</v>
      </c>
      <c r="AD227" s="7" t="str">
        <f t="shared" si="53"/>
        <v>1.4%</v>
      </c>
      <c r="AE227" s="7" t="str">
        <f t="shared" si="53"/>
        <v>0.8%</v>
      </c>
      <c r="AF227" s="7" t="str">
        <f t="shared" si="53"/>
        <v>0.5%</v>
      </c>
      <c r="AG227" s="7" t="str">
        <f t="shared" si="53"/>
        <v>0.2%</v>
      </c>
      <c r="AH227" s="9"/>
      <c r="AI227" s="9">
        <f t="shared" si="49"/>
        <v>4</v>
      </c>
      <c r="AJ227" s="10" t="s">
        <v>282</v>
      </c>
    </row>
    <row r="228" spans="1:36" ht="13.8" x14ac:dyDescent="0.25">
      <c r="A228" s="5">
        <f t="shared" si="54"/>
        <v>43890</v>
      </c>
      <c r="B228" s="5">
        <f t="shared" si="54"/>
        <v>44136</v>
      </c>
      <c r="C228" s="6">
        <f t="shared" si="54"/>
        <v>0.33333333333333331</v>
      </c>
      <c r="D228" s="7">
        <f t="shared" si="54"/>
        <v>248</v>
      </c>
      <c r="E228" s="10" t="s">
        <v>268</v>
      </c>
      <c r="F228" s="7">
        <f t="shared" si="55"/>
        <v>169194</v>
      </c>
      <c r="G228" s="7">
        <f t="shared" si="55"/>
        <v>8371</v>
      </c>
      <c r="H228" s="7">
        <f t="shared" si="55"/>
        <v>4313</v>
      </c>
      <c r="I228" s="16" t="str">
        <f t="shared" si="55"/>
        <v>No hay datos</v>
      </c>
      <c r="J228" s="19">
        <f t="shared" si="55"/>
        <v>149048</v>
      </c>
      <c r="K228" s="24">
        <f t="shared" si="55"/>
        <v>21423</v>
      </c>
      <c r="L228" s="7">
        <f t="shared" si="55"/>
        <v>327889</v>
      </c>
      <c r="M228" s="7">
        <f t="shared" si="55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3"/>
        <v>2258</v>
      </c>
      <c r="S228" s="7">
        <f t="shared" si="53"/>
        <v>60</v>
      </c>
      <c r="T228" s="7">
        <f t="shared" si="53"/>
        <v>15</v>
      </c>
      <c r="U228" s="7">
        <f t="shared" si="53"/>
        <v>79053</v>
      </c>
      <c r="V228" s="7">
        <f t="shared" si="53"/>
        <v>531</v>
      </c>
      <c r="W228" s="7">
        <f t="shared" si="53"/>
        <v>342</v>
      </c>
      <c r="X228" s="7" t="str">
        <f t="shared" si="53"/>
        <v>53.0%</v>
      </c>
      <c r="Y228" s="7" t="str">
        <f t="shared" si="53"/>
        <v>47.0%</v>
      </c>
      <c r="Z228" s="7" t="str">
        <f t="shared" si="53"/>
        <v>60.6%</v>
      </c>
      <c r="AA228" s="7" t="str">
        <f t="shared" si="53"/>
        <v>20.5%</v>
      </c>
      <c r="AB228" s="7" t="str">
        <f t="shared" si="53"/>
        <v>13.2%</v>
      </c>
      <c r="AC228" s="7" t="str">
        <f t="shared" si="53"/>
        <v>2.9%</v>
      </c>
      <c r="AD228" s="7" t="str">
        <f t="shared" si="53"/>
        <v>1.4%</v>
      </c>
      <c r="AE228" s="7" t="str">
        <f t="shared" si="53"/>
        <v>0.8%</v>
      </c>
      <c r="AF228" s="7" t="str">
        <f t="shared" si="53"/>
        <v>0.5%</v>
      </c>
      <c r="AG228" s="7" t="str">
        <f t="shared" si="53"/>
        <v>0.2%</v>
      </c>
      <c r="AH228" s="9"/>
      <c r="AI228" s="9">
        <f t="shared" si="49"/>
        <v>4</v>
      </c>
      <c r="AJ228" s="10" t="s">
        <v>282</v>
      </c>
    </row>
    <row r="229" spans="1:36" ht="13.8" x14ac:dyDescent="0.25">
      <c r="A229" s="5">
        <f t="shared" si="54"/>
        <v>43890</v>
      </c>
      <c r="B229" s="5">
        <f t="shared" si="54"/>
        <v>44136</v>
      </c>
      <c r="C229" s="6">
        <f t="shared" si="54"/>
        <v>0.33333333333333331</v>
      </c>
      <c r="D229" s="7">
        <f t="shared" si="54"/>
        <v>248</v>
      </c>
      <c r="E229" s="10" t="s">
        <v>268</v>
      </c>
      <c r="F229" s="7">
        <f t="shared" si="55"/>
        <v>169194</v>
      </c>
      <c r="G229" s="7">
        <f t="shared" si="55"/>
        <v>8371</v>
      </c>
      <c r="H229" s="7">
        <f t="shared" si="55"/>
        <v>4313</v>
      </c>
      <c r="I229" s="16" t="str">
        <f t="shared" si="55"/>
        <v>No hay datos</v>
      </c>
      <c r="J229" s="19">
        <f t="shared" si="55"/>
        <v>149048</v>
      </c>
      <c r="K229" s="24">
        <f t="shared" si="55"/>
        <v>21423</v>
      </c>
      <c r="L229" s="7">
        <f t="shared" si="55"/>
        <v>327889</v>
      </c>
      <c r="M229" s="7">
        <f t="shared" si="55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53"/>
        <v>79053</v>
      </c>
      <c r="V229" s="7">
        <f t="shared" si="53"/>
        <v>531</v>
      </c>
      <c r="W229" s="7">
        <f t="shared" si="53"/>
        <v>342</v>
      </c>
      <c r="X229" s="7" t="str">
        <f t="shared" si="53"/>
        <v>53.0%</v>
      </c>
      <c r="Y229" s="7" t="str">
        <f t="shared" si="53"/>
        <v>47.0%</v>
      </c>
      <c r="Z229" s="7" t="str">
        <f t="shared" si="53"/>
        <v>60.6%</v>
      </c>
      <c r="AA229" s="7" t="str">
        <f t="shared" si="53"/>
        <v>20.5%</v>
      </c>
      <c r="AB229" s="7" t="str">
        <f t="shared" si="53"/>
        <v>13.2%</v>
      </c>
      <c r="AC229" s="7" t="str">
        <f t="shared" si="53"/>
        <v>2.9%</v>
      </c>
      <c r="AD229" s="7" t="str">
        <f t="shared" si="53"/>
        <v>1.4%</v>
      </c>
      <c r="AE229" s="7" t="str">
        <f t="shared" si="53"/>
        <v>0.8%</v>
      </c>
      <c r="AF229" s="7" t="str">
        <f t="shared" si="53"/>
        <v>0.5%</v>
      </c>
      <c r="AG229" s="7" t="str">
        <f t="shared" si="53"/>
        <v>0.2%</v>
      </c>
      <c r="AH229" s="9"/>
      <c r="AI229" s="9">
        <f t="shared" si="49"/>
        <v>4</v>
      </c>
      <c r="AJ229" s="10" t="s">
        <v>282</v>
      </c>
    </row>
    <row r="230" spans="1:36" ht="13.8" x14ac:dyDescent="0.25">
      <c r="A230" s="5">
        <f t="shared" si="54"/>
        <v>43890</v>
      </c>
      <c r="B230" s="5">
        <f t="shared" si="54"/>
        <v>44136</v>
      </c>
      <c r="C230" s="6">
        <f t="shared" si="54"/>
        <v>0.33333333333333331</v>
      </c>
      <c r="D230" s="7">
        <f t="shared" si="54"/>
        <v>248</v>
      </c>
      <c r="E230" s="10" t="s">
        <v>268</v>
      </c>
      <c r="F230" s="7">
        <f t="shared" si="55"/>
        <v>169194</v>
      </c>
      <c r="G230" s="7">
        <f t="shared" si="55"/>
        <v>8371</v>
      </c>
      <c r="H230" s="7">
        <f t="shared" si="55"/>
        <v>4313</v>
      </c>
      <c r="I230" s="16" t="str">
        <f t="shared" si="55"/>
        <v>No hay datos</v>
      </c>
      <c r="J230" s="19">
        <f t="shared" si="55"/>
        <v>149048</v>
      </c>
      <c r="K230" s="24">
        <f t="shared" si="55"/>
        <v>21423</v>
      </c>
      <c r="L230" s="7">
        <f t="shared" si="55"/>
        <v>327889</v>
      </c>
      <c r="M230" s="7">
        <f t="shared" si="55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3"/>
        <v>2763</v>
      </c>
      <c r="S230" s="7">
        <f t="shared" si="53"/>
        <v>92</v>
      </c>
      <c r="T230" s="7">
        <f t="shared" si="53"/>
        <v>2</v>
      </c>
      <c r="U230" s="7">
        <f t="shared" si="53"/>
        <v>79053</v>
      </c>
      <c r="V230" s="7">
        <f t="shared" si="53"/>
        <v>531</v>
      </c>
      <c r="W230" s="7">
        <f t="shared" si="53"/>
        <v>342</v>
      </c>
      <c r="X230" s="7" t="str">
        <f t="shared" si="53"/>
        <v>53.0%</v>
      </c>
      <c r="Y230" s="7" t="str">
        <f t="shared" si="53"/>
        <v>47.0%</v>
      </c>
      <c r="Z230" s="7" t="str">
        <f t="shared" si="53"/>
        <v>60.6%</v>
      </c>
      <c r="AA230" s="7" t="str">
        <f t="shared" si="53"/>
        <v>20.5%</v>
      </c>
      <c r="AB230" s="7" t="str">
        <f t="shared" si="53"/>
        <v>13.2%</v>
      </c>
      <c r="AC230" s="7" t="str">
        <f t="shared" si="53"/>
        <v>2.9%</v>
      </c>
      <c r="AD230" s="7" t="str">
        <f t="shared" si="53"/>
        <v>1.4%</v>
      </c>
      <c r="AE230" s="7" t="str">
        <f t="shared" si="53"/>
        <v>0.8%</v>
      </c>
      <c r="AF230" s="7" t="str">
        <f t="shared" si="53"/>
        <v>0.5%</v>
      </c>
      <c r="AG230" s="7" t="str">
        <f t="shared" si="53"/>
        <v>0.2%</v>
      </c>
      <c r="AH230" s="9"/>
      <c r="AI230" s="9">
        <f t="shared" si="49"/>
        <v>4</v>
      </c>
      <c r="AJ230" s="10" t="s">
        <v>282</v>
      </c>
    </row>
    <row r="231" spans="1:36" ht="13.8" x14ac:dyDescent="0.25">
      <c r="A231" s="5">
        <f t="shared" si="54"/>
        <v>43890</v>
      </c>
      <c r="B231" s="5">
        <f t="shared" si="54"/>
        <v>44136</v>
      </c>
      <c r="C231" s="6">
        <f t="shared" si="54"/>
        <v>0.33333333333333331</v>
      </c>
      <c r="D231" s="7">
        <f t="shared" si="54"/>
        <v>248</v>
      </c>
      <c r="E231" s="10" t="s">
        <v>268</v>
      </c>
      <c r="F231" s="7">
        <f t="shared" si="55"/>
        <v>169194</v>
      </c>
      <c r="G231" s="7">
        <f t="shared" si="55"/>
        <v>8371</v>
      </c>
      <c r="H231" s="7">
        <f t="shared" si="55"/>
        <v>4313</v>
      </c>
      <c r="I231" s="16" t="str">
        <f t="shared" si="55"/>
        <v>No hay datos</v>
      </c>
      <c r="J231" s="19">
        <f t="shared" si="55"/>
        <v>149048</v>
      </c>
      <c r="K231" s="24">
        <f t="shared" si="55"/>
        <v>21423</v>
      </c>
      <c r="L231" s="7">
        <f t="shared" si="55"/>
        <v>327889</v>
      </c>
      <c r="M231" s="7">
        <f t="shared" si="55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ref="R231:AG246" si="56">R230</f>
        <v>2763</v>
      </c>
      <c r="S231" s="7">
        <f t="shared" si="56"/>
        <v>92</v>
      </c>
      <c r="T231" s="7">
        <f t="shared" si="56"/>
        <v>2</v>
      </c>
      <c r="U231" s="7">
        <f t="shared" si="56"/>
        <v>79053</v>
      </c>
      <c r="V231" s="7">
        <f t="shared" si="56"/>
        <v>531</v>
      </c>
      <c r="W231" s="7">
        <f t="shared" si="56"/>
        <v>342</v>
      </c>
      <c r="X231" s="7" t="str">
        <f t="shared" si="56"/>
        <v>53.0%</v>
      </c>
      <c r="Y231" s="7" t="str">
        <f t="shared" si="56"/>
        <v>47.0%</v>
      </c>
      <c r="Z231" s="7" t="str">
        <f t="shared" si="56"/>
        <v>60.6%</v>
      </c>
      <c r="AA231" s="7" t="str">
        <f t="shared" si="56"/>
        <v>20.5%</v>
      </c>
      <c r="AB231" s="7" t="str">
        <f t="shared" si="56"/>
        <v>13.2%</v>
      </c>
      <c r="AC231" s="7" t="str">
        <f t="shared" si="56"/>
        <v>2.9%</v>
      </c>
      <c r="AD231" s="7" t="str">
        <f t="shared" si="56"/>
        <v>1.4%</v>
      </c>
      <c r="AE231" s="7" t="str">
        <f t="shared" si="56"/>
        <v>0.8%</v>
      </c>
      <c r="AF231" s="7" t="str">
        <f t="shared" si="56"/>
        <v>0.5%</v>
      </c>
      <c r="AG231" s="7" t="str">
        <f t="shared" si="56"/>
        <v>0.2%</v>
      </c>
      <c r="AH231" s="9"/>
      <c r="AI231" s="9">
        <f t="shared" si="49"/>
        <v>4</v>
      </c>
      <c r="AJ231" s="10" t="s">
        <v>282</v>
      </c>
    </row>
    <row r="232" spans="1:36" ht="13.8" x14ac:dyDescent="0.25">
      <c r="A232" s="5">
        <f t="shared" si="54"/>
        <v>43890</v>
      </c>
      <c r="B232" s="5">
        <f t="shared" si="54"/>
        <v>44136</v>
      </c>
      <c r="C232" s="6">
        <f t="shared" si="54"/>
        <v>0.33333333333333331</v>
      </c>
      <c r="D232" s="7">
        <f t="shared" si="54"/>
        <v>248</v>
      </c>
      <c r="E232" s="10" t="s">
        <v>268</v>
      </c>
      <c r="F232" s="7">
        <f t="shared" si="55"/>
        <v>169194</v>
      </c>
      <c r="G232" s="7">
        <f t="shared" si="55"/>
        <v>8371</v>
      </c>
      <c r="H232" s="7">
        <f t="shared" si="55"/>
        <v>4313</v>
      </c>
      <c r="I232" s="16" t="str">
        <f t="shared" si="55"/>
        <v>No hay datos</v>
      </c>
      <c r="J232" s="19">
        <f t="shared" si="55"/>
        <v>149048</v>
      </c>
      <c r="K232" s="24">
        <f t="shared" si="55"/>
        <v>21423</v>
      </c>
      <c r="L232" s="7">
        <f t="shared" si="55"/>
        <v>327889</v>
      </c>
      <c r="M232" s="7">
        <f t="shared" si="55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56"/>
        <v>2763</v>
      </c>
      <c r="S232" s="7">
        <f t="shared" si="56"/>
        <v>92</v>
      </c>
      <c r="T232" s="7">
        <f t="shared" si="56"/>
        <v>2</v>
      </c>
      <c r="U232" s="7">
        <f t="shared" si="56"/>
        <v>79053</v>
      </c>
      <c r="V232" s="7">
        <f t="shared" si="56"/>
        <v>531</v>
      </c>
      <c r="W232" s="7">
        <f t="shared" si="56"/>
        <v>342</v>
      </c>
      <c r="X232" s="7" t="str">
        <f t="shared" si="56"/>
        <v>53.0%</v>
      </c>
      <c r="Y232" s="7" t="str">
        <f t="shared" si="56"/>
        <v>47.0%</v>
      </c>
      <c r="Z232" s="7" t="str">
        <f t="shared" si="56"/>
        <v>60.6%</v>
      </c>
      <c r="AA232" s="7" t="str">
        <f t="shared" si="56"/>
        <v>20.5%</v>
      </c>
      <c r="AB232" s="7" t="str">
        <f t="shared" si="56"/>
        <v>13.2%</v>
      </c>
      <c r="AC232" s="7" t="str">
        <f t="shared" si="56"/>
        <v>2.9%</v>
      </c>
      <c r="AD232" s="7" t="str">
        <f t="shared" si="56"/>
        <v>1.4%</v>
      </c>
      <c r="AE232" s="7" t="str">
        <f t="shared" si="56"/>
        <v>0.8%</v>
      </c>
      <c r="AF232" s="7" t="str">
        <f t="shared" si="56"/>
        <v>0.5%</v>
      </c>
      <c r="AG232" s="7" t="str">
        <f t="shared" si="56"/>
        <v>0.2%</v>
      </c>
      <c r="AH232" s="9"/>
      <c r="AI232" s="9">
        <f t="shared" si="49"/>
        <v>4</v>
      </c>
      <c r="AJ232" s="10" t="s">
        <v>282</v>
      </c>
    </row>
    <row r="233" spans="1:36" ht="13.8" x14ac:dyDescent="0.25">
      <c r="A233" s="5">
        <f t="shared" si="54"/>
        <v>43890</v>
      </c>
      <c r="B233" s="5">
        <f t="shared" si="54"/>
        <v>44136</v>
      </c>
      <c r="C233" s="6">
        <f t="shared" si="54"/>
        <v>0.33333333333333331</v>
      </c>
      <c r="D233" s="7">
        <f t="shared" si="54"/>
        <v>248</v>
      </c>
      <c r="E233" s="10" t="s">
        <v>268</v>
      </c>
      <c r="F233" s="7">
        <f t="shared" si="55"/>
        <v>169194</v>
      </c>
      <c r="G233" s="7">
        <f t="shared" si="55"/>
        <v>8371</v>
      </c>
      <c r="H233" s="7">
        <f t="shared" si="55"/>
        <v>4313</v>
      </c>
      <c r="I233" s="16" t="str">
        <f t="shared" si="55"/>
        <v>No hay datos</v>
      </c>
      <c r="J233" s="19">
        <f t="shared" si="55"/>
        <v>149048</v>
      </c>
      <c r="K233" s="24">
        <f t="shared" si="55"/>
        <v>21423</v>
      </c>
      <c r="L233" s="7">
        <f t="shared" si="55"/>
        <v>327889</v>
      </c>
      <c r="M233" s="7">
        <f t="shared" si="55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56"/>
        <v>2763</v>
      </c>
      <c r="S233" s="7">
        <f t="shared" si="56"/>
        <v>92</v>
      </c>
      <c r="T233" s="7">
        <f t="shared" si="56"/>
        <v>2</v>
      </c>
      <c r="U233" s="7">
        <f t="shared" si="56"/>
        <v>79053</v>
      </c>
      <c r="V233" s="7">
        <f t="shared" si="56"/>
        <v>531</v>
      </c>
      <c r="W233" s="7">
        <f t="shared" si="56"/>
        <v>342</v>
      </c>
      <c r="X233" s="7" t="str">
        <f t="shared" si="56"/>
        <v>53.0%</v>
      </c>
      <c r="Y233" s="7" t="str">
        <f t="shared" si="56"/>
        <v>47.0%</v>
      </c>
      <c r="Z233" s="7" t="str">
        <f t="shared" si="56"/>
        <v>60.6%</v>
      </c>
      <c r="AA233" s="7" t="str">
        <f t="shared" si="56"/>
        <v>20.5%</v>
      </c>
      <c r="AB233" s="7" t="str">
        <f t="shared" si="56"/>
        <v>13.2%</v>
      </c>
      <c r="AC233" s="7" t="str">
        <f t="shared" si="56"/>
        <v>2.9%</v>
      </c>
      <c r="AD233" s="7" t="str">
        <f t="shared" si="56"/>
        <v>1.4%</v>
      </c>
      <c r="AE233" s="7" t="str">
        <f t="shared" si="56"/>
        <v>0.8%</v>
      </c>
      <c r="AF233" s="7" t="str">
        <f t="shared" si="56"/>
        <v>0.5%</v>
      </c>
      <c r="AG233" s="7" t="str">
        <f t="shared" si="56"/>
        <v>0.2%</v>
      </c>
      <c r="AH233" s="9"/>
      <c r="AI233" s="9">
        <f t="shared" si="49"/>
        <v>4</v>
      </c>
      <c r="AJ233" s="10" t="s">
        <v>282</v>
      </c>
    </row>
    <row r="234" spans="1:36" ht="13.8" x14ac:dyDescent="0.25">
      <c r="A234" s="5">
        <f t="shared" si="54"/>
        <v>43890</v>
      </c>
      <c r="B234" s="5">
        <f t="shared" si="54"/>
        <v>44136</v>
      </c>
      <c r="C234" s="6">
        <f t="shared" si="54"/>
        <v>0.33333333333333331</v>
      </c>
      <c r="D234" s="7">
        <f t="shared" si="54"/>
        <v>248</v>
      </c>
      <c r="E234" s="10" t="s">
        <v>268</v>
      </c>
      <c r="F234" s="7">
        <f t="shared" si="55"/>
        <v>169194</v>
      </c>
      <c r="G234" s="7">
        <f t="shared" si="55"/>
        <v>8371</v>
      </c>
      <c r="H234" s="7">
        <f t="shared" si="55"/>
        <v>4313</v>
      </c>
      <c r="I234" s="16" t="str">
        <f t="shared" si="55"/>
        <v>No hay datos</v>
      </c>
      <c r="J234" s="19">
        <f t="shared" si="55"/>
        <v>149048</v>
      </c>
      <c r="K234" s="24">
        <f t="shared" si="55"/>
        <v>21423</v>
      </c>
      <c r="L234" s="7">
        <f t="shared" si="55"/>
        <v>327889</v>
      </c>
      <c r="M234" s="7">
        <f t="shared" si="55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56"/>
        <v>2763</v>
      </c>
      <c r="S234" s="7">
        <f t="shared" si="56"/>
        <v>92</v>
      </c>
      <c r="T234" s="7">
        <f t="shared" si="56"/>
        <v>2</v>
      </c>
      <c r="U234" s="7">
        <f t="shared" si="56"/>
        <v>79053</v>
      </c>
      <c r="V234" s="7">
        <f t="shared" si="56"/>
        <v>531</v>
      </c>
      <c r="W234" s="7">
        <f t="shared" si="56"/>
        <v>342</v>
      </c>
      <c r="X234" s="7" t="str">
        <f t="shared" si="56"/>
        <v>53.0%</v>
      </c>
      <c r="Y234" s="7" t="str">
        <f t="shared" si="56"/>
        <v>47.0%</v>
      </c>
      <c r="Z234" s="7" t="str">
        <f t="shared" si="56"/>
        <v>60.6%</v>
      </c>
      <c r="AA234" s="7" t="str">
        <f t="shared" si="56"/>
        <v>20.5%</v>
      </c>
      <c r="AB234" s="7" t="str">
        <f t="shared" si="56"/>
        <v>13.2%</v>
      </c>
      <c r="AC234" s="7" t="str">
        <f t="shared" si="56"/>
        <v>2.9%</v>
      </c>
      <c r="AD234" s="7" t="str">
        <f t="shared" si="56"/>
        <v>1.4%</v>
      </c>
      <c r="AE234" s="7" t="str">
        <f t="shared" si="56"/>
        <v>0.8%</v>
      </c>
      <c r="AF234" s="7" t="str">
        <f t="shared" si="56"/>
        <v>0.5%</v>
      </c>
      <c r="AG234" s="7" t="str">
        <f t="shared" si="56"/>
        <v>0.2%</v>
      </c>
      <c r="AH234" s="9"/>
      <c r="AI234" s="9">
        <f t="shared" si="49"/>
        <v>4</v>
      </c>
      <c r="AJ234" s="10" t="s">
        <v>282</v>
      </c>
    </row>
    <row r="235" spans="1:36" ht="13.8" x14ac:dyDescent="0.25">
      <c r="A235" s="5">
        <f t="shared" si="54"/>
        <v>43890</v>
      </c>
      <c r="B235" s="5">
        <f t="shared" si="54"/>
        <v>44136</v>
      </c>
      <c r="C235" s="6">
        <f t="shared" si="54"/>
        <v>0.33333333333333331</v>
      </c>
      <c r="D235" s="7">
        <f t="shared" si="54"/>
        <v>248</v>
      </c>
      <c r="E235" s="10" t="s">
        <v>268</v>
      </c>
      <c r="F235" s="7">
        <f t="shared" si="55"/>
        <v>169194</v>
      </c>
      <c r="G235" s="7">
        <f t="shared" si="55"/>
        <v>8371</v>
      </c>
      <c r="H235" s="7">
        <f t="shared" si="55"/>
        <v>4313</v>
      </c>
      <c r="I235" s="16" t="str">
        <f t="shared" si="55"/>
        <v>No hay datos</v>
      </c>
      <c r="J235" s="19">
        <f t="shared" si="55"/>
        <v>149048</v>
      </c>
      <c r="K235" s="24">
        <f t="shared" si="55"/>
        <v>21423</v>
      </c>
      <c r="L235" s="7">
        <f t="shared" si="55"/>
        <v>327889</v>
      </c>
      <c r="M235" s="7">
        <f t="shared" si="55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56"/>
        <v>2763</v>
      </c>
      <c r="S235" s="7">
        <f t="shared" si="56"/>
        <v>92</v>
      </c>
      <c r="T235" s="7">
        <f t="shared" si="56"/>
        <v>2</v>
      </c>
      <c r="U235" s="7">
        <f t="shared" si="56"/>
        <v>79053</v>
      </c>
      <c r="V235" s="7">
        <f t="shared" si="56"/>
        <v>531</v>
      </c>
      <c r="W235" s="7">
        <f t="shared" si="56"/>
        <v>342</v>
      </c>
      <c r="X235" s="7" t="str">
        <f t="shared" si="56"/>
        <v>53.0%</v>
      </c>
      <c r="Y235" s="7" t="str">
        <f t="shared" si="56"/>
        <v>47.0%</v>
      </c>
      <c r="Z235" s="7" t="str">
        <f t="shared" si="56"/>
        <v>60.6%</v>
      </c>
      <c r="AA235" s="7" t="str">
        <f t="shared" si="56"/>
        <v>20.5%</v>
      </c>
      <c r="AB235" s="7" t="str">
        <f t="shared" si="56"/>
        <v>13.2%</v>
      </c>
      <c r="AC235" s="7" t="str">
        <f t="shared" si="56"/>
        <v>2.9%</v>
      </c>
      <c r="AD235" s="7" t="str">
        <f t="shared" si="56"/>
        <v>1.4%</v>
      </c>
      <c r="AE235" s="7" t="str">
        <f t="shared" si="56"/>
        <v>0.8%</v>
      </c>
      <c r="AF235" s="7" t="str">
        <f t="shared" si="56"/>
        <v>0.5%</v>
      </c>
      <c r="AG235" s="7" t="str">
        <f t="shared" si="56"/>
        <v>0.2%</v>
      </c>
      <c r="AH235" s="9"/>
      <c r="AI235" s="9">
        <f t="shared" si="49"/>
        <v>4</v>
      </c>
      <c r="AJ235" s="10" t="s">
        <v>282</v>
      </c>
    </row>
    <row r="236" spans="1:36" ht="13.8" x14ac:dyDescent="0.25">
      <c r="A236" s="5">
        <f t="shared" si="54"/>
        <v>43890</v>
      </c>
      <c r="B236" s="5">
        <f t="shared" si="54"/>
        <v>44136</v>
      </c>
      <c r="C236" s="6">
        <f t="shared" si="54"/>
        <v>0.33333333333333331</v>
      </c>
      <c r="D236" s="7">
        <f t="shared" si="54"/>
        <v>248</v>
      </c>
      <c r="E236" s="10" t="s">
        <v>268</v>
      </c>
      <c r="F236" s="7">
        <f t="shared" si="55"/>
        <v>169194</v>
      </c>
      <c r="G236" s="7">
        <f t="shared" si="55"/>
        <v>8371</v>
      </c>
      <c r="H236" s="7">
        <f t="shared" si="55"/>
        <v>4313</v>
      </c>
      <c r="I236" s="16" t="str">
        <f t="shared" si="55"/>
        <v>No hay datos</v>
      </c>
      <c r="J236" s="19">
        <f t="shared" si="55"/>
        <v>149048</v>
      </c>
      <c r="K236" s="24">
        <f t="shared" si="55"/>
        <v>21423</v>
      </c>
      <c r="L236" s="7">
        <f t="shared" si="55"/>
        <v>327889</v>
      </c>
      <c r="M236" s="7">
        <f t="shared" si="55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56"/>
        <v>2763</v>
      </c>
      <c r="S236" s="7">
        <f t="shared" si="56"/>
        <v>92</v>
      </c>
      <c r="T236" s="7">
        <f t="shared" si="56"/>
        <v>2</v>
      </c>
      <c r="U236" s="7">
        <f t="shared" si="56"/>
        <v>79053</v>
      </c>
      <c r="V236" s="7">
        <f t="shared" si="56"/>
        <v>531</v>
      </c>
      <c r="W236" s="7">
        <f t="shared" si="56"/>
        <v>342</v>
      </c>
      <c r="X236" s="7" t="str">
        <f t="shared" si="56"/>
        <v>53.0%</v>
      </c>
      <c r="Y236" s="7" t="str">
        <f t="shared" si="56"/>
        <v>47.0%</v>
      </c>
      <c r="Z236" s="7" t="str">
        <f t="shared" si="56"/>
        <v>60.6%</v>
      </c>
      <c r="AA236" s="7" t="str">
        <f t="shared" si="56"/>
        <v>20.5%</v>
      </c>
      <c r="AB236" s="7" t="str">
        <f t="shared" si="56"/>
        <v>13.2%</v>
      </c>
      <c r="AC236" s="7" t="str">
        <f t="shared" si="56"/>
        <v>2.9%</v>
      </c>
      <c r="AD236" s="7" t="str">
        <f t="shared" si="56"/>
        <v>1.4%</v>
      </c>
      <c r="AE236" s="7" t="str">
        <f t="shared" si="56"/>
        <v>0.8%</v>
      </c>
      <c r="AF236" s="7" t="str">
        <f t="shared" si="56"/>
        <v>0.5%</v>
      </c>
      <c r="AG236" s="7" t="str">
        <f t="shared" si="56"/>
        <v>0.2%</v>
      </c>
      <c r="AH236" s="9"/>
      <c r="AI236" s="9">
        <f t="shared" si="49"/>
        <v>4</v>
      </c>
      <c r="AJ236" s="10" t="s">
        <v>282</v>
      </c>
    </row>
    <row r="237" spans="1:36" ht="13.8" x14ac:dyDescent="0.25">
      <c r="A237" s="5">
        <f t="shared" si="54"/>
        <v>43890</v>
      </c>
      <c r="B237" s="5">
        <f t="shared" si="54"/>
        <v>44136</v>
      </c>
      <c r="C237" s="6">
        <f t="shared" si="54"/>
        <v>0.33333333333333331</v>
      </c>
      <c r="D237" s="7">
        <f t="shared" si="54"/>
        <v>248</v>
      </c>
      <c r="E237" s="10" t="s">
        <v>268</v>
      </c>
      <c r="F237" s="7">
        <f t="shared" si="55"/>
        <v>169194</v>
      </c>
      <c r="G237" s="7">
        <f t="shared" si="55"/>
        <v>8371</v>
      </c>
      <c r="H237" s="7">
        <f t="shared" si="55"/>
        <v>4313</v>
      </c>
      <c r="I237" s="16" t="str">
        <f t="shared" si="55"/>
        <v>No hay datos</v>
      </c>
      <c r="J237" s="19">
        <f t="shared" si="55"/>
        <v>149048</v>
      </c>
      <c r="K237" s="24">
        <f t="shared" si="55"/>
        <v>21423</v>
      </c>
      <c r="L237" s="7">
        <f t="shared" si="55"/>
        <v>327889</v>
      </c>
      <c r="M237" s="7">
        <f t="shared" si="55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56"/>
        <v>79053</v>
      </c>
      <c r="V237" s="7">
        <f t="shared" si="56"/>
        <v>531</v>
      </c>
      <c r="W237" s="7">
        <f t="shared" si="56"/>
        <v>342</v>
      </c>
      <c r="X237" s="7" t="str">
        <f t="shared" si="56"/>
        <v>53.0%</v>
      </c>
      <c r="Y237" s="7" t="str">
        <f t="shared" si="56"/>
        <v>47.0%</v>
      </c>
      <c r="Z237" s="7" t="str">
        <f t="shared" si="56"/>
        <v>60.6%</v>
      </c>
      <c r="AA237" s="7" t="str">
        <f t="shared" si="56"/>
        <v>20.5%</v>
      </c>
      <c r="AB237" s="7" t="str">
        <f t="shared" si="56"/>
        <v>13.2%</v>
      </c>
      <c r="AC237" s="7" t="str">
        <f t="shared" si="56"/>
        <v>2.9%</v>
      </c>
      <c r="AD237" s="7" t="str">
        <f t="shared" si="56"/>
        <v>1.4%</v>
      </c>
      <c r="AE237" s="7" t="str">
        <f t="shared" si="56"/>
        <v>0.8%</v>
      </c>
      <c r="AF237" s="7" t="str">
        <f t="shared" si="56"/>
        <v>0.5%</v>
      </c>
      <c r="AG237" s="7" t="str">
        <f t="shared" si="56"/>
        <v>0.2%</v>
      </c>
      <c r="AH237" s="9"/>
      <c r="AI237" s="9">
        <f t="shared" si="49"/>
        <v>4</v>
      </c>
      <c r="AJ237" s="10" t="s">
        <v>282</v>
      </c>
    </row>
    <row r="238" spans="1:36" ht="13.8" x14ac:dyDescent="0.25">
      <c r="A238" s="5">
        <f t="shared" si="54"/>
        <v>43890</v>
      </c>
      <c r="B238" s="5">
        <f t="shared" si="54"/>
        <v>44136</v>
      </c>
      <c r="C238" s="6">
        <f t="shared" si="54"/>
        <v>0.33333333333333331</v>
      </c>
      <c r="D238" s="7">
        <f t="shared" si="54"/>
        <v>248</v>
      </c>
      <c r="E238" s="10" t="s">
        <v>268</v>
      </c>
      <c r="F238" s="7">
        <f t="shared" si="55"/>
        <v>169194</v>
      </c>
      <c r="G238" s="7">
        <f t="shared" si="55"/>
        <v>8371</v>
      </c>
      <c r="H238" s="7">
        <f t="shared" si="55"/>
        <v>4313</v>
      </c>
      <c r="I238" s="16" t="str">
        <f t="shared" si="55"/>
        <v>No hay datos</v>
      </c>
      <c r="J238" s="19">
        <f t="shared" si="55"/>
        <v>149048</v>
      </c>
      <c r="K238" s="24">
        <f t="shared" si="55"/>
        <v>21423</v>
      </c>
      <c r="L238" s="7">
        <f t="shared" si="55"/>
        <v>327889</v>
      </c>
      <c r="M238" s="7">
        <f t="shared" si="55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57">S237</f>
        <v>53</v>
      </c>
      <c r="T238" s="7">
        <f t="shared" si="57"/>
        <v>1</v>
      </c>
      <c r="U238" s="7">
        <f t="shared" si="56"/>
        <v>79053</v>
      </c>
      <c r="V238" s="7">
        <f t="shared" si="56"/>
        <v>531</v>
      </c>
      <c r="W238" s="7">
        <f t="shared" si="56"/>
        <v>342</v>
      </c>
      <c r="X238" s="7" t="str">
        <f t="shared" si="56"/>
        <v>53.0%</v>
      </c>
      <c r="Y238" s="7" t="str">
        <f t="shared" si="56"/>
        <v>47.0%</v>
      </c>
      <c r="Z238" s="7" t="str">
        <f t="shared" si="56"/>
        <v>60.6%</v>
      </c>
      <c r="AA238" s="7" t="str">
        <f t="shared" si="56"/>
        <v>20.5%</v>
      </c>
      <c r="AB238" s="7" t="str">
        <f t="shared" si="56"/>
        <v>13.2%</v>
      </c>
      <c r="AC238" s="7" t="str">
        <f t="shared" si="56"/>
        <v>2.9%</v>
      </c>
      <c r="AD238" s="7" t="str">
        <f t="shared" si="56"/>
        <v>1.4%</v>
      </c>
      <c r="AE238" s="7" t="str">
        <f t="shared" si="56"/>
        <v>0.8%</v>
      </c>
      <c r="AF238" s="7" t="str">
        <f t="shared" si="56"/>
        <v>0.5%</v>
      </c>
      <c r="AG238" s="7" t="str">
        <f t="shared" si="56"/>
        <v>0.2%</v>
      </c>
      <c r="AH238" s="9"/>
      <c r="AI238" s="9">
        <f t="shared" si="49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58">F237</f>
        <v>169194</v>
      </c>
      <c r="G239" s="7">
        <f t="shared" si="58"/>
        <v>8371</v>
      </c>
      <c r="H239" s="7">
        <f t="shared" si="58"/>
        <v>4313</v>
      </c>
      <c r="I239" s="16" t="str">
        <f t="shared" si="58"/>
        <v>No hay datos</v>
      </c>
      <c r="J239" s="19">
        <f t="shared" si="58"/>
        <v>149048</v>
      </c>
      <c r="K239" s="24">
        <f t="shared" si="58"/>
        <v>21423</v>
      </c>
      <c r="L239" s="7">
        <f t="shared" si="58"/>
        <v>327889</v>
      </c>
      <c r="M239" s="7">
        <f t="shared" si="58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59">R237</f>
        <v>1580</v>
      </c>
      <c r="S239" s="7">
        <f t="shared" si="59"/>
        <v>53</v>
      </c>
      <c r="T239" s="7">
        <f t="shared" si="59"/>
        <v>1</v>
      </c>
      <c r="U239" s="7">
        <f t="shared" si="59"/>
        <v>79053</v>
      </c>
      <c r="V239" s="7">
        <f t="shared" si="59"/>
        <v>531</v>
      </c>
      <c r="W239" s="7">
        <f t="shared" si="59"/>
        <v>342</v>
      </c>
      <c r="X239" s="7" t="str">
        <f t="shared" si="59"/>
        <v>53.0%</v>
      </c>
      <c r="Y239" s="7" t="str">
        <f t="shared" si="59"/>
        <v>47.0%</v>
      </c>
      <c r="Z239" s="7" t="str">
        <f t="shared" si="59"/>
        <v>60.6%</v>
      </c>
      <c r="AA239" s="7" t="str">
        <f t="shared" si="59"/>
        <v>20.5%</v>
      </c>
      <c r="AB239" s="7" t="str">
        <f t="shared" si="59"/>
        <v>13.2%</v>
      </c>
      <c r="AC239" s="7" t="str">
        <f t="shared" si="59"/>
        <v>2.9%</v>
      </c>
      <c r="AD239" s="7" t="str">
        <f t="shared" si="59"/>
        <v>1.4%</v>
      </c>
      <c r="AE239" s="7" t="str">
        <f t="shared" si="59"/>
        <v>0.8%</v>
      </c>
      <c r="AF239" s="7" t="str">
        <f t="shared" si="59"/>
        <v>0.5%</v>
      </c>
      <c r="AG239" s="7" t="str">
        <f t="shared" si="59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4"/>
        <v>43890</v>
      </c>
      <c r="B240" s="5">
        <f t="shared" si="54"/>
        <v>44136</v>
      </c>
      <c r="C240" s="6">
        <f t="shared" si="54"/>
        <v>0.33333333333333331</v>
      </c>
      <c r="D240" s="7">
        <f t="shared" si="54"/>
        <v>248</v>
      </c>
      <c r="E240" s="10" t="s">
        <v>268</v>
      </c>
      <c r="F240" s="7">
        <f t="shared" si="55"/>
        <v>169194</v>
      </c>
      <c r="G240" s="7">
        <f t="shared" si="55"/>
        <v>8371</v>
      </c>
      <c r="H240" s="7">
        <f t="shared" si="55"/>
        <v>4313</v>
      </c>
      <c r="I240" s="16" t="str">
        <f t="shared" si="55"/>
        <v>No hay datos</v>
      </c>
      <c r="J240" s="19">
        <f t="shared" si="55"/>
        <v>149048</v>
      </c>
      <c r="K240" s="24">
        <f t="shared" si="55"/>
        <v>21423</v>
      </c>
      <c r="L240" s="7">
        <f t="shared" si="55"/>
        <v>327889</v>
      </c>
      <c r="M240" s="7">
        <f t="shared" si="55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56"/>
        <v>1580</v>
      </c>
      <c r="S240" s="7">
        <f t="shared" si="56"/>
        <v>53</v>
      </c>
      <c r="T240" s="7">
        <f t="shared" si="56"/>
        <v>1</v>
      </c>
      <c r="U240" s="7">
        <f t="shared" si="56"/>
        <v>79053</v>
      </c>
      <c r="V240" s="7">
        <f t="shared" si="56"/>
        <v>531</v>
      </c>
      <c r="W240" s="7">
        <f t="shared" si="56"/>
        <v>342</v>
      </c>
      <c r="X240" s="7" t="str">
        <f t="shared" si="56"/>
        <v>53.0%</v>
      </c>
      <c r="Y240" s="7" t="str">
        <f t="shared" si="56"/>
        <v>47.0%</v>
      </c>
      <c r="Z240" s="7" t="str">
        <f t="shared" si="56"/>
        <v>60.6%</v>
      </c>
      <c r="AA240" s="7" t="str">
        <f t="shared" si="56"/>
        <v>20.5%</v>
      </c>
      <c r="AB240" s="7" t="str">
        <f t="shared" si="56"/>
        <v>13.2%</v>
      </c>
      <c r="AC240" s="7" t="str">
        <f t="shared" si="56"/>
        <v>2.9%</v>
      </c>
      <c r="AD240" s="7" t="str">
        <f t="shared" si="56"/>
        <v>1.4%</v>
      </c>
      <c r="AE240" s="7" t="str">
        <f t="shared" si="56"/>
        <v>0.8%</v>
      </c>
      <c r="AF240" s="7" t="str">
        <f t="shared" si="56"/>
        <v>0.5%</v>
      </c>
      <c r="AG240" s="7" t="str">
        <f t="shared" si="56"/>
        <v>0.2%</v>
      </c>
      <c r="AH240" s="9"/>
      <c r="AI240" s="9">
        <f t="shared" si="49"/>
        <v>4</v>
      </c>
      <c r="AJ240" s="10" t="s">
        <v>282</v>
      </c>
    </row>
    <row r="241" spans="1:36" ht="13.8" x14ac:dyDescent="0.25">
      <c r="A241" s="5">
        <f t="shared" si="54"/>
        <v>43890</v>
      </c>
      <c r="B241" s="5">
        <f t="shared" si="54"/>
        <v>44136</v>
      </c>
      <c r="C241" s="6">
        <f t="shared" si="54"/>
        <v>0.33333333333333331</v>
      </c>
      <c r="D241" s="7">
        <f t="shared" si="54"/>
        <v>248</v>
      </c>
      <c r="E241" s="10" t="s">
        <v>268</v>
      </c>
      <c r="F241" s="7">
        <f t="shared" si="55"/>
        <v>169194</v>
      </c>
      <c r="G241" s="7">
        <f t="shared" si="55"/>
        <v>8371</v>
      </c>
      <c r="H241" s="7">
        <f t="shared" si="55"/>
        <v>4313</v>
      </c>
      <c r="I241" s="16" t="str">
        <f t="shared" si="55"/>
        <v>No hay datos</v>
      </c>
      <c r="J241" s="19">
        <f t="shared" si="55"/>
        <v>149048</v>
      </c>
      <c r="K241" s="24">
        <f t="shared" si="55"/>
        <v>21423</v>
      </c>
      <c r="L241" s="7">
        <f t="shared" si="55"/>
        <v>327889</v>
      </c>
      <c r="M241" s="7">
        <f t="shared" si="55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56"/>
        <v>1580</v>
      </c>
      <c r="S241" s="7">
        <f t="shared" si="56"/>
        <v>53</v>
      </c>
      <c r="T241" s="7">
        <f t="shared" si="56"/>
        <v>1</v>
      </c>
      <c r="U241" s="7">
        <f t="shared" si="56"/>
        <v>79053</v>
      </c>
      <c r="V241" s="7">
        <f t="shared" si="56"/>
        <v>531</v>
      </c>
      <c r="W241" s="7">
        <f t="shared" si="56"/>
        <v>342</v>
      </c>
      <c r="X241" s="7" t="str">
        <f t="shared" si="56"/>
        <v>53.0%</v>
      </c>
      <c r="Y241" s="7" t="str">
        <f t="shared" si="56"/>
        <v>47.0%</v>
      </c>
      <c r="Z241" s="7" t="str">
        <f t="shared" si="56"/>
        <v>60.6%</v>
      </c>
      <c r="AA241" s="7" t="str">
        <f t="shared" si="56"/>
        <v>20.5%</v>
      </c>
      <c r="AB241" s="7" t="str">
        <f t="shared" si="56"/>
        <v>13.2%</v>
      </c>
      <c r="AC241" s="7" t="str">
        <f t="shared" si="56"/>
        <v>2.9%</v>
      </c>
      <c r="AD241" s="7" t="str">
        <f t="shared" si="56"/>
        <v>1.4%</v>
      </c>
      <c r="AE241" s="7" t="str">
        <f t="shared" si="56"/>
        <v>0.8%</v>
      </c>
      <c r="AF241" s="7" t="str">
        <f t="shared" si="56"/>
        <v>0.5%</v>
      </c>
      <c r="AG241" s="7" t="str">
        <f t="shared" si="56"/>
        <v>0.2%</v>
      </c>
      <c r="AH241" s="9"/>
      <c r="AI241" s="9">
        <f t="shared" si="49"/>
        <v>4</v>
      </c>
      <c r="AJ241" s="10" t="s">
        <v>282</v>
      </c>
    </row>
    <row r="242" spans="1:36" ht="13.8" x14ac:dyDescent="0.25">
      <c r="A242" s="5">
        <f t="shared" si="54"/>
        <v>43890</v>
      </c>
      <c r="B242" s="5">
        <f t="shared" si="54"/>
        <v>44136</v>
      </c>
      <c r="C242" s="6">
        <f t="shared" si="54"/>
        <v>0.33333333333333331</v>
      </c>
      <c r="D242" s="7">
        <f t="shared" si="54"/>
        <v>248</v>
      </c>
      <c r="E242" s="10" t="s">
        <v>268</v>
      </c>
      <c r="F242" s="7">
        <f t="shared" si="55"/>
        <v>169194</v>
      </c>
      <c r="G242" s="7">
        <f t="shared" si="55"/>
        <v>8371</v>
      </c>
      <c r="H242" s="7">
        <f t="shared" si="55"/>
        <v>4313</v>
      </c>
      <c r="I242" s="16" t="str">
        <f t="shared" si="55"/>
        <v>No hay datos</v>
      </c>
      <c r="J242" s="19">
        <f t="shared" si="55"/>
        <v>149048</v>
      </c>
      <c r="K242" s="24">
        <f t="shared" si="55"/>
        <v>21423</v>
      </c>
      <c r="L242" s="7">
        <f t="shared" si="55"/>
        <v>327889</v>
      </c>
      <c r="M242" s="7">
        <f t="shared" si="55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56"/>
        <v>1580</v>
      </c>
      <c r="S242" s="7">
        <f t="shared" si="56"/>
        <v>53</v>
      </c>
      <c r="T242" s="7">
        <f t="shared" si="56"/>
        <v>1</v>
      </c>
      <c r="U242" s="7">
        <f t="shared" si="56"/>
        <v>79053</v>
      </c>
      <c r="V242" s="7">
        <f t="shared" si="56"/>
        <v>531</v>
      </c>
      <c r="W242" s="7">
        <f t="shared" si="56"/>
        <v>342</v>
      </c>
      <c r="X242" s="7" t="str">
        <f t="shared" si="56"/>
        <v>53.0%</v>
      </c>
      <c r="Y242" s="7" t="str">
        <f t="shared" si="56"/>
        <v>47.0%</v>
      </c>
      <c r="Z242" s="7" t="str">
        <f t="shared" si="56"/>
        <v>60.6%</v>
      </c>
      <c r="AA242" s="7" t="str">
        <f t="shared" si="56"/>
        <v>20.5%</v>
      </c>
      <c r="AB242" s="7" t="str">
        <f t="shared" si="56"/>
        <v>13.2%</v>
      </c>
      <c r="AC242" s="7" t="str">
        <f t="shared" si="56"/>
        <v>2.9%</v>
      </c>
      <c r="AD242" s="7" t="str">
        <f t="shared" si="56"/>
        <v>1.4%</v>
      </c>
      <c r="AE242" s="7" t="str">
        <f t="shared" si="56"/>
        <v>0.8%</v>
      </c>
      <c r="AF242" s="7" t="str">
        <f t="shared" si="56"/>
        <v>0.5%</v>
      </c>
      <c r="AG242" s="7" t="str">
        <f t="shared" si="56"/>
        <v>0.2%</v>
      </c>
      <c r="AH242" s="9"/>
      <c r="AI242" s="9">
        <f t="shared" si="49"/>
        <v>4</v>
      </c>
      <c r="AJ242" s="10" t="s">
        <v>282</v>
      </c>
    </row>
    <row r="243" spans="1:36" ht="13.8" x14ac:dyDescent="0.25">
      <c r="A243" s="5">
        <f t="shared" ref="A243:D246" si="60">A242</f>
        <v>43890</v>
      </c>
      <c r="B243" s="5">
        <f t="shared" si="60"/>
        <v>44136</v>
      </c>
      <c r="C243" s="6">
        <f t="shared" si="60"/>
        <v>0.33333333333333331</v>
      </c>
      <c r="D243" s="7">
        <f t="shared" si="60"/>
        <v>248</v>
      </c>
      <c r="E243" s="10" t="s">
        <v>268</v>
      </c>
      <c r="F243" s="7">
        <f t="shared" ref="F243:M246" si="61">F242</f>
        <v>169194</v>
      </c>
      <c r="G243" s="7">
        <f t="shared" si="61"/>
        <v>8371</v>
      </c>
      <c r="H243" s="7">
        <f t="shared" si="61"/>
        <v>4313</v>
      </c>
      <c r="I243" s="16" t="str">
        <f t="shared" si="61"/>
        <v>No hay datos</v>
      </c>
      <c r="J243" s="19">
        <f t="shared" si="61"/>
        <v>149048</v>
      </c>
      <c r="K243" s="24">
        <f t="shared" si="61"/>
        <v>21423</v>
      </c>
      <c r="L243" s="7">
        <f t="shared" si="61"/>
        <v>327889</v>
      </c>
      <c r="M243" s="7">
        <f t="shared" si="61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56"/>
        <v>1580</v>
      </c>
      <c r="S243" s="7">
        <f t="shared" si="56"/>
        <v>53</v>
      </c>
      <c r="T243" s="7">
        <f t="shared" si="56"/>
        <v>1</v>
      </c>
      <c r="U243" s="7">
        <f t="shared" si="56"/>
        <v>79053</v>
      </c>
      <c r="V243" s="7">
        <f t="shared" si="56"/>
        <v>531</v>
      </c>
      <c r="W243" s="7">
        <f t="shared" si="56"/>
        <v>342</v>
      </c>
      <c r="X243" s="7" t="str">
        <f t="shared" si="56"/>
        <v>53.0%</v>
      </c>
      <c r="Y243" s="7" t="str">
        <f t="shared" si="56"/>
        <v>47.0%</v>
      </c>
      <c r="Z243" s="7" t="str">
        <f t="shared" si="56"/>
        <v>60.6%</v>
      </c>
      <c r="AA243" s="7" t="str">
        <f t="shared" si="56"/>
        <v>20.5%</v>
      </c>
      <c r="AB243" s="7" t="str">
        <f t="shared" si="56"/>
        <v>13.2%</v>
      </c>
      <c r="AC243" s="7" t="str">
        <f t="shared" si="56"/>
        <v>2.9%</v>
      </c>
      <c r="AD243" s="7" t="str">
        <f t="shared" si="56"/>
        <v>1.4%</v>
      </c>
      <c r="AE243" s="7" t="str">
        <f t="shared" si="56"/>
        <v>0.8%</v>
      </c>
      <c r="AF243" s="7" t="str">
        <f t="shared" si="56"/>
        <v>0.5%</v>
      </c>
      <c r="AG243" s="7" t="str">
        <f t="shared" si="56"/>
        <v>0.2%</v>
      </c>
      <c r="AH243" s="9"/>
      <c r="AI243" s="9">
        <f t="shared" si="49"/>
        <v>4</v>
      </c>
      <c r="AJ243" s="10" t="s">
        <v>282</v>
      </c>
    </row>
    <row r="244" spans="1:36" ht="13.8" x14ac:dyDescent="0.25">
      <c r="A244" s="5">
        <f t="shared" si="60"/>
        <v>43890</v>
      </c>
      <c r="B244" s="5">
        <f t="shared" si="60"/>
        <v>44136</v>
      </c>
      <c r="C244" s="6">
        <f t="shared" si="60"/>
        <v>0.33333333333333331</v>
      </c>
      <c r="D244" s="7">
        <f t="shared" si="60"/>
        <v>248</v>
      </c>
      <c r="E244" s="10" t="s">
        <v>268</v>
      </c>
      <c r="F244" s="7">
        <f t="shared" si="61"/>
        <v>169194</v>
      </c>
      <c r="G244" s="7">
        <f t="shared" si="61"/>
        <v>8371</v>
      </c>
      <c r="H244" s="7">
        <f t="shared" si="61"/>
        <v>4313</v>
      </c>
      <c r="I244" s="16" t="str">
        <f t="shared" si="61"/>
        <v>No hay datos</v>
      </c>
      <c r="J244" s="19">
        <f t="shared" si="61"/>
        <v>149048</v>
      </c>
      <c r="K244" s="24">
        <f t="shared" si="61"/>
        <v>21423</v>
      </c>
      <c r="L244" s="7">
        <f t="shared" si="61"/>
        <v>327889</v>
      </c>
      <c r="M244" s="7">
        <f t="shared" si="61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56"/>
        <v>1580</v>
      </c>
      <c r="S244" s="7">
        <f t="shared" si="56"/>
        <v>53</v>
      </c>
      <c r="T244" s="7">
        <f t="shared" si="56"/>
        <v>1</v>
      </c>
      <c r="U244" s="7">
        <f t="shared" si="56"/>
        <v>79053</v>
      </c>
      <c r="V244" s="7">
        <f t="shared" si="56"/>
        <v>531</v>
      </c>
      <c r="W244" s="7">
        <f t="shared" si="56"/>
        <v>342</v>
      </c>
      <c r="X244" s="7" t="str">
        <f t="shared" si="56"/>
        <v>53.0%</v>
      </c>
      <c r="Y244" s="7" t="str">
        <f t="shared" si="56"/>
        <v>47.0%</v>
      </c>
      <c r="Z244" s="7" t="str">
        <f t="shared" si="56"/>
        <v>60.6%</v>
      </c>
      <c r="AA244" s="7" t="str">
        <f t="shared" si="56"/>
        <v>20.5%</v>
      </c>
      <c r="AB244" s="7" t="str">
        <f t="shared" si="56"/>
        <v>13.2%</v>
      </c>
      <c r="AC244" s="7" t="str">
        <f t="shared" si="56"/>
        <v>2.9%</v>
      </c>
      <c r="AD244" s="7" t="str">
        <f t="shared" si="56"/>
        <v>1.4%</v>
      </c>
      <c r="AE244" s="7" t="str">
        <f t="shared" si="56"/>
        <v>0.8%</v>
      </c>
      <c r="AF244" s="7" t="str">
        <f t="shared" si="56"/>
        <v>0.5%</v>
      </c>
      <c r="AG244" s="7" t="str">
        <f t="shared" si="56"/>
        <v>0.2%</v>
      </c>
      <c r="AH244" s="9"/>
      <c r="AI244" s="9">
        <f t="shared" si="49"/>
        <v>4</v>
      </c>
      <c r="AJ244" s="10" t="s">
        <v>282</v>
      </c>
    </row>
    <row r="245" spans="1:36" ht="13.8" x14ac:dyDescent="0.25">
      <c r="A245" s="5">
        <f t="shared" si="60"/>
        <v>43890</v>
      </c>
      <c r="B245" s="5">
        <f t="shared" si="60"/>
        <v>44136</v>
      </c>
      <c r="C245" s="6">
        <f t="shared" si="60"/>
        <v>0.33333333333333331</v>
      </c>
      <c r="D245" s="7">
        <f t="shared" si="60"/>
        <v>248</v>
      </c>
      <c r="E245" s="10" t="s">
        <v>268</v>
      </c>
      <c r="F245" s="7">
        <f t="shared" si="61"/>
        <v>169194</v>
      </c>
      <c r="G245" s="7">
        <f t="shared" si="61"/>
        <v>8371</v>
      </c>
      <c r="H245" s="7">
        <f t="shared" si="61"/>
        <v>4313</v>
      </c>
      <c r="I245" s="16" t="str">
        <f t="shared" si="61"/>
        <v>No hay datos</v>
      </c>
      <c r="J245" s="19">
        <f t="shared" si="61"/>
        <v>149048</v>
      </c>
      <c r="K245" s="24">
        <f t="shared" si="61"/>
        <v>21423</v>
      </c>
      <c r="L245" s="7">
        <f t="shared" si="61"/>
        <v>327889</v>
      </c>
      <c r="M245" s="7">
        <f t="shared" si="61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56"/>
        <v>1580</v>
      </c>
      <c r="S245" s="7">
        <f t="shared" si="56"/>
        <v>53</v>
      </c>
      <c r="T245" s="7">
        <f t="shared" si="56"/>
        <v>1</v>
      </c>
      <c r="U245" s="7">
        <f t="shared" si="56"/>
        <v>79053</v>
      </c>
      <c r="V245" s="7">
        <f t="shared" si="56"/>
        <v>531</v>
      </c>
      <c r="W245" s="7">
        <f t="shared" si="56"/>
        <v>342</v>
      </c>
      <c r="X245" s="7" t="str">
        <f t="shared" si="56"/>
        <v>53.0%</v>
      </c>
      <c r="Y245" s="7" t="str">
        <f t="shared" si="56"/>
        <v>47.0%</v>
      </c>
      <c r="Z245" s="7" t="str">
        <f t="shared" si="56"/>
        <v>60.6%</v>
      </c>
      <c r="AA245" s="7" t="str">
        <f t="shared" si="56"/>
        <v>20.5%</v>
      </c>
      <c r="AB245" s="7" t="str">
        <f t="shared" si="56"/>
        <v>13.2%</v>
      </c>
      <c r="AC245" s="7" t="str">
        <f t="shared" si="56"/>
        <v>2.9%</v>
      </c>
      <c r="AD245" s="7" t="str">
        <f t="shared" si="56"/>
        <v>1.4%</v>
      </c>
      <c r="AE245" s="7" t="str">
        <f t="shared" si="56"/>
        <v>0.8%</v>
      </c>
      <c r="AF245" s="7" t="str">
        <f t="shared" si="56"/>
        <v>0.5%</v>
      </c>
      <c r="AG245" s="7" t="str">
        <f t="shared" si="56"/>
        <v>0.2%</v>
      </c>
      <c r="AH245" s="9"/>
      <c r="AI245" s="9">
        <f t="shared" si="49"/>
        <v>4</v>
      </c>
      <c r="AJ245" s="10" t="s">
        <v>282</v>
      </c>
    </row>
    <row r="246" spans="1:36" ht="13.8" x14ac:dyDescent="0.25">
      <c r="A246" s="5">
        <f t="shared" si="60"/>
        <v>43890</v>
      </c>
      <c r="B246" s="5">
        <f t="shared" si="60"/>
        <v>44136</v>
      </c>
      <c r="C246" s="6">
        <f t="shared" si="60"/>
        <v>0.33333333333333331</v>
      </c>
      <c r="D246" s="7">
        <f t="shared" si="60"/>
        <v>248</v>
      </c>
      <c r="E246" s="10" t="s">
        <v>268</v>
      </c>
      <c r="F246" s="7">
        <f t="shared" si="61"/>
        <v>169194</v>
      </c>
      <c r="G246" s="7">
        <f t="shared" si="61"/>
        <v>8371</v>
      </c>
      <c r="H246" s="7">
        <f t="shared" si="61"/>
        <v>4313</v>
      </c>
      <c r="I246" s="16" t="str">
        <f t="shared" si="61"/>
        <v>No hay datos</v>
      </c>
      <c r="J246" s="19">
        <f t="shared" si="61"/>
        <v>149048</v>
      </c>
      <c r="K246" s="24">
        <f t="shared" si="61"/>
        <v>21423</v>
      </c>
      <c r="L246" s="7">
        <f t="shared" si="61"/>
        <v>327889</v>
      </c>
      <c r="M246" s="7">
        <f t="shared" si="61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56"/>
        <v>1580</v>
      </c>
      <c r="S246" s="7">
        <f t="shared" si="56"/>
        <v>53</v>
      </c>
      <c r="T246" s="7">
        <f t="shared" si="56"/>
        <v>1</v>
      </c>
      <c r="U246" s="7">
        <f t="shared" si="56"/>
        <v>79053</v>
      </c>
      <c r="V246" s="7">
        <f t="shared" si="56"/>
        <v>531</v>
      </c>
      <c r="W246" s="7">
        <f t="shared" si="56"/>
        <v>342</v>
      </c>
      <c r="X246" s="7" t="str">
        <f t="shared" si="56"/>
        <v>53.0%</v>
      </c>
      <c r="Y246" s="7" t="str">
        <f t="shared" si="56"/>
        <v>47.0%</v>
      </c>
      <c r="Z246" s="7" t="str">
        <f t="shared" si="56"/>
        <v>60.6%</v>
      </c>
      <c r="AA246" s="7" t="str">
        <f t="shared" si="56"/>
        <v>20.5%</v>
      </c>
      <c r="AB246" s="7" t="str">
        <f t="shared" si="56"/>
        <v>13.2%</v>
      </c>
      <c r="AC246" s="7" t="str">
        <f t="shared" si="56"/>
        <v>2.9%</v>
      </c>
      <c r="AD246" s="7" t="str">
        <f t="shared" si="56"/>
        <v>1.4%</v>
      </c>
      <c r="AE246" s="7" t="str">
        <f t="shared" si="56"/>
        <v>0.8%</v>
      </c>
      <c r="AF246" s="7" t="str">
        <f t="shared" si="56"/>
        <v>0.5%</v>
      </c>
      <c r="AG246" s="7" t="str">
        <f t="shared" si="56"/>
        <v>0.2%</v>
      </c>
      <c r="AH246" s="9"/>
      <c r="AI246" s="9">
        <f t="shared" si="49"/>
        <v>4</v>
      </c>
      <c r="AJ246" s="10" t="s">
        <v>282</v>
      </c>
    </row>
  </sheetData>
  <autoFilter ref="A1:AJ246" xr:uid="{C9328CB9-520E-B94D-8AAB-D87E040B29FD}"/>
  <hyperlinks>
    <hyperlink ref="AJ2" r:id="rId1" xr:uid="{6854B320-B70C-4EF7-9327-286F6EB43A4D}"/>
    <hyperlink ref="AJ3:AJ6" r:id="rId2" display="pjsaraguro@utpl.edu.ec" xr:uid="{C1D6264F-9F78-49B3-AD7B-6A501952A858}"/>
    <hyperlink ref="E2" r:id="rId3" xr:uid="{2E0CC5C3-A235-4B41-A9F5-0FA25D5F327E}"/>
    <hyperlink ref="E3" r:id="rId4" xr:uid="{6CE0BDAA-6009-4550-B82D-0AC3D2FF14DF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BF271-99CE-46C0-8C60-EFB6EC22E25D}">
  <sheetPr>
    <outlinePr summaryBelow="0" summaryRight="0"/>
  </sheetPr>
  <dimension ref="A1:AY246"/>
  <sheetViews>
    <sheetView zoomScale="80" zoomScaleNormal="80" workbookViewId="0">
      <pane ySplit="1" topLeftCell="A2" activePane="bottomLeft" state="frozen"/>
      <selection pane="bottomLeft" activeCell="R237" sqref="R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4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4" customWidth="1"/>
    <col min="25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si="0"/>
        <v>8371</v>
      </c>
      <c r="H3" s="7">
        <f>H2</f>
        <v>4313</v>
      </c>
      <c r="I3" s="16" t="str">
        <f t="shared" si="0"/>
        <v>No hay datos</v>
      </c>
      <c r="J3" s="19">
        <f>J2</f>
        <v>149048</v>
      </c>
      <c r="K3" s="24">
        <f>K2</f>
        <v>21423</v>
      </c>
      <c r="L3" s="7">
        <f t="shared" si="0"/>
        <v>327889</v>
      </c>
      <c r="M3" s="7">
        <f t="shared" si="0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18" si="1">V2</f>
        <v>531</v>
      </c>
      <c r="W3" s="7">
        <f t="shared" si="1"/>
        <v>342</v>
      </c>
      <c r="X3" s="7" t="str">
        <f t="shared" si="1"/>
        <v>53.0%</v>
      </c>
      <c r="Y3" s="7" t="str">
        <f t="shared" si="1"/>
        <v>47.0%</v>
      </c>
      <c r="Z3" s="7" t="str">
        <f t="shared" si="1"/>
        <v>60.6%</v>
      </c>
      <c r="AA3" s="7" t="str">
        <f t="shared" si="1"/>
        <v>20.5%</v>
      </c>
      <c r="AB3" s="7" t="str">
        <f t="shared" si="1"/>
        <v>13.2%</v>
      </c>
      <c r="AC3" s="7" t="str">
        <f t="shared" si="1"/>
        <v>2.9%</v>
      </c>
      <c r="AD3" s="7" t="str">
        <f t="shared" si="1"/>
        <v>1.4%</v>
      </c>
      <c r="AE3" s="7" t="str">
        <f t="shared" si="1"/>
        <v>0.8%</v>
      </c>
      <c r="AF3" s="7" t="str">
        <f t="shared" si="1"/>
        <v>0.5%</v>
      </c>
      <c r="AG3" s="7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44136</v>
      </c>
      <c r="C4" s="6">
        <f t="shared" si="0"/>
        <v>0.33333333333333331</v>
      </c>
      <c r="D4" s="7">
        <f t="shared" si="0"/>
        <v>248</v>
      </c>
      <c r="E4" s="10" t="s">
        <v>268</v>
      </c>
      <c r="F4" s="7">
        <f t="shared" si="0"/>
        <v>169194</v>
      </c>
      <c r="G4" s="7">
        <f t="shared" si="0"/>
        <v>8371</v>
      </c>
      <c r="H4" s="7">
        <f t="shared" si="0"/>
        <v>4313</v>
      </c>
      <c r="I4" s="16" t="str">
        <f t="shared" si="0"/>
        <v>No hay datos</v>
      </c>
      <c r="J4" s="19">
        <f t="shared" si="0"/>
        <v>149048</v>
      </c>
      <c r="K4" s="24">
        <f t="shared" si="0"/>
        <v>21423</v>
      </c>
      <c r="L4" s="7">
        <f t="shared" si="0"/>
        <v>327889</v>
      </c>
      <c r="M4" s="7">
        <f t="shared" si="0"/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AG19" si="2">R3</f>
        <v>6447</v>
      </c>
      <c r="S4" s="7">
        <f t="shared" si="2"/>
        <v>55343</v>
      </c>
      <c r="T4" s="7">
        <f t="shared" si="2"/>
        <v>466</v>
      </c>
      <c r="U4" s="7">
        <f t="shared" si="2"/>
        <v>79053</v>
      </c>
      <c r="V4" s="7">
        <f t="shared" si="1"/>
        <v>531</v>
      </c>
      <c r="W4" s="7">
        <f t="shared" si="1"/>
        <v>342</v>
      </c>
      <c r="X4" s="7" t="str">
        <f t="shared" si="1"/>
        <v>53.0%</v>
      </c>
      <c r="Y4" s="7" t="str">
        <f t="shared" si="1"/>
        <v>47.0%</v>
      </c>
      <c r="Z4" s="7" t="str">
        <f t="shared" si="1"/>
        <v>60.6%</v>
      </c>
      <c r="AA4" s="7" t="str">
        <f t="shared" si="1"/>
        <v>20.5%</v>
      </c>
      <c r="AB4" s="7" t="str">
        <f t="shared" si="1"/>
        <v>13.2%</v>
      </c>
      <c r="AC4" s="7" t="str">
        <f t="shared" si="1"/>
        <v>2.9%</v>
      </c>
      <c r="AD4" s="7" t="str">
        <f t="shared" si="1"/>
        <v>1.4%</v>
      </c>
      <c r="AE4" s="7" t="str">
        <f t="shared" si="1"/>
        <v>0.8%</v>
      </c>
      <c r="AF4" s="7" t="str">
        <f t="shared" si="1"/>
        <v>0.5%</v>
      </c>
      <c r="AG4" s="7" t="str">
        <f t="shared" si="1"/>
        <v>0.2%</v>
      </c>
      <c r="AH4" s="9"/>
      <c r="AI4" s="9">
        <f t="shared" ref="AI4:AI67" si="3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44136</v>
      </c>
      <c r="C5" s="6">
        <f t="shared" si="0"/>
        <v>0.33333333333333331</v>
      </c>
      <c r="D5" s="7">
        <f t="shared" si="0"/>
        <v>248</v>
      </c>
      <c r="E5" s="10" t="s">
        <v>268</v>
      </c>
      <c r="F5" s="7">
        <f t="shared" si="0"/>
        <v>169194</v>
      </c>
      <c r="G5" s="7">
        <f t="shared" si="0"/>
        <v>8371</v>
      </c>
      <c r="H5" s="7">
        <f t="shared" si="0"/>
        <v>4313</v>
      </c>
      <c r="I5" s="16" t="str">
        <f t="shared" si="0"/>
        <v>No hay datos</v>
      </c>
      <c r="J5" s="19">
        <f t="shared" si="0"/>
        <v>149048</v>
      </c>
      <c r="K5" s="24">
        <f t="shared" si="0"/>
        <v>21423</v>
      </c>
      <c r="L5" s="7">
        <f t="shared" si="0"/>
        <v>327889</v>
      </c>
      <c r="M5" s="7">
        <f t="shared" si="0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2"/>
        <v>6447</v>
      </c>
      <c r="S5" s="7">
        <f t="shared" si="2"/>
        <v>55343</v>
      </c>
      <c r="T5" s="7">
        <f t="shared" si="2"/>
        <v>466</v>
      </c>
      <c r="U5" s="7">
        <f t="shared" si="2"/>
        <v>79053</v>
      </c>
      <c r="V5" s="7">
        <f t="shared" si="1"/>
        <v>531</v>
      </c>
      <c r="W5" s="7">
        <f t="shared" si="1"/>
        <v>342</v>
      </c>
      <c r="X5" s="7" t="str">
        <f t="shared" si="1"/>
        <v>53.0%</v>
      </c>
      <c r="Y5" s="7" t="str">
        <f t="shared" si="1"/>
        <v>47.0%</v>
      </c>
      <c r="Z5" s="7" t="str">
        <f t="shared" si="1"/>
        <v>60.6%</v>
      </c>
      <c r="AA5" s="7" t="str">
        <f t="shared" si="1"/>
        <v>20.5%</v>
      </c>
      <c r="AB5" s="7" t="str">
        <f t="shared" si="1"/>
        <v>13.2%</v>
      </c>
      <c r="AC5" s="7" t="str">
        <f t="shared" si="1"/>
        <v>2.9%</v>
      </c>
      <c r="AD5" s="7" t="str">
        <f t="shared" si="1"/>
        <v>1.4%</v>
      </c>
      <c r="AE5" s="7" t="str">
        <f t="shared" si="1"/>
        <v>0.8%</v>
      </c>
      <c r="AF5" s="7" t="str">
        <f t="shared" si="1"/>
        <v>0.5%</v>
      </c>
      <c r="AG5" s="7" t="str">
        <f t="shared" si="1"/>
        <v>0.2%</v>
      </c>
      <c r="AH5" s="9"/>
      <c r="AI5" s="9">
        <f t="shared" si="3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44136</v>
      </c>
      <c r="C6" s="6">
        <f t="shared" si="0"/>
        <v>0.33333333333333331</v>
      </c>
      <c r="D6" s="7">
        <f t="shared" si="0"/>
        <v>248</v>
      </c>
      <c r="E6" s="10" t="s">
        <v>268</v>
      </c>
      <c r="F6" s="7">
        <f t="shared" si="0"/>
        <v>169194</v>
      </c>
      <c r="G6" s="7">
        <f t="shared" si="0"/>
        <v>8371</v>
      </c>
      <c r="H6" s="7">
        <f t="shared" si="0"/>
        <v>4313</v>
      </c>
      <c r="I6" s="16" t="str">
        <f t="shared" si="0"/>
        <v>No hay datos</v>
      </c>
      <c r="J6" s="19">
        <f t="shared" si="0"/>
        <v>149048</v>
      </c>
      <c r="K6" s="24">
        <f t="shared" si="0"/>
        <v>21423</v>
      </c>
      <c r="L6" s="7">
        <f t="shared" si="0"/>
        <v>327889</v>
      </c>
      <c r="M6" s="7">
        <f t="shared" si="0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6447</v>
      </c>
      <c r="S6" s="7">
        <f t="shared" si="2"/>
        <v>55343</v>
      </c>
      <c r="T6" s="7">
        <f t="shared" si="2"/>
        <v>466</v>
      </c>
      <c r="U6" s="7">
        <f t="shared" si="2"/>
        <v>79053</v>
      </c>
      <c r="V6" s="7">
        <f t="shared" si="1"/>
        <v>531</v>
      </c>
      <c r="W6" s="7">
        <f t="shared" si="1"/>
        <v>342</v>
      </c>
      <c r="X6" s="7" t="str">
        <f t="shared" si="1"/>
        <v>53.0%</v>
      </c>
      <c r="Y6" s="7" t="str">
        <f t="shared" si="1"/>
        <v>47.0%</v>
      </c>
      <c r="Z6" s="7" t="str">
        <f t="shared" si="1"/>
        <v>60.6%</v>
      </c>
      <c r="AA6" s="7" t="str">
        <f t="shared" si="1"/>
        <v>20.5%</v>
      </c>
      <c r="AB6" s="7" t="str">
        <f t="shared" si="1"/>
        <v>13.2%</v>
      </c>
      <c r="AC6" s="7" t="str">
        <f t="shared" si="1"/>
        <v>2.9%</v>
      </c>
      <c r="AD6" s="7" t="str">
        <f t="shared" si="1"/>
        <v>1.4%</v>
      </c>
      <c r="AE6" s="7" t="str">
        <f t="shared" si="1"/>
        <v>0.8%</v>
      </c>
      <c r="AF6" s="7" t="str">
        <f t="shared" si="1"/>
        <v>0.5%</v>
      </c>
      <c r="AG6" s="7" t="str">
        <f t="shared" si="1"/>
        <v>0.2%</v>
      </c>
      <c r="AH6" s="9"/>
      <c r="AI6" s="9">
        <f t="shared" si="3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44136</v>
      </c>
      <c r="C7" s="6">
        <f t="shared" si="0"/>
        <v>0.33333333333333331</v>
      </c>
      <c r="D7" s="7">
        <f t="shared" si="0"/>
        <v>248</v>
      </c>
      <c r="E7" s="10" t="s">
        <v>268</v>
      </c>
      <c r="F7" s="7">
        <f t="shared" si="0"/>
        <v>169194</v>
      </c>
      <c r="G7" s="7">
        <f t="shared" si="0"/>
        <v>8371</v>
      </c>
      <c r="H7" s="7">
        <f t="shared" si="0"/>
        <v>4313</v>
      </c>
      <c r="I7" s="16" t="str">
        <f t="shared" si="0"/>
        <v>No hay datos</v>
      </c>
      <c r="J7" s="19">
        <f t="shared" si="0"/>
        <v>149048</v>
      </c>
      <c r="K7" s="24">
        <f t="shared" si="0"/>
        <v>21423</v>
      </c>
      <c r="L7" s="7">
        <f t="shared" si="0"/>
        <v>327889</v>
      </c>
      <c r="M7" s="7">
        <f t="shared" si="0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6447</v>
      </c>
      <c r="S7" s="7">
        <f t="shared" si="2"/>
        <v>55343</v>
      </c>
      <c r="T7" s="7">
        <f t="shared" si="2"/>
        <v>466</v>
      </c>
      <c r="U7" s="7">
        <f t="shared" si="2"/>
        <v>79053</v>
      </c>
      <c r="V7" s="7">
        <f t="shared" si="1"/>
        <v>531</v>
      </c>
      <c r="W7" s="7">
        <f t="shared" si="1"/>
        <v>342</v>
      </c>
      <c r="X7" s="7" t="str">
        <f t="shared" si="1"/>
        <v>53.0%</v>
      </c>
      <c r="Y7" s="7" t="str">
        <f t="shared" si="1"/>
        <v>47.0%</v>
      </c>
      <c r="Z7" s="7" t="str">
        <f t="shared" si="1"/>
        <v>60.6%</v>
      </c>
      <c r="AA7" s="7" t="str">
        <f t="shared" si="1"/>
        <v>20.5%</v>
      </c>
      <c r="AB7" s="7" t="str">
        <f t="shared" si="1"/>
        <v>13.2%</v>
      </c>
      <c r="AC7" s="7" t="str">
        <f t="shared" si="1"/>
        <v>2.9%</v>
      </c>
      <c r="AD7" s="7" t="str">
        <f t="shared" si="1"/>
        <v>1.4%</v>
      </c>
      <c r="AE7" s="7" t="str">
        <f t="shared" si="1"/>
        <v>0.8%</v>
      </c>
      <c r="AF7" s="7" t="str">
        <f t="shared" si="1"/>
        <v>0.5%</v>
      </c>
      <c r="AG7" s="7" t="str">
        <f t="shared" si="1"/>
        <v>0.2%</v>
      </c>
      <c r="AH7" s="9"/>
      <c r="AI7" s="9">
        <f t="shared" si="3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44136</v>
      </c>
      <c r="C8" s="6">
        <f t="shared" si="0"/>
        <v>0.33333333333333331</v>
      </c>
      <c r="D8" s="7">
        <f t="shared" si="0"/>
        <v>248</v>
      </c>
      <c r="E8" s="10" t="s">
        <v>268</v>
      </c>
      <c r="F8" s="7">
        <f t="shared" si="0"/>
        <v>169194</v>
      </c>
      <c r="G8" s="7">
        <f t="shared" si="0"/>
        <v>8371</v>
      </c>
      <c r="H8" s="7">
        <f t="shared" si="0"/>
        <v>4313</v>
      </c>
      <c r="I8" s="16" t="str">
        <f t="shared" si="0"/>
        <v>No hay datos</v>
      </c>
      <c r="J8" s="19">
        <f t="shared" si="0"/>
        <v>149048</v>
      </c>
      <c r="K8" s="24">
        <f t="shared" si="0"/>
        <v>21423</v>
      </c>
      <c r="L8" s="7">
        <f t="shared" si="0"/>
        <v>327889</v>
      </c>
      <c r="M8" s="7">
        <f t="shared" si="0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6447</v>
      </c>
      <c r="S8" s="7">
        <f t="shared" si="2"/>
        <v>55343</v>
      </c>
      <c r="T8" s="7">
        <f t="shared" si="2"/>
        <v>466</v>
      </c>
      <c r="U8" s="7">
        <f t="shared" si="2"/>
        <v>79053</v>
      </c>
      <c r="V8" s="7">
        <f t="shared" si="1"/>
        <v>531</v>
      </c>
      <c r="W8" s="7">
        <f t="shared" si="1"/>
        <v>342</v>
      </c>
      <c r="X8" s="7" t="str">
        <f t="shared" si="1"/>
        <v>53.0%</v>
      </c>
      <c r="Y8" s="7" t="str">
        <f t="shared" si="1"/>
        <v>47.0%</v>
      </c>
      <c r="Z8" s="7" t="str">
        <f t="shared" si="1"/>
        <v>60.6%</v>
      </c>
      <c r="AA8" s="7" t="str">
        <f t="shared" si="1"/>
        <v>20.5%</v>
      </c>
      <c r="AB8" s="7" t="str">
        <f t="shared" si="1"/>
        <v>13.2%</v>
      </c>
      <c r="AC8" s="7" t="str">
        <f t="shared" si="1"/>
        <v>2.9%</v>
      </c>
      <c r="AD8" s="7" t="str">
        <f t="shared" si="1"/>
        <v>1.4%</v>
      </c>
      <c r="AE8" s="7" t="str">
        <f t="shared" si="1"/>
        <v>0.8%</v>
      </c>
      <c r="AF8" s="7" t="str">
        <f t="shared" si="1"/>
        <v>0.5%</v>
      </c>
      <c r="AG8" s="7" t="str">
        <f t="shared" si="1"/>
        <v>0.2%</v>
      </c>
      <c r="AH8" s="9"/>
      <c r="AI8" s="9">
        <f t="shared" si="3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44136</v>
      </c>
      <c r="C9" s="6">
        <f t="shared" si="0"/>
        <v>0.33333333333333331</v>
      </c>
      <c r="D9" s="7">
        <f t="shared" si="0"/>
        <v>248</v>
      </c>
      <c r="E9" s="10" t="s">
        <v>268</v>
      </c>
      <c r="F9" s="7">
        <f t="shared" si="0"/>
        <v>169194</v>
      </c>
      <c r="G9" s="7">
        <f t="shared" si="0"/>
        <v>8371</v>
      </c>
      <c r="H9" s="7">
        <f t="shared" si="0"/>
        <v>4313</v>
      </c>
      <c r="I9" s="16" t="str">
        <f t="shared" si="0"/>
        <v>No hay datos</v>
      </c>
      <c r="J9" s="19">
        <f t="shared" si="0"/>
        <v>149048</v>
      </c>
      <c r="K9" s="24">
        <f t="shared" si="0"/>
        <v>21423</v>
      </c>
      <c r="L9" s="7">
        <f t="shared" si="0"/>
        <v>327889</v>
      </c>
      <c r="M9" s="7">
        <f t="shared" si="0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6447</v>
      </c>
      <c r="S9" s="7">
        <f t="shared" si="2"/>
        <v>55343</v>
      </c>
      <c r="T9" s="7">
        <f t="shared" si="2"/>
        <v>466</v>
      </c>
      <c r="U9" s="7">
        <f t="shared" si="2"/>
        <v>79053</v>
      </c>
      <c r="V9" s="7">
        <f t="shared" si="1"/>
        <v>531</v>
      </c>
      <c r="W9" s="7">
        <f t="shared" si="1"/>
        <v>342</v>
      </c>
      <c r="X9" s="7" t="str">
        <f t="shared" si="1"/>
        <v>53.0%</v>
      </c>
      <c r="Y9" s="7" t="str">
        <f t="shared" si="1"/>
        <v>47.0%</v>
      </c>
      <c r="Z9" s="7" t="str">
        <f t="shared" si="1"/>
        <v>60.6%</v>
      </c>
      <c r="AA9" s="7" t="str">
        <f t="shared" si="1"/>
        <v>20.5%</v>
      </c>
      <c r="AB9" s="7" t="str">
        <f t="shared" si="1"/>
        <v>13.2%</v>
      </c>
      <c r="AC9" s="7" t="str">
        <f t="shared" si="1"/>
        <v>2.9%</v>
      </c>
      <c r="AD9" s="7" t="str">
        <f t="shared" si="1"/>
        <v>1.4%</v>
      </c>
      <c r="AE9" s="7" t="str">
        <f t="shared" si="1"/>
        <v>0.8%</v>
      </c>
      <c r="AF9" s="7" t="str">
        <f t="shared" si="1"/>
        <v>0.5%</v>
      </c>
      <c r="AG9" s="7" t="str">
        <f t="shared" si="1"/>
        <v>0.2%</v>
      </c>
      <c r="AH9" s="9"/>
      <c r="AI9" s="9">
        <f t="shared" si="3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44136</v>
      </c>
      <c r="C10" s="6">
        <f t="shared" si="0"/>
        <v>0.33333333333333331</v>
      </c>
      <c r="D10" s="7">
        <f t="shared" si="0"/>
        <v>248</v>
      </c>
      <c r="E10" s="10" t="s">
        <v>268</v>
      </c>
      <c r="F10" s="7">
        <f t="shared" si="0"/>
        <v>169194</v>
      </c>
      <c r="G10" s="7">
        <f t="shared" si="0"/>
        <v>8371</v>
      </c>
      <c r="H10" s="7">
        <f t="shared" si="0"/>
        <v>4313</v>
      </c>
      <c r="I10" s="16" t="str">
        <f t="shared" si="0"/>
        <v>No hay datos</v>
      </c>
      <c r="J10" s="19">
        <f t="shared" si="0"/>
        <v>149048</v>
      </c>
      <c r="K10" s="24">
        <f t="shared" si="0"/>
        <v>21423</v>
      </c>
      <c r="L10" s="7">
        <f t="shared" si="0"/>
        <v>327889</v>
      </c>
      <c r="M10" s="7">
        <f t="shared" si="0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6447</v>
      </c>
      <c r="S10" s="7">
        <f t="shared" si="2"/>
        <v>55343</v>
      </c>
      <c r="T10" s="7">
        <f t="shared" si="2"/>
        <v>466</v>
      </c>
      <c r="U10" s="7">
        <f t="shared" si="2"/>
        <v>79053</v>
      </c>
      <c r="V10" s="7">
        <f t="shared" si="1"/>
        <v>531</v>
      </c>
      <c r="W10" s="7">
        <f t="shared" si="1"/>
        <v>342</v>
      </c>
      <c r="X10" s="7" t="str">
        <f t="shared" si="1"/>
        <v>53.0%</v>
      </c>
      <c r="Y10" s="7" t="str">
        <f t="shared" si="1"/>
        <v>47.0%</v>
      </c>
      <c r="Z10" s="7" t="str">
        <f t="shared" si="1"/>
        <v>60.6%</v>
      </c>
      <c r="AA10" s="7" t="str">
        <f t="shared" si="1"/>
        <v>20.5%</v>
      </c>
      <c r="AB10" s="7" t="str">
        <f t="shared" si="1"/>
        <v>13.2%</v>
      </c>
      <c r="AC10" s="7" t="str">
        <f t="shared" si="1"/>
        <v>2.9%</v>
      </c>
      <c r="AD10" s="7" t="str">
        <f t="shared" si="1"/>
        <v>1.4%</v>
      </c>
      <c r="AE10" s="7" t="str">
        <f t="shared" si="1"/>
        <v>0.8%</v>
      </c>
      <c r="AF10" s="7" t="str">
        <f t="shared" si="1"/>
        <v>0.5%</v>
      </c>
      <c r="AG10" s="7" t="str">
        <f t="shared" si="1"/>
        <v>0.2%</v>
      </c>
      <c r="AH10" s="9"/>
      <c r="AI10" s="9">
        <f t="shared" si="3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44136</v>
      </c>
      <c r="C11" s="6">
        <f t="shared" si="0"/>
        <v>0.33333333333333331</v>
      </c>
      <c r="D11" s="7">
        <f t="shared" si="0"/>
        <v>248</v>
      </c>
      <c r="E11" s="10" t="s">
        <v>268</v>
      </c>
      <c r="F11" s="7">
        <f t="shared" si="0"/>
        <v>169194</v>
      </c>
      <c r="G11" s="7">
        <f t="shared" si="0"/>
        <v>8371</v>
      </c>
      <c r="H11" s="7">
        <f t="shared" si="0"/>
        <v>4313</v>
      </c>
      <c r="I11" s="16" t="str">
        <f t="shared" si="0"/>
        <v>No hay datos</v>
      </c>
      <c r="J11" s="19">
        <f t="shared" si="0"/>
        <v>149048</v>
      </c>
      <c r="K11" s="24">
        <f t="shared" si="0"/>
        <v>21423</v>
      </c>
      <c r="L11" s="7">
        <f t="shared" si="0"/>
        <v>327889</v>
      </c>
      <c r="M11" s="7">
        <f t="shared" si="0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6447</v>
      </c>
      <c r="S11" s="7">
        <f t="shared" si="2"/>
        <v>55343</v>
      </c>
      <c r="T11" s="7">
        <f t="shared" si="2"/>
        <v>466</v>
      </c>
      <c r="U11" s="7">
        <f t="shared" si="2"/>
        <v>79053</v>
      </c>
      <c r="V11" s="7">
        <f t="shared" si="1"/>
        <v>531</v>
      </c>
      <c r="W11" s="7">
        <f t="shared" si="1"/>
        <v>342</v>
      </c>
      <c r="X11" s="7" t="str">
        <f t="shared" si="1"/>
        <v>53.0%</v>
      </c>
      <c r="Y11" s="7" t="str">
        <f t="shared" si="1"/>
        <v>47.0%</v>
      </c>
      <c r="Z11" s="7" t="str">
        <f t="shared" si="1"/>
        <v>60.6%</v>
      </c>
      <c r="AA11" s="7" t="str">
        <f t="shared" si="1"/>
        <v>20.5%</v>
      </c>
      <c r="AB11" s="7" t="str">
        <f t="shared" si="1"/>
        <v>13.2%</v>
      </c>
      <c r="AC11" s="7" t="str">
        <f t="shared" si="1"/>
        <v>2.9%</v>
      </c>
      <c r="AD11" s="7" t="str">
        <f t="shared" si="1"/>
        <v>1.4%</v>
      </c>
      <c r="AE11" s="7" t="str">
        <f t="shared" si="1"/>
        <v>0.8%</v>
      </c>
      <c r="AF11" s="7" t="str">
        <f t="shared" si="1"/>
        <v>0.5%</v>
      </c>
      <c r="AG11" s="7" t="str">
        <f t="shared" si="1"/>
        <v>0.2%</v>
      </c>
      <c r="AH11" s="9"/>
      <c r="AI11" s="9">
        <f t="shared" si="3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44136</v>
      </c>
      <c r="C12" s="6">
        <f t="shared" si="0"/>
        <v>0.33333333333333331</v>
      </c>
      <c r="D12" s="7">
        <f t="shared" si="0"/>
        <v>248</v>
      </c>
      <c r="E12" s="10" t="s">
        <v>268</v>
      </c>
      <c r="F12" s="7">
        <f t="shared" si="0"/>
        <v>169194</v>
      </c>
      <c r="G12" s="7">
        <f t="shared" si="0"/>
        <v>8371</v>
      </c>
      <c r="H12" s="7">
        <f t="shared" si="0"/>
        <v>4313</v>
      </c>
      <c r="I12" s="16" t="str">
        <f t="shared" si="0"/>
        <v>No hay datos</v>
      </c>
      <c r="J12" s="19">
        <f t="shared" si="0"/>
        <v>149048</v>
      </c>
      <c r="K12" s="24">
        <f t="shared" si="0"/>
        <v>21423</v>
      </c>
      <c r="L12" s="7">
        <f t="shared" si="0"/>
        <v>327889</v>
      </c>
      <c r="M12" s="7">
        <f t="shared" si="0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6447</v>
      </c>
      <c r="S12" s="7">
        <f t="shared" si="2"/>
        <v>55343</v>
      </c>
      <c r="T12" s="7">
        <f t="shared" si="2"/>
        <v>466</v>
      </c>
      <c r="U12" s="7">
        <f t="shared" si="2"/>
        <v>79053</v>
      </c>
      <c r="V12" s="7">
        <f t="shared" si="1"/>
        <v>531</v>
      </c>
      <c r="W12" s="7">
        <f t="shared" si="1"/>
        <v>342</v>
      </c>
      <c r="X12" s="7" t="str">
        <f t="shared" si="1"/>
        <v>53.0%</v>
      </c>
      <c r="Y12" s="7" t="str">
        <f t="shared" si="1"/>
        <v>47.0%</v>
      </c>
      <c r="Z12" s="7" t="str">
        <f t="shared" si="1"/>
        <v>60.6%</v>
      </c>
      <c r="AA12" s="7" t="str">
        <f t="shared" si="1"/>
        <v>20.5%</v>
      </c>
      <c r="AB12" s="7" t="str">
        <f t="shared" si="1"/>
        <v>13.2%</v>
      </c>
      <c r="AC12" s="7" t="str">
        <f t="shared" si="1"/>
        <v>2.9%</v>
      </c>
      <c r="AD12" s="7" t="str">
        <f t="shared" si="1"/>
        <v>1.4%</v>
      </c>
      <c r="AE12" s="7" t="str">
        <f t="shared" si="1"/>
        <v>0.8%</v>
      </c>
      <c r="AF12" s="7" t="str">
        <f t="shared" si="1"/>
        <v>0.5%</v>
      </c>
      <c r="AG12" s="7" t="str">
        <f t="shared" si="1"/>
        <v>0.2%</v>
      </c>
      <c r="AH12" s="9"/>
      <c r="AI12" s="9">
        <f t="shared" si="3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44136</v>
      </c>
      <c r="C13" s="6">
        <f t="shared" si="0"/>
        <v>0.33333333333333331</v>
      </c>
      <c r="D13" s="7">
        <f t="shared" si="0"/>
        <v>248</v>
      </c>
      <c r="E13" s="10" t="s">
        <v>268</v>
      </c>
      <c r="F13" s="7">
        <f t="shared" si="0"/>
        <v>169194</v>
      </c>
      <c r="G13" s="7">
        <f t="shared" si="0"/>
        <v>8371</v>
      </c>
      <c r="H13" s="7">
        <f t="shared" si="0"/>
        <v>4313</v>
      </c>
      <c r="I13" s="16" t="str">
        <f t="shared" si="0"/>
        <v>No hay datos</v>
      </c>
      <c r="J13" s="19">
        <f t="shared" si="0"/>
        <v>149048</v>
      </c>
      <c r="K13" s="24">
        <f t="shared" si="0"/>
        <v>21423</v>
      </c>
      <c r="L13" s="7">
        <f t="shared" si="0"/>
        <v>327889</v>
      </c>
      <c r="M13" s="7">
        <f t="shared" si="0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6447</v>
      </c>
      <c r="S13" s="7">
        <f t="shared" si="2"/>
        <v>55343</v>
      </c>
      <c r="T13" s="7">
        <f t="shared" si="2"/>
        <v>466</v>
      </c>
      <c r="U13" s="7">
        <f t="shared" si="2"/>
        <v>79053</v>
      </c>
      <c r="V13" s="7">
        <f t="shared" si="1"/>
        <v>531</v>
      </c>
      <c r="W13" s="7">
        <f t="shared" si="1"/>
        <v>342</v>
      </c>
      <c r="X13" s="7" t="str">
        <f t="shared" si="1"/>
        <v>53.0%</v>
      </c>
      <c r="Y13" s="7" t="str">
        <f t="shared" si="1"/>
        <v>47.0%</v>
      </c>
      <c r="Z13" s="7" t="str">
        <f t="shared" si="1"/>
        <v>60.6%</v>
      </c>
      <c r="AA13" s="7" t="str">
        <f t="shared" si="1"/>
        <v>20.5%</v>
      </c>
      <c r="AB13" s="7" t="str">
        <f t="shared" si="1"/>
        <v>13.2%</v>
      </c>
      <c r="AC13" s="7" t="str">
        <f t="shared" si="1"/>
        <v>2.9%</v>
      </c>
      <c r="AD13" s="7" t="str">
        <f t="shared" si="1"/>
        <v>1.4%</v>
      </c>
      <c r="AE13" s="7" t="str">
        <f t="shared" si="1"/>
        <v>0.8%</v>
      </c>
      <c r="AF13" s="7" t="str">
        <f t="shared" si="1"/>
        <v>0.5%</v>
      </c>
      <c r="AG13" s="7" t="str">
        <f t="shared" si="1"/>
        <v>0.2%</v>
      </c>
      <c r="AH13" s="9"/>
      <c r="AI13" s="9">
        <f t="shared" si="3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44136</v>
      </c>
      <c r="C14" s="6">
        <f t="shared" si="0"/>
        <v>0.33333333333333331</v>
      </c>
      <c r="D14" s="7">
        <f t="shared" si="0"/>
        <v>248</v>
      </c>
      <c r="E14" s="10" t="s">
        <v>268</v>
      </c>
      <c r="F14" s="7">
        <f t="shared" si="0"/>
        <v>169194</v>
      </c>
      <c r="G14" s="7">
        <f t="shared" si="0"/>
        <v>8371</v>
      </c>
      <c r="H14" s="7">
        <f t="shared" si="0"/>
        <v>4313</v>
      </c>
      <c r="I14" s="16" t="str">
        <f t="shared" si="0"/>
        <v>No hay datos</v>
      </c>
      <c r="J14" s="19">
        <f t="shared" si="0"/>
        <v>149048</v>
      </c>
      <c r="K14" s="24">
        <f t="shared" si="0"/>
        <v>21423</v>
      </c>
      <c r="L14" s="7">
        <f t="shared" si="0"/>
        <v>327889</v>
      </c>
      <c r="M14" s="7">
        <f t="shared" si="0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6447</v>
      </c>
      <c r="S14" s="7">
        <f t="shared" si="2"/>
        <v>55343</v>
      </c>
      <c r="T14" s="7">
        <f t="shared" si="2"/>
        <v>466</v>
      </c>
      <c r="U14" s="7">
        <f t="shared" si="2"/>
        <v>79053</v>
      </c>
      <c r="V14" s="7">
        <f t="shared" si="1"/>
        <v>531</v>
      </c>
      <c r="W14" s="7">
        <f t="shared" si="1"/>
        <v>342</v>
      </c>
      <c r="X14" s="7" t="str">
        <f t="shared" si="1"/>
        <v>53.0%</v>
      </c>
      <c r="Y14" s="7" t="str">
        <f t="shared" si="1"/>
        <v>47.0%</v>
      </c>
      <c r="Z14" s="7" t="str">
        <f t="shared" si="1"/>
        <v>60.6%</v>
      </c>
      <c r="AA14" s="7" t="str">
        <f t="shared" si="1"/>
        <v>20.5%</v>
      </c>
      <c r="AB14" s="7" t="str">
        <f t="shared" si="1"/>
        <v>13.2%</v>
      </c>
      <c r="AC14" s="7" t="str">
        <f t="shared" si="1"/>
        <v>2.9%</v>
      </c>
      <c r="AD14" s="7" t="str">
        <f t="shared" si="1"/>
        <v>1.4%</v>
      </c>
      <c r="AE14" s="7" t="str">
        <f t="shared" si="1"/>
        <v>0.8%</v>
      </c>
      <c r="AF14" s="7" t="str">
        <f t="shared" si="1"/>
        <v>0.5%</v>
      </c>
      <c r="AG14" s="7" t="str">
        <f t="shared" si="1"/>
        <v>0.2%</v>
      </c>
      <c r="AH14" s="9"/>
      <c r="AI14" s="9">
        <f t="shared" si="3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44136</v>
      </c>
      <c r="C15" s="6">
        <f t="shared" si="0"/>
        <v>0.33333333333333331</v>
      </c>
      <c r="D15" s="7">
        <f t="shared" si="0"/>
        <v>248</v>
      </c>
      <c r="E15" s="10" t="s">
        <v>268</v>
      </c>
      <c r="F15" s="7">
        <f t="shared" si="0"/>
        <v>169194</v>
      </c>
      <c r="G15" s="7">
        <f t="shared" si="0"/>
        <v>8371</v>
      </c>
      <c r="H15" s="7">
        <f t="shared" si="0"/>
        <v>4313</v>
      </c>
      <c r="I15" s="16" t="str">
        <f t="shared" si="0"/>
        <v>No hay datos</v>
      </c>
      <c r="J15" s="19">
        <f t="shared" si="0"/>
        <v>149048</v>
      </c>
      <c r="K15" s="24">
        <f t="shared" si="0"/>
        <v>21423</v>
      </c>
      <c r="L15" s="7">
        <f t="shared" si="0"/>
        <v>327889</v>
      </c>
      <c r="M15" s="7">
        <f t="shared" si="0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6447</v>
      </c>
      <c r="S15" s="7">
        <f t="shared" si="2"/>
        <v>55343</v>
      </c>
      <c r="T15" s="7">
        <f t="shared" si="2"/>
        <v>466</v>
      </c>
      <c r="U15" s="7">
        <f t="shared" si="2"/>
        <v>79053</v>
      </c>
      <c r="V15" s="7">
        <f t="shared" si="1"/>
        <v>531</v>
      </c>
      <c r="W15" s="7">
        <f t="shared" si="1"/>
        <v>342</v>
      </c>
      <c r="X15" s="7" t="str">
        <f t="shared" si="1"/>
        <v>53.0%</v>
      </c>
      <c r="Y15" s="7" t="str">
        <f t="shared" si="1"/>
        <v>47.0%</v>
      </c>
      <c r="Z15" s="7" t="str">
        <f t="shared" si="1"/>
        <v>60.6%</v>
      </c>
      <c r="AA15" s="7" t="str">
        <f t="shared" si="1"/>
        <v>20.5%</v>
      </c>
      <c r="AB15" s="7" t="str">
        <f t="shared" si="1"/>
        <v>13.2%</v>
      </c>
      <c r="AC15" s="7" t="str">
        <f t="shared" si="1"/>
        <v>2.9%</v>
      </c>
      <c r="AD15" s="7" t="str">
        <f t="shared" si="1"/>
        <v>1.4%</v>
      </c>
      <c r="AE15" s="7" t="str">
        <f t="shared" si="1"/>
        <v>0.8%</v>
      </c>
      <c r="AF15" s="7" t="str">
        <f t="shared" si="1"/>
        <v>0.5%</v>
      </c>
      <c r="AG15" s="7" t="str">
        <f t="shared" si="1"/>
        <v>0.2%</v>
      </c>
      <c r="AH15" s="9"/>
      <c r="AI15" s="9">
        <f t="shared" si="3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0"/>
        <v>169194</v>
      </c>
      <c r="G16" s="7">
        <f t="shared" si="0"/>
        <v>8371</v>
      </c>
      <c r="H16" s="7">
        <f t="shared" si="0"/>
        <v>4313</v>
      </c>
      <c r="I16" s="16" t="str">
        <f t="shared" si="0"/>
        <v>No hay datos</v>
      </c>
      <c r="J16" s="19">
        <f t="shared" si="0"/>
        <v>149048</v>
      </c>
      <c r="K16" s="24">
        <f t="shared" si="0"/>
        <v>21423</v>
      </c>
      <c r="L16" s="7">
        <f t="shared" si="0"/>
        <v>327889</v>
      </c>
      <c r="M16" s="7">
        <f t="shared" si="0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2"/>
        <v>6447</v>
      </c>
      <c r="S16" s="7">
        <f t="shared" si="2"/>
        <v>55343</v>
      </c>
      <c r="T16" s="7">
        <f t="shared" si="2"/>
        <v>466</v>
      </c>
      <c r="U16" s="7">
        <f t="shared" si="2"/>
        <v>79053</v>
      </c>
      <c r="V16" s="7">
        <f t="shared" si="1"/>
        <v>531</v>
      </c>
      <c r="W16" s="7">
        <f t="shared" si="1"/>
        <v>342</v>
      </c>
      <c r="X16" s="7" t="str">
        <f t="shared" si="1"/>
        <v>53.0%</v>
      </c>
      <c r="Y16" s="7" t="str">
        <f t="shared" si="1"/>
        <v>47.0%</v>
      </c>
      <c r="Z16" s="7" t="str">
        <f t="shared" si="1"/>
        <v>60.6%</v>
      </c>
      <c r="AA16" s="7" t="str">
        <f t="shared" si="1"/>
        <v>20.5%</v>
      </c>
      <c r="AB16" s="7" t="str">
        <f t="shared" si="1"/>
        <v>13.2%</v>
      </c>
      <c r="AC16" s="7" t="str">
        <f t="shared" si="1"/>
        <v>2.9%</v>
      </c>
      <c r="AD16" s="7" t="str">
        <f t="shared" si="1"/>
        <v>1.4%</v>
      </c>
      <c r="AE16" s="7" t="str">
        <f t="shared" si="1"/>
        <v>0.8%</v>
      </c>
      <c r="AF16" s="7" t="str">
        <f t="shared" si="1"/>
        <v>0.5%</v>
      </c>
      <c r="AG16" s="7" t="str">
        <f t="shared" si="1"/>
        <v>0.2%</v>
      </c>
      <c r="AH16" s="9"/>
      <c r="AI16" s="9">
        <f t="shared" si="3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si="0"/>
        <v>149048</v>
      </c>
      <c r="K17" s="24">
        <f t="shared" si="0"/>
        <v>21423</v>
      </c>
      <c r="L17" s="7">
        <f t="shared" si="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"/>
        <v>53.0%</v>
      </c>
      <c r="Y17" s="7" t="str">
        <f t="shared" si="1"/>
        <v>47.0%</v>
      </c>
      <c r="Z17" s="7" t="str">
        <f>Z14</f>
        <v>60.6%</v>
      </c>
      <c r="AA17" s="7" t="str">
        <f t="shared" si="1"/>
        <v>20.5%</v>
      </c>
      <c r="AB17" s="7" t="str">
        <f t="shared" si="1"/>
        <v>13.2%</v>
      </c>
      <c r="AC17" s="7" t="str">
        <f t="shared" si="1"/>
        <v>2.9%</v>
      </c>
      <c r="AD17" s="7" t="str">
        <f t="shared" si="1"/>
        <v>1.4%</v>
      </c>
      <c r="AE17" s="7" t="str">
        <f t="shared" si="1"/>
        <v>0.8%</v>
      </c>
      <c r="AF17" s="7" t="str">
        <f t="shared" si="1"/>
        <v>0.5%</v>
      </c>
      <c r="AG17" s="7" t="str">
        <f t="shared" si="1"/>
        <v>0.2%</v>
      </c>
      <c r="AH17" s="9"/>
      <c r="AI17" s="9">
        <f t="shared" si="3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44136</v>
      </c>
      <c r="C18" s="6">
        <f t="shared" si="0"/>
        <v>0.33333333333333331</v>
      </c>
      <c r="D18" s="7">
        <f t="shared" si="0"/>
        <v>248</v>
      </c>
      <c r="E18" s="10" t="s">
        <v>268</v>
      </c>
      <c r="F18" s="7">
        <f t="shared" si="0"/>
        <v>169194</v>
      </c>
      <c r="G18" s="7">
        <f t="shared" si="0"/>
        <v>8371</v>
      </c>
      <c r="H18" s="7">
        <f t="shared" si="0"/>
        <v>4313</v>
      </c>
      <c r="I18" s="16" t="str">
        <f t="shared" si="0"/>
        <v>No hay datos</v>
      </c>
      <c r="J18" s="19">
        <f t="shared" si="0"/>
        <v>149048</v>
      </c>
      <c r="K18" s="24">
        <f t="shared" si="0"/>
        <v>21423</v>
      </c>
      <c r="L18" s="7">
        <f t="shared" si="0"/>
        <v>327889</v>
      </c>
      <c r="M18" s="7">
        <f t="shared" si="0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2"/>
        <v>4271</v>
      </c>
      <c r="S18" s="7">
        <f t="shared" si="2"/>
        <v>216</v>
      </c>
      <c r="T18" s="7">
        <f t="shared" si="2"/>
        <v>51</v>
      </c>
      <c r="U18" s="7">
        <f t="shared" si="2"/>
        <v>79053</v>
      </c>
      <c r="V18" s="7">
        <f t="shared" si="1"/>
        <v>531</v>
      </c>
      <c r="W18" s="7">
        <f t="shared" si="1"/>
        <v>342</v>
      </c>
      <c r="X18" s="7" t="str">
        <f t="shared" si="1"/>
        <v>53.0%</v>
      </c>
      <c r="Y18" s="7" t="str">
        <f t="shared" si="1"/>
        <v>47.0%</v>
      </c>
      <c r="Z18" s="7" t="str">
        <f t="shared" si="1"/>
        <v>60.6%</v>
      </c>
      <c r="AA18" s="7" t="str">
        <f t="shared" si="1"/>
        <v>20.5%</v>
      </c>
      <c r="AB18" s="7" t="str">
        <f t="shared" si="1"/>
        <v>13.2%</v>
      </c>
      <c r="AC18" s="7" t="str">
        <f t="shared" si="1"/>
        <v>2.9%</v>
      </c>
      <c r="AD18" s="7" t="str">
        <f t="shared" si="1"/>
        <v>1.4%</v>
      </c>
      <c r="AE18" s="7" t="str">
        <f t="shared" si="1"/>
        <v>0.8%</v>
      </c>
      <c r="AF18" s="7" t="str">
        <f t="shared" si="1"/>
        <v>0.5%</v>
      </c>
      <c r="AG18" s="7" t="str">
        <f t="shared" si="1"/>
        <v>0.2%</v>
      </c>
      <c r="AH18" s="9"/>
      <c r="AI18" s="9">
        <f t="shared" si="3"/>
        <v>4</v>
      </c>
      <c r="AJ18" s="10" t="s">
        <v>282</v>
      </c>
    </row>
    <row r="19" spans="1:36" ht="13.8" x14ac:dyDescent="0.25">
      <c r="A19" s="5">
        <f t="shared" ref="A19:D34" si="4">A18</f>
        <v>43890</v>
      </c>
      <c r="B19" s="5">
        <f t="shared" si="4"/>
        <v>44136</v>
      </c>
      <c r="C19" s="6">
        <f t="shared" si="4"/>
        <v>0.33333333333333331</v>
      </c>
      <c r="D19" s="7">
        <f t="shared" si="4"/>
        <v>248</v>
      </c>
      <c r="E19" s="10" t="s">
        <v>268</v>
      </c>
      <c r="F19" s="7">
        <f t="shared" ref="F19:M34" si="5">F18</f>
        <v>169194</v>
      </c>
      <c r="G19" s="7">
        <f t="shared" si="5"/>
        <v>8371</v>
      </c>
      <c r="H19" s="7">
        <f t="shared" si="5"/>
        <v>4313</v>
      </c>
      <c r="I19" s="16" t="str">
        <f t="shared" si="5"/>
        <v>No hay datos</v>
      </c>
      <c r="J19" s="19">
        <f t="shared" si="5"/>
        <v>149048</v>
      </c>
      <c r="K19" s="24">
        <f t="shared" si="5"/>
        <v>21423</v>
      </c>
      <c r="L19" s="7">
        <f t="shared" si="5"/>
        <v>327889</v>
      </c>
      <c r="M19" s="7">
        <f t="shared" si="5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2"/>
        <v>4271</v>
      </c>
      <c r="S19" s="7">
        <f t="shared" si="2"/>
        <v>216</v>
      </c>
      <c r="T19" s="7">
        <f t="shared" si="2"/>
        <v>51</v>
      </c>
      <c r="U19" s="7">
        <f t="shared" si="2"/>
        <v>79053</v>
      </c>
      <c r="V19" s="7">
        <f t="shared" si="2"/>
        <v>531</v>
      </c>
      <c r="W19" s="7">
        <f t="shared" si="2"/>
        <v>342</v>
      </c>
      <c r="X19" s="7" t="str">
        <f t="shared" si="2"/>
        <v>53.0%</v>
      </c>
      <c r="Y19" s="7" t="str">
        <f t="shared" si="2"/>
        <v>47.0%</v>
      </c>
      <c r="Z19" s="7" t="str">
        <f t="shared" si="2"/>
        <v>60.6%</v>
      </c>
      <c r="AA19" s="7" t="str">
        <f t="shared" si="2"/>
        <v>20.5%</v>
      </c>
      <c r="AB19" s="7" t="str">
        <f t="shared" si="2"/>
        <v>13.2%</v>
      </c>
      <c r="AC19" s="7" t="str">
        <f t="shared" si="2"/>
        <v>2.9%</v>
      </c>
      <c r="AD19" s="7" t="str">
        <f t="shared" si="2"/>
        <v>1.4%</v>
      </c>
      <c r="AE19" s="7" t="str">
        <f t="shared" si="2"/>
        <v>0.8%</v>
      </c>
      <c r="AF19" s="7" t="str">
        <f t="shared" si="2"/>
        <v>0.5%</v>
      </c>
      <c r="AG19" s="7" t="str">
        <f t="shared" si="2"/>
        <v>0.2%</v>
      </c>
      <c r="AH19" s="9"/>
      <c r="AI19" s="9">
        <f t="shared" si="3"/>
        <v>4</v>
      </c>
      <c r="AJ19" s="10" t="s">
        <v>282</v>
      </c>
    </row>
    <row r="20" spans="1:36" ht="13.8" x14ac:dyDescent="0.25">
      <c r="A20" s="5">
        <f t="shared" si="4"/>
        <v>43890</v>
      </c>
      <c r="B20" s="5">
        <f t="shared" si="4"/>
        <v>44136</v>
      </c>
      <c r="C20" s="6">
        <f t="shared" si="4"/>
        <v>0.33333333333333331</v>
      </c>
      <c r="D20" s="7">
        <f t="shared" si="4"/>
        <v>248</v>
      </c>
      <c r="E20" s="10" t="s">
        <v>268</v>
      </c>
      <c r="F20" s="7">
        <f t="shared" si="5"/>
        <v>169194</v>
      </c>
      <c r="G20" s="7">
        <f t="shared" si="5"/>
        <v>8371</v>
      </c>
      <c r="H20" s="7">
        <f t="shared" si="5"/>
        <v>4313</v>
      </c>
      <c r="I20" s="16" t="str">
        <f t="shared" si="5"/>
        <v>No hay datos</v>
      </c>
      <c r="J20" s="19">
        <f t="shared" si="5"/>
        <v>149048</v>
      </c>
      <c r="K20" s="24">
        <f t="shared" si="5"/>
        <v>21423</v>
      </c>
      <c r="L20" s="7">
        <f t="shared" si="5"/>
        <v>327889</v>
      </c>
      <c r="M20" s="7">
        <f t="shared" si="5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6">R19</f>
        <v>4271</v>
      </c>
      <c r="S20" s="7">
        <f t="shared" si="6"/>
        <v>216</v>
      </c>
      <c r="T20" s="7">
        <f t="shared" si="6"/>
        <v>51</v>
      </c>
      <c r="U20" s="7">
        <f t="shared" si="6"/>
        <v>79053</v>
      </c>
      <c r="V20" s="7">
        <f t="shared" si="6"/>
        <v>531</v>
      </c>
      <c r="W20" s="7">
        <f t="shared" si="6"/>
        <v>342</v>
      </c>
      <c r="X20" s="7" t="str">
        <f t="shared" si="6"/>
        <v>53.0%</v>
      </c>
      <c r="Y20" s="7" t="str">
        <f t="shared" si="6"/>
        <v>47.0%</v>
      </c>
      <c r="Z20" s="7" t="str">
        <f t="shared" si="6"/>
        <v>60.6%</v>
      </c>
      <c r="AA20" s="7" t="str">
        <f t="shared" si="6"/>
        <v>20.5%</v>
      </c>
      <c r="AB20" s="7" t="str">
        <f t="shared" si="6"/>
        <v>13.2%</v>
      </c>
      <c r="AC20" s="7" t="str">
        <f t="shared" si="6"/>
        <v>2.9%</v>
      </c>
      <c r="AD20" s="7" t="str">
        <f t="shared" si="6"/>
        <v>1.4%</v>
      </c>
      <c r="AE20" s="7" t="str">
        <f t="shared" si="6"/>
        <v>0.8%</v>
      </c>
      <c r="AF20" s="7" t="str">
        <f t="shared" si="6"/>
        <v>0.5%</v>
      </c>
      <c r="AG20" s="7" t="str">
        <f t="shared" si="6"/>
        <v>0.2%</v>
      </c>
      <c r="AH20" s="9"/>
      <c r="AI20" s="9">
        <f t="shared" si="3"/>
        <v>4</v>
      </c>
      <c r="AJ20" s="10" t="s">
        <v>282</v>
      </c>
    </row>
    <row r="21" spans="1:36" ht="13.8" x14ac:dyDescent="0.25">
      <c r="A21" s="5">
        <f t="shared" si="4"/>
        <v>43890</v>
      </c>
      <c r="B21" s="5">
        <f t="shared" si="4"/>
        <v>44136</v>
      </c>
      <c r="C21" s="6">
        <f t="shared" si="4"/>
        <v>0.33333333333333331</v>
      </c>
      <c r="D21" s="7">
        <f t="shared" si="4"/>
        <v>248</v>
      </c>
      <c r="E21" s="10" t="s">
        <v>268</v>
      </c>
      <c r="F21" s="7">
        <f t="shared" si="5"/>
        <v>169194</v>
      </c>
      <c r="G21" s="7">
        <f t="shared" si="5"/>
        <v>8371</v>
      </c>
      <c r="H21" s="7">
        <f t="shared" si="5"/>
        <v>4313</v>
      </c>
      <c r="I21" s="16" t="str">
        <f t="shared" si="5"/>
        <v>No hay datos</v>
      </c>
      <c r="J21" s="19">
        <f t="shared" si="5"/>
        <v>149048</v>
      </c>
      <c r="K21" s="24">
        <f t="shared" si="5"/>
        <v>21423</v>
      </c>
      <c r="L21" s="7">
        <f t="shared" si="5"/>
        <v>327889</v>
      </c>
      <c r="M21" s="7">
        <f t="shared" si="5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6"/>
        <v>4271</v>
      </c>
      <c r="S21" s="7">
        <f t="shared" si="6"/>
        <v>216</v>
      </c>
      <c r="T21" s="7">
        <f t="shared" si="6"/>
        <v>51</v>
      </c>
      <c r="U21" s="7">
        <f t="shared" si="6"/>
        <v>79053</v>
      </c>
      <c r="V21" s="7">
        <f t="shared" si="6"/>
        <v>531</v>
      </c>
      <c r="W21" s="7">
        <f t="shared" si="6"/>
        <v>342</v>
      </c>
      <c r="X21" s="7" t="str">
        <f t="shared" si="6"/>
        <v>53.0%</v>
      </c>
      <c r="Y21" s="7" t="str">
        <f t="shared" si="6"/>
        <v>47.0%</v>
      </c>
      <c r="Z21" s="7" t="str">
        <f t="shared" si="6"/>
        <v>60.6%</v>
      </c>
      <c r="AA21" s="7" t="str">
        <f t="shared" si="6"/>
        <v>20.5%</v>
      </c>
      <c r="AB21" s="7" t="str">
        <f t="shared" si="6"/>
        <v>13.2%</v>
      </c>
      <c r="AC21" s="7" t="str">
        <f t="shared" si="6"/>
        <v>2.9%</v>
      </c>
      <c r="AD21" s="7" t="str">
        <f t="shared" si="6"/>
        <v>1.4%</v>
      </c>
      <c r="AE21" s="7" t="str">
        <f t="shared" si="6"/>
        <v>0.8%</v>
      </c>
      <c r="AF21" s="7" t="str">
        <f t="shared" si="6"/>
        <v>0.5%</v>
      </c>
      <c r="AG21" s="7" t="str">
        <f t="shared" si="6"/>
        <v>0.2%</v>
      </c>
      <c r="AH21" s="9"/>
      <c r="AI21" s="9">
        <f t="shared" si="3"/>
        <v>4</v>
      </c>
      <c r="AJ21" s="10" t="s">
        <v>282</v>
      </c>
    </row>
    <row r="22" spans="1:36" ht="13.8" x14ac:dyDescent="0.25">
      <c r="A22" s="5">
        <f t="shared" si="4"/>
        <v>43890</v>
      </c>
      <c r="B22" s="5">
        <f t="shared" si="4"/>
        <v>44136</v>
      </c>
      <c r="C22" s="6">
        <f t="shared" si="4"/>
        <v>0.33333333333333331</v>
      </c>
      <c r="D22" s="7">
        <f t="shared" si="4"/>
        <v>248</v>
      </c>
      <c r="E22" s="10" t="s">
        <v>268</v>
      </c>
      <c r="F22" s="7">
        <f t="shared" si="5"/>
        <v>169194</v>
      </c>
      <c r="G22" s="7">
        <f t="shared" si="5"/>
        <v>8371</v>
      </c>
      <c r="H22" s="7">
        <f t="shared" si="5"/>
        <v>4313</v>
      </c>
      <c r="I22" s="16" t="str">
        <f t="shared" si="5"/>
        <v>No hay datos</v>
      </c>
      <c r="J22" s="19">
        <f t="shared" si="5"/>
        <v>149048</v>
      </c>
      <c r="K22" s="24">
        <f t="shared" si="5"/>
        <v>21423</v>
      </c>
      <c r="L22" s="7">
        <f t="shared" si="5"/>
        <v>327889</v>
      </c>
      <c r="M22" s="7">
        <f t="shared" si="5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6"/>
        <v>4271</v>
      </c>
      <c r="S22" s="7">
        <f t="shared" si="6"/>
        <v>216</v>
      </c>
      <c r="T22" s="7">
        <f t="shared" si="6"/>
        <v>51</v>
      </c>
      <c r="U22" s="7">
        <f t="shared" si="6"/>
        <v>79053</v>
      </c>
      <c r="V22" s="7">
        <f t="shared" si="6"/>
        <v>531</v>
      </c>
      <c r="W22" s="7">
        <f t="shared" si="6"/>
        <v>342</v>
      </c>
      <c r="X22" s="7" t="str">
        <f t="shared" si="6"/>
        <v>53.0%</v>
      </c>
      <c r="Y22" s="7" t="str">
        <f t="shared" si="6"/>
        <v>47.0%</v>
      </c>
      <c r="Z22" s="7" t="str">
        <f t="shared" si="6"/>
        <v>60.6%</v>
      </c>
      <c r="AA22" s="7" t="str">
        <f t="shared" si="6"/>
        <v>20.5%</v>
      </c>
      <c r="AB22" s="7" t="str">
        <f t="shared" si="6"/>
        <v>13.2%</v>
      </c>
      <c r="AC22" s="7" t="str">
        <f t="shared" si="6"/>
        <v>2.9%</v>
      </c>
      <c r="AD22" s="7" t="str">
        <f t="shared" si="6"/>
        <v>1.4%</v>
      </c>
      <c r="AE22" s="7" t="str">
        <f t="shared" si="6"/>
        <v>0.8%</v>
      </c>
      <c r="AF22" s="7" t="str">
        <f t="shared" si="6"/>
        <v>0.5%</v>
      </c>
      <c r="AG22" s="7" t="str">
        <f t="shared" si="6"/>
        <v>0.2%</v>
      </c>
      <c r="AH22" s="9"/>
      <c r="AI22" s="9">
        <f t="shared" si="3"/>
        <v>4</v>
      </c>
      <c r="AJ22" s="10" t="s">
        <v>282</v>
      </c>
    </row>
    <row r="23" spans="1:36" ht="13.8" x14ac:dyDescent="0.25">
      <c r="A23" s="5">
        <f t="shared" si="4"/>
        <v>43890</v>
      </c>
      <c r="B23" s="5">
        <f t="shared" si="4"/>
        <v>44136</v>
      </c>
      <c r="C23" s="6">
        <f t="shared" si="4"/>
        <v>0.33333333333333331</v>
      </c>
      <c r="D23" s="7">
        <f t="shared" si="4"/>
        <v>248</v>
      </c>
      <c r="E23" s="10" t="s">
        <v>268</v>
      </c>
      <c r="F23" s="7">
        <f t="shared" si="5"/>
        <v>169194</v>
      </c>
      <c r="G23" s="7">
        <f t="shared" si="5"/>
        <v>8371</v>
      </c>
      <c r="H23" s="7">
        <f t="shared" si="5"/>
        <v>4313</v>
      </c>
      <c r="I23" s="16" t="str">
        <f t="shared" si="5"/>
        <v>No hay datos</v>
      </c>
      <c r="J23" s="19">
        <f t="shared" si="5"/>
        <v>149048</v>
      </c>
      <c r="K23" s="24">
        <f t="shared" si="5"/>
        <v>21423</v>
      </c>
      <c r="L23" s="7">
        <f t="shared" si="5"/>
        <v>327889</v>
      </c>
      <c r="M23" s="7">
        <f t="shared" si="5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6"/>
        <v>4271</v>
      </c>
      <c r="S23" s="7">
        <f t="shared" si="6"/>
        <v>216</v>
      </c>
      <c r="T23" s="7">
        <f t="shared" si="6"/>
        <v>51</v>
      </c>
      <c r="U23" s="7">
        <f t="shared" si="6"/>
        <v>79053</v>
      </c>
      <c r="V23" s="7">
        <f t="shared" si="6"/>
        <v>531</v>
      </c>
      <c r="W23" s="7">
        <f t="shared" si="6"/>
        <v>342</v>
      </c>
      <c r="X23" s="7" t="str">
        <f t="shared" si="6"/>
        <v>53.0%</v>
      </c>
      <c r="Y23" s="7" t="str">
        <f t="shared" si="6"/>
        <v>47.0%</v>
      </c>
      <c r="Z23" s="7" t="str">
        <f t="shared" si="6"/>
        <v>60.6%</v>
      </c>
      <c r="AA23" s="7" t="str">
        <f t="shared" si="6"/>
        <v>20.5%</v>
      </c>
      <c r="AB23" s="7" t="str">
        <f t="shared" si="6"/>
        <v>13.2%</v>
      </c>
      <c r="AC23" s="7" t="str">
        <f t="shared" si="6"/>
        <v>2.9%</v>
      </c>
      <c r="AD23" s="7" t="str">
        <f t="shared" si="6"/>
        <v>1.4%</v>
      </c>
      <c r="AE23" s="7" t="str">
        <f t="shared" si="6"/>
        <v>0.8%</v>
      </c>
      <c r="AF23" s="7" t="str">
        <f t="shared" si="6"/>
        <v>0.5%</v>
      </c>
      <c r="AG23" s="7" t="str">
        <f t="shared" si="6"/>
        <v>0.2%</v>
      </c>
      <c r="AH23" s="9"/>
      <c r="AI23" s="9">
        <f t="shared" si="3"/>
        <v>4</v>
      </c>
      <c r="AJ23" s="10" t="s">
        <v>282</v>
      </c>
    </row>
    <row r="24" spans="1:36" ht="13.8" x14ac:dyDescent="0.25">
      <c r="A24" s="5">
        <f t="shared" si="4"/>
        <v>43890</v>
      </c>
      <c r="B24" s="5">
        <f t="shared" si="4"/>
        <v>44136</v>
      </c>
      <c r="C24" s="6">
        <f t="shared" si="4"/>
        <v>0.33333333333333331</v>
      </c>
      <c r="D24" s="7">
        <f t="shared" si="4"/>
        <v>248</v>
      </c>
      <c r="E24" s="10" t="s">
        <v>268</v>
      </c>
      <c r="F24" s="7">
        <f t="shared" si="5"/>
        <v>169194</v>
      </c>
      <c r="G24" s="7">
        <f t="shared" si="5"/>
        <v>8371</v>
      </c>
      <c r="H24" s="7">
        <f t="shared" si="5"/>
        <v>4313</v>
      </c>
      <c r="I24" s="16" t="str">
        <f t="shared" si="5"/>
        <v>No hay datos</v>
      </c>
      <c r="J24" s="19">
        <f t="shared" si="5"/>
        <v>149048</v>
      </c>
      <c r="K24" s="24">
        <f t="shared" si="5"/>
        <v>21423</v>
      </c>
      <c r="L24" s="7">
        <f t="shared" si="5"/>
        <v>327889</v>
      </c>
      <c r="M24" s="7">
        <f t="shared" si="5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6"/>
        <v>4271</v>
      </c>
      <c r="S24" s="7">
        <f t="shared" si="6"/>
        <v>216</v>
      </c>
      <c r="T24" s="7">
        <f t="shared" si="6"/>
        <v>51</v>
      </c>
      <c r="U24" s="7">
        <f t="shared" si="6"/>
        <v>79053</v>
      </c>
      <c r="V24" s="7">
        <f t="shared" si="6"/>
        <v>531</v>
      </c>
      <c r="W24" s="7">
        <f t="shared" si="6"/>
        <v>342</v>
      </c>
      <c r="X24" s="7" t="str">
        <f t="shared" si="6"/>
        <v>53.0%</v>
      </c>
      <c r="Y24" s="7" t="str">
        <f t="shared" si="6"/>
        <v>47.0%</v>
      </c>
      <c r="Z24" s="7" t="str">
        <f t="shared" si="6"/>
        <v>60.6%</v>
      </c>
      <c r="AA24" s="7" t="str">
        <f t="shared" si="6"/>
        <v>20.5%</v>
      </c>
      <c r="AB24" s="7" t="str">
        <f t="shared" si="6"/>
        <v>13.2%</v>
      </c>
      <c r="AC24" s="7" t="str">
        <f t="shared" si="6"/>
        <v>2.9%</v>
      </c>
      <c r="AD24" s="7" t="str">
        <f t="shared" si="6"/>
        <v>1.4%</v>
      </c>
      <c r="AE24" s="7" t="str">
        <f t="shared" si="6"/>
        <v>0.8%</v>
      </c>
      <c r="AF24" s="7" t="str">
        <f t="shared" si="6"/>
        <v>0.5%</v>
      </c>
      <c r="AG24" s="7" t="str">
        <f t="shared" si="6"/>
        <v>0.2%</v>
      </c>
      <c r="AH24" s="9"/>
      <c r="AI24" s="9">
        <f t="shared" si="3"/>
        <v>4</v>
      </c>
      <c r="AJ24" s="10" t="s">
        <v>282</v>
      </c>
    </row>
    <row r="25" spans="1:36" ht="13.8" x14ac:dyDescent="0.25">
      <c r="A25" s="5">
        <f t="shared" si="4"/>
        <v>43890</v>
      </c>
      <c r="B25" s="5">
        <f t="shared" si="4"/>
        <v>44136</v>
      </c>
      <c r="C25" s="6">
        <f t="shared" si="4"/>
        <v>0.33333333333333331</v>
      </c>
      <c r="D25" s="7">
        <f t="shared" si="4"/>
        <v>248</v>
      </c>
      <c r="E25" s="10" t="s">
        <v>268</v>
      </c>
      <c r="F25" s="7">
        <f t="shared" si="5"/>
        <v>169194</v>
      </c>
      <c r="G25" s="7">
        <f t="shared" si="5"/>
        <v>8371</v>
      </c>
      <c r="H25" s="7">
        <f t="shared" si="5"/>
        <v>4313</v>
      </c>
      <c r="I25" s="16" t="str">
        <f t="shared" si="5"/>
        <v>No hay datos</v>
      </c>
      <c r="J25" s="19">
        <f t="shared" si="5"/>
        <v>149048</v>
      </c>
      <c r="K25" s="24">
        <f t="shared" si="5"/>
        <v>21423</v>
      </c>
      <c r="L25" s="7">
        <f t="shared" si="5"/>
        <v>327889</v>
      </c>
      <c r="M25" s="7">
        <f t="shared" si="5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6"/>
        <v>79053</v>
      </c>
      <c r="V25" s="7">
        <f t="shared" si="6"/>
        <v>531</v>
      </c>
      <c r="W25" s="7">
        <f t="shared" si="6"/>
        <v>342</v>
      </c>
      <c r="X25" s="7" t="str">
        <f t="shared" si="6"/>
        <v>53.0%</v>
      </c>
      <c r="Y25" s="7" t="str">
        <f t="shared" si="6"/>
        <v>47.0%</v>
      </c>
      <c r="Z25" s="7" t="str">
        <f t="shared" si="6"/>
        <v>60.6%</v>
      </c>
      <c r="AA25" s="7" t="str">
        <f t="shared" si="6"/>
        <v>20.5%</v>
      </c>
      <c r="AB25" s="7" t="str">
        <f t="shared" si="6"/>
        <v>13.2%</v>
      </c>
      <c r="AC25" s="7" t="str">
        <f t="shared" si="6"/>
        <v>2.9%</v>
      </c>
      <c r="AD25" s="7" t="str">
        <f t="shared" si="6"/>
        <v>1.4%</v>
      </c>
      <c r="AE25" s="7" t="str">
        <f t="shared" si="6"/>
        <v>0.8%</v>
      </c>
      <c r="AF25" s="7" t="str">
        <f t="shared" si="6"/>
        <v>0.5%</v>
      </c>
      <c r="AG25" s="7" t="str">
        <f t="shared" si="6"/>
        <v>0.2%</v>
      </c>
      <c r="AH25" s="9"/>
      <c r="AI25" s="9">
        <f t="shared" si="3"/>
        <v>4</v>
      </c>
      <c r="AJ25" s="10" t="s">
        <v>282</v>
      </c>
    </row>
    <row r="26" spans="1:36" ht="13.8" x14ac:dyDescent="0.25">
      <c r="A26" s="5">
        <f t="shared" si="4"/>
        <v>43890</v>
      </c>
      <c r="B26" s="5">
        <f t="shared" si="4"/>
        <v>44136</v>
      </c>
      <c r="C26" s="6">
        <f t="shared" si="4"/>
        <v>0.33333333333333331</v>
      </c>
      <c r="D26" s="7">
        <f t="shared" si="4"/>
        <v>248</v>
      </c>
      <c r="E26" s="10" t="s">
        <v>268</v>
      </c>
      <c r="F26" s="7">
        <f t="shared" si="5"/>
        <v>169194</v>
      </c>
      <c r="G26" s="7">
        <f t="shared" si="5"/>
        <v>8371</v>
      </c>
      <c r="H26" s="7">
        <f t="shared" si="5"/>
        <v>4313</v>
      </c>
      <c r="I26" s="16" t="str">
        <f t="shared" si="5"/>
        <v>No hay datos</v>
      </c>
      <c r="J26" s="19">
        <f t="shared" si="5"/>
        <v>149048</v>
      </c>
      <c r="K26" s="24">
        <f t="shared" si="5"/>
        <v>21423</v>
      </c>
      <c r="L26" s="7">
        <f t="shared" si="5"/>
        <v>327889</v>
      </c>
      <c r="M26" s="7">
        <f t="shared" si="5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6"/>
        <v>22263</v>
      </c>
      <c r="S26" s="7">
        <f t="shared" si="6"/>
        <v>1737</v>
      </c>
      <c r="T26" s="7">
        <f t="shared" si="6"/>
        <v>1651</v>
      </c>
      <c r="U26" s="7">
        <f t="shared" si="6"/>
        <v>79053</v>
      </c>
      <c r="V26" s="7">
        <f t="shared" si="6"/>
        <v>531</v>
      </c>
      <c r="W26" s="7">
        <f t="shared" si="6"/>
        <v>342</v>
      </c>
      <c r="X26" s="7" t="str">
        <f t="shared" si="6"/>
        <v>53.0%</v>
      </c>
      <c r="Y26" s="7" t="str">
        <f t="shared" si="6"/>
        <v>47.0%</v>
      </c>
      <c r="Z26" s="7" t="str">
        <f t="shared" si="6"/>
        <v>60.6%</v>
      </c>
      <c r="AA26" s="7" t="str">
        <f t="shared" si="6"/>
        <v>20.5%</v>
      </c>
      <c r="AB26" s="7" t="str">
        <f t="shared" si="6"/>
        <v>13.2%</v>
      </c>
      <c r="AC26" s="7" t="str">
        <f t="shared" si="6"/>
        <v>2.9%</v>
      </c>
      <c r="AD26" s="7" t="str">
        <f t="shared" si="6"/>
        <v>1.4%</v>
      </c>
      <c r="AE26" s="7" t="str">
        <f t="shared" si="6"/>
        <v>0.8%</v>
      </c>
      <c r="AF26" s="7" t="str">
        <f t="shared" si="6"/>
        <v>0.5%</v>
      </c>
      <c r="AG26" s="7" t="str">
        <f t="shared" si="6"/>
        <v>0.2%</v>
      </c>
      <c r="AH26" s="9"/>
      <c r="AI26" s="9">
        <f t="shared" si="3"/>
        <v>4</v>
      </c>
      <c r="AJ26" s="10" t="s">
        <v>282</v>
      </c>
    </row>
    <row r="27" spans="1:36" ht="13.8" x14ac:dyDescent="0.25">
      <c r="A27" s="5">
        <f t="shared" si="4"/>
        <v>43890</v>
      </c>
      <c r="B27" s="5">
        <f t="shared" si="4"/>
        <v>44136</v>
      </c>
      <c r="C27" s="6">
        <f t="shared" si="4"/>
        <v>0.33333333333333331</v>
      </c>
      <c r="D27" s="7">
        <f t="shared" si="4"/>
        <v>248</v>
      </c>
      <c r="E27" s="10" t="s">
        <v>268</v>
      </c>
      <c r="F27" s="7">
        <f t="shared" si="5"/>
        <v>169194</v>
      </c>
      <c r="G27" s="7">
        <f t="shared" si="5"/>
        <v>8371</v>
      </c>
      <c r="H27" s="7">
        <f t="shared" si="5"/>
        <v>4313</v>
      </c>
      <c r="I27" s="16" t="str">
        <f t="shared" si="5"/>
        <v>No hay datos</v>
      </c>
      <c r="J27" s="19">
        <f t="shared" si="5"/>
        <v>149048</v>
      </c>
      <c r="K27" s="24">
        <f t="shared" si="5"/>
        <v>21423</v>
      </c>
      <c r="L27" s="7">
        <f t="shared" si="5"/>
        <v>327889</v>
      </c>
      <c r="M27" s="7">
        <f t="shared" si="5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6"/>
        <v>22263</v>
      </c>
      <c r="S27" s="7">
        <f t="shared" si="6"/>
        <v>1737</v>
      </c>
      <c r="T27" s="7">
        <f t="shared" si="6"/>
        <v>1651</v>
      </c>
      <c r="U27" s="7">
        <f t="shared" si="6"/>
        <v>79053</v>
      </c>
      <c r="V27" s="7">
        <f t="shared" si="6"/>
        <v>531</v>
      </c>
      <c r="W27" s="7">
        <f t="shared" si="6"/>
        <v>342</v>
      </c>
      <c r="X27" s="7" t="str">
        <f t="shared" si="6"/>
        <v>53.0%</v>
      </c>
      <c r="Y27" s="7" t="str">
        <f t="shared" si="6"/>
        <v>47.0%</v>
      </c>
      <c r="Z27" s="7" t="str">
        <f t="shared" si="6"/>
        <v>60.6%</v>
      </c>
      <c r="AA27" s="7" t="str">
        <f t="shared" si="6"/>
        <v>20.5%</v>
      </c>
      <c r="AB27" s="7" t="str">
        <f t="shared" si="6"/>
        <v>13.2%</v>
      </c>
      <c r="AC27" s="7" t="str">
        <f t="shared" si="6"/>
        <v>2.9%</v>
      </c>
      <c r="AD27" s="7" t="str">
        <f t="shared" si="6"/>
        <v>1.4%</v>
      </c>
      <c r="AE27" s="7" t="str">
        <f t="shared" si="6"/>
        <v>0.8%</v>
      </c>
      <c r="AF27" s="7" t="str">
        <f t="shared" si="6"/>
        <v>0.5%</v>
      </c>
      <c r="AG27" s="7" t="str">
        <f t="shared" si="6"/>
        <v>0.2%</v>
      </c>
      <c r="AH27" s="9"/>
      <c r="AI27" s="9">
        <f t="shared" si="3"/>
        <v>4</v>
      </c>
      <c r="AJ27" s="10" t="s">
        <v>282</v>
      </c>
    </row>
    <row r="28" spans="1:36" ht="13.8" x14ac:dyDescent="0.25">
      <c r="A28" s="5">
        <f t="shared" si="4"/>
        <v>43890</v>
      </c>
      <c r="B28" s="5">
        <f t="shared" si="4"/>
        <v>44136</v>
      </c>
      <c r="C28" s="6">
        <f t="shared" si="4"/>
        <v>0.33333333333333331</v>
      </c>
      <c r="D28" s="7">
        <f t="shared" si="4"/>
        <v>248</v>
      </c>
      <c r="E28" s="10" t="s">
        <v>268</v>
      </c>
      <c r="F28" s="7">
        <f t="shared" si="5"/>
        <v>169194</v>
      </c>
      <c r="G28" s="7">
        <f t="shared" si="5"/>
        <v>8371</v>
      </c>
      <c r="H28" s="7">
        <f t="shared" si="5"/>
        <v>4313</v>
      </c>
      <c r="I28" s="16" t="str">
        <f t="shared" si="5"/>
        <v>No hay datos</v>
      </c>
      <c r="J28" s="19">
        <f t="shared" si="5"/>
        <v>149048</v>
      </c>
      <c r="K28" s="24">
        <f t="shared" si="5"/>
        <v>21423</v>
      </c>
      <c r="L28" s="7">
        <f t="shared" si="5"/>
        <v>327889</v>
      </c>
      <c r="M28" s="7">
        <f t="shared" si="5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6"/>
        <v>22263</v>
      </c>
      <c r="S28" s="7">
        <f t="shared" si="6"/>
        <v>1737</v>
      </c>
      <c r="T28" s="7">
        <f t="shared" si="6"/>
        <v>1651</v>
      </c>
      <c r="U28" s="7">
        <f t="shared" si="6"/>
        <v>79053</v>
      </c>
      <c r="V28" s="7">
        <f t="shared" si="6"/>
        <v>531</v>
      </c>
      <c r="W28" s="7">
        <f t="shared" si="6"/>
        <v>342</v>
      </c>
      <c r="X28" s="7" t="str">
        <f t="shared" si="6"/>
        <v>53.0%</v>
      </c>
      <c r="Y28" s="7" t="str">
        <f t="shared" si="6"/>
        <v>47.0%</v>
      </c>
      <c r="Z28" s="7" t="str">
        <f t="shared" si="6"/>
        <v>60.6%</v>
      </c>
      <c r="AA28" s="7" t="str">
        <f t="shared" si="6"/>
        <v>20.5%</v>
      </c>
      <c r="AB28" s="7" t="str">
        <f t="shared" si="6"/>
        <v>13.2%</v>
      </c>
      <c r="AC28" s="7" t="str">
        <f t="shared" si="6"/>
        <v>2.9%</v>
      </c>
      <c r="AD28" s="7" t="str">
        <f t="shared" si="6"/>
        <v>1.4%</v>
      </c>
      <c r="AE28" s="7" t="str">
        <f t="shared" si="6"/>
        <v>0.8%</v>
      </c>
      <c r="AF28" s="7" t="str">
        <f t="shared" si="6"/>
        <v>0.5%</v>
      </c>
      <c r="AG28" s="7" t="str">
        <f t="shared" si="6"/>
        <v>0.2%</v>
      </c>
      <c r="AH28" s="9"/>
      <c r="AI28" s="9">
        <f t="shared" si="3"/>
        <v>4</v>
      </c>
      <c r="AJ28" s="10" t="s">
        <v>282</v>
      </c>
    </row>
    <row r="29" spans="1:36" ht="13.8" x14ac:dyDescent="0.25">
      <c r="A29" s="5">
        <f t="shared" si="4"/>
        <v>43890</v>
      </c>
      <c r="B29" s="5">
        <f t="shared" si="4"/>
        <v>44136</v>
      </c>
      <c r="C29" s="6">
        <f t="shared" si="4"/>
        <v>0.33333333333333331</v>
      </c>
      <c r="D29" s="7">
        <f t="shared" si="4"/>
        <v>248</v>
      </c>
      <c r="E29" s="10" t="s">
        <v>268</v>
      </c>
      <c r="F29" s="7">
        <f t="shared" si="5"/>
        <v>169194</v>
      </c>
      <c r="G29" s="7">
        <f t="shared" si="5"/>
        <v>8371</v>
      </c>
      <c r="H29" s="7">
        <f t="shared" si="5"/>
        <v>4313</v>
      </c>
      <c r="I29" s="16" t="str">
        <f t="shared" si="5"/>
        <v>No hay datos</v>
      </c>
      <c r="J29" s="19">
        <f t="shared" si="5"/>
        <v>149048</v>
      </c>
      <c r="K29" s="24">
        <f t="shared" si="5"/>
        <v>21423</v>
      </c>
      <c r="L29" s="7">
        <f t="shared" si="5"/>
        <v>327889</v>
      </c>
      <c r="M29" s="7">
        <f t="shared" si="5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6"/>
        <v>22263</v>
      </c>
      <c r="S29" s="7">
        <f t="shared" si="6"/>
        <v>1737</v>
      </c>
      <c r="T29" s="7">
        <f t="shared" si="6"/>
        <v>1651</v>
      </c>
      <c r="U29" s="7">
        <f t="shared" si="6"/>
        <v>79053</v>
      </c>
      <c r="V29" s="7">
        <f t="shared" si="6"/>
        <v>531</v>
      </c>
      <c r="W29" s="7">
        <f t="shared" si="6"/>
        <v>342</v>
      </c>
      <c r="X29" s="7" t="str">
        <f t="shared" si="6"/>
        <v>53.0%</v>
      </c>
      <c r="Y29" s="7" t="str">
        <f t="shared" si="6"/>
        <v>47.0%</v>
      </c>
      <c r="Z29" s="7" t="str">
        <f t="shared" si="6"/>
        <v>60.6%</v>
      </c>
      <c r="AA29" s="7" t="str">
        <f t="shared" si="6"/>
        <v>20.5%</v>
      </c>
      <c r="AB29" s="7" t="str">
        <f t="shared" si="6"/>
        <v>13.2%</v>
      </c>
      <c r="AC29" s="7" t="str">
        <f t="shared" si="6"/>
        <v>2.9%</v>
      </c>
      <c r="AD29" s="7" t="str">
        <f t="shared" si="6"/>
        <v>1.4%</v>
      </c>
      <c r="AE29" s="7" t="str">
        <f t="shared" si="6"/>
        <v>0.8%</v>
      </c>
      <c r="AF29" s="7" t="str">
        <f t="shared" si="6"/>
        <v>0.5%</v>
      </c>
      <c r="AG29" s="7" t="str">
        <f t="shared" si="6"/>
        <v>0.2%</v>
      </c>
      <c r="AH29" s="9"/>
      <c r="AI29" s="9">
        <f t="shared" si="3"/>
        <v>4</v>
      </c>
      <c r="AJ29" s="10" t="s">
        <v>282</v>
      </c>
    </row>
    <row r="30" spans="1:36" ht="13.8" x14ac:dyDescent="0.25">
      <c r="A30" s="5">
        <f t="shared" si="4"/>
        <v>43890</v>
      </c>
      <c r="B30" s="5">
        <f t="shared" si="4"/>
        <v>44136</v>
      </c>
      <c r="C30" s="6">
        <f t="shared" si="4"/>
        <v>0.33333333333333331</v>
      </c>
      <c r="D30" s="7">
        <f t="shared" si="4"/>
        <v>248</v>
      </c>
      <c r="E30" s="10" t="s">
        <v>268</v>
      </c>
      <c r="F30" s="7">
        <f t="shared" si="5"/>
        <v>169194</v>
      </c>
      <c r="G30" s="7">
        <f t="shared" si="5"/>
        <v>8371</v>
      </c>
      <c r="H30" s="7">
        <f t="shared" si="5"/>
        <v>4313</v>
      </c>
      <c r="I30" s="16" t="str">
        <f t="shared" si="5"/>
        <v>No hay datos</v>
      </c>
      <c r="J30" s="19">
        <f t="shared" si="5"/>
        <v>149048</v>
      </c>
      <c r="K30" s="24">
        <f t="shared" si="5"/>
        <v>21423</v>
      </c>
      <c r="L30" s="7">
        <f t="shared" si="5"/>
        <v>327889</v>
      </c>
      <c r="M30" s="7">
        <f t="shared" si="5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6"/>
        <v>22263</v>
      </c>
      <c r="S30" s="7">
        <f t="shared" si="6"/>
        <v>1737</v>
      </c>
      <c r="T30" s="7">
        <f t="shared" si="6"/>
        <v>1651</v>
      </c>
      <c r="U30" s="7">
        <f t="shared" si="6"/>
        <v>79053</v>
      </c>
      <c r="V30" s="7">
        <f t="shared" si="6"/>
        <v>531</v>
      </c>
      <c r="W30" s="7">
        <f t="shared" si="6"/>
        <v>342</v>
      </c>
      <c r="X30" s="7" t="str">
        <f t="shared" si="6"/>
        <v>53.0%</v>
      </c>
      <c r="Y30" s="7" t="str">
        <f t="shared" si="6"/>
        <v>47.0%</v>
      </c>
      <c r="Z30" s="7" t="str">
        <f t="shared" si="6"/>
        <v>60.6%</v>
      </c>
      <c r="AA30" s="7" t="str">
        <f t="shared" si="6"/>
        <v>20.5%</v>
      </c>
      <c r="AB30" s="7" t="str">
        <f t="shared" si="6"/>
        <v>13.2%</v>
      </c>
      <c r="AC30" s="7" t="str">
        <f t="shared" si="6"/>
        <v>2.9%</v>
      </c>
      <c r="AD30" s="7" t="str">
        <f t="shared" si="6"/>
        <v>1.4%</v>
      </c>
      <c r="AE30" s="7" t="str">
        <f t="shared" si="6"/>
        <v>0.8%</v>
      </c>
      <c r="AF30" s="7" t="str">
        <f t="shared" si="6"/>
        <v>0.5%</v>
      </c>
      <c r="AG30" s="7" t="str">
        <f t="shared" si="6"/>
        <v>0.2%</v>
      </c>
      <c r="AH30" s="9"/>
      <c r="AI30" s="9">
        <f t="shared" si="3"/>
        <v>4</v>
      </c>
      <c r="AJ30" s="10" t="s">
        <v>282</v>
      </c>
    </row>
    <row r="31" spans="1:36" ht="13.8" x14ac:dyDescent="0.25">
      <c r="A31" s="5">
        <f t="shared" si="4"/>
        <v>43890</v>
      </c>
      <c r="B31" s="5">
        <f t="shared" si="4"/>
        <v>44136</v>
      </c>
      <c r="C31" s="6">
        <f t="shared" si="4"/>
        <v>0.33333333333333331</v>
      </c>
      <c r="D31" s="7">
        <f t="shared" si="4"/>
        <v>248</v>
      </c>
      <c r="E31" s="10" t="s">
        <v>268</v>
      </c>
      <c r="F31" s="7">
        <f t="shared" si="5"/>
        <v>169194</v>
      </c>
      <c r="G31" s="7">
        <f t="shared" si="5"/>
        <v>8371</v>
      </c>
      <c r="H31" s="7">
        <f t="shared" si="5"/>
        <v>4313</v>
      </c>
      <c r="I31" s="16" t="str">
        <f t="shared" si="5"/>
        <v>No hay datos</v>
      </c>
      <c r="J31" s="19">
        <f t="shared" si="5"/>
        <v>149048</v>
      </c>
      <c r="K31" s="24">
        <f t="shared" si="5"/>
        <v>21423</v>
      </c>
      <c r="L31" s="7">
        <f t="shared" si="5"/>
        <v>327889</v>
      </c>
      <c r="M31" s="7">
        <f t="shared" si="5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6"/>
        <v>22263</v>
      </c>
      <c r="S31" s="7">
        <f t="shared" si="6"/>
        <v>1737</v>
      </c>
      <c r="T31" s="7">
        <f t="shared" si="6"/>
        <v>1651</v>
      </c>
      <c r="U31" s="7">
        <f t="shared" si="6"/>
        <v>79053</v>
      </c>
      <c r="V31" s="7">
        <f t="shared" si="6"/>
        <v>531</v>
      </c>
      <c r="W31" s="7">
        <f t="shared" si="6"/>
        <v>342</v>
      </c>
      <c r="X31" s="7" t="str">
        <f t="shared" si="6"/>
        <v>53.0%</v>
      </c>
      <c r="Y31" s="7" t="str">
        <f t="shared" si="6"/>
        <v>47.0%</v>
      </c>
      <c r="Z31" s="7" t="str">
        <f t="shared" si="6"/>
        <v>60.6%</v>
      </c>
      <c r="AA31" s="7" t="str">
        <f t="shared" si="6"/>
        <v>20.5%</v>
      </c>
      <c r="AB31" s="7" t="str">
        <f t="shared" si="6"/>
        <v>13.2%</v>
      </c>
      <c r="AC31" s="7" t="str">
        <f t="shared" si="6"/>
        <v>2.9%</v>
      </c>
      <c r="AD31" s="7" t="str">
        <f t="shared" si="6"/>
        <v>1.4%</v>
      </c>
      <c r="AE31" s="7" t="str">
        <f t="shared" si="6"/>
        <v>0.8%</v>
      </c>
      <c r="AF31" s="7" t="str">
        <f t="shared" si="6"/>
        <v>0.5%</v>
      </c>
      <c r="AG31" s="7" t="str">
        <f t="shared" si="6"/>
        <v>0.2%</v>
      </c>
      <c r="AH31" s="9"/>
      <c r="AI31" s="9">
        <f t="shared" si="3"/>
        <v>4</v>
      </c>
      <c r="AJ31" s="10" t="s">
        <v>282</v>
      </c>
    </row>
    <row r="32" spans="1:36" ht="13.8" x14ac:dyDescent="0.25">
      <c r="A32" s="5">
        <f t="shared" si="4"/>
        <v>43890</v>
      </c>
      <c r="B32" s="5">
        <f t="shared" si="4"/>
        <v>44136</v>
      </c>
      <c r="C32" s="6">
        <f t="shared" si="4"/>
        <v>0.33333333333333331</v>
      </c>
      <c r="D32" s="7">
        <f t="shared" si="4"/>
        <v>248</v>
      </c>
      <c r="E32" s="10" t="s">
        <v>268</v>
      </c>
      <c r="F32" s="7">
        <f t="shared" si="5"/>
        <v>169194</v>
      </c>
      <c r="G32" s="7">
        <f t="shared" si="5"/>
        <v>8371</v>
      </c>
      <c r="H32" s="7">
        <f t="shared" si="5"/>
        <v>4313</v>
      </c>
      <c r="I32" s="16" t="str">
        <f t="shared" si="5"/>
        <v>No hay datos</v>
      </c>
      <c r="J32" s="19">
        <f t="shared" si="5"/>
        <v>149048</v>
      </c>
      <c r="K32" s="24">
        <f t="shared" si="5"/>
        <v>21423</v>
      </c>
      <c r="L32" s="7">
        <f t="shared" si="5"/>
        <v>327889</v>
      </c>
      <c r="M32" s="7">
        <f t="shared" si="5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6"/>
        <v>22263</v>
      </c>
      <c r="S32" s="7">
        <f t="shared" si="6"/>
        <v>1737</v>
      </c>
      <c r="T32" s="7">
        <f t="shared" si="6"/>
        <v>1651</v>
      </c>
      <c r="U32" s="7">
        <f t="shared" si="6"/>
        <v>79053</v>
      </c>
      <c r="V32" s="7">
        <f t="shared" si="6"/>
        <v>531</v>
      </c>
      <c r="W32" s="7">
        <f t="shared" si="6"/>
        <v>342</v>
      </c>
      <c r="X32" s="7" t="str">
        <f t="shared" si="6"/>
        <v>53.0%</v>
      </c>
      <c r="Y32" s="7" t="str">
        <f t="shared" si="6"/>
        <v>47.0%</v>
      </c>
      <c r="Z32" s="7" t="str">
        <f t="shared" si="6"/>
        <v>60.6%</v>
      </c>
      <c r="AA32" s="7" t="str">
        <f t="shared" si="6"/>
        <v>20.5%</v>
      </c>
      <c r="AB32" s="7" t="str">
        <f t="shared" si="6"/>
        <v>13.2%</v>
      </c>
      <c r="AC32" s="7" t="str">
        <f t="shared" si="6"/>
        <v>2.9%</v>
      </c>
      <c r="AD32" s="7" t="str">
        <f t="shared" si="6"/>
        <v>1.4%</v>
      </c>
      <c r="AE32" s="7" t="str">
        <f t="shared" si="6"/>
        <v>0.8%</v>
      </c>
      <c r="AF32" s="7" t="str">
        <f t="shared" si="6"/>
        <v>0.5%</v>
      </c>
      <c r="AG32" s="7" t="str">
        <f t="shared" si="6"/>
        <v>0.2%</v>
      </c>
      <c r="AH32" s="9"/>
      <c r="AI32" s="9">
        <f t="shared" si="3"/>
        <v>4</v>
      </c>
      <c r="AJ32" s="10" t="s">
        <v>282</v>
      </c>
    </row>
    <row r="33" spans="1:36" ht="13.8" x14ac:dyDescent="0.25">
      <c r="A33" s="5">
        <f t="shared" si="4"/>
        <v>43890</v>
      </c>
      <c r="B33" s="5">
        <f t="shared" si="4"/>
        <v>44136</v>
      </c>
      <c r="C33" s="6">
        <f t="shared" si="4"/>
        <v>0.33333333333333331</v>
      </c>
      <c r="D33" s="7">
        <f t="shared" si="4"/>
        <v>248</v>
      </c>
      <c r="E33" s="10" t="s">
        <v>268</v>
      </c>
      <c r="F33" s="7">
        <f t="shared" si="5"/>
        <v>169194</v>
      </c>
      <c r="G33" s="7">
        <f t="shared" si="5"/>
        <v>8371</v>
      </c>
      <c r="H33" s="7">
        <f t="shared" si="5"/>
        <v>4313</v>
      </c>
      <c r="I33" s="16" t="str">
        <f t="shared" si="5"/>
        <v>No hay datos</v>
      </c>
      <c r="J33" s="19">
        <f t="shared" si="5"/>
        <v>149048</v>
      </c>
      <c r="K33" s="24">
        <f t="shared" si="5"/>
        <v>21423</v>
      </c>
      <c r="L33" s="7">
        <f t="shared" si="5"/>
        <v>327889</v>
      </c>
      <c r="M33" s="7">
        <f t="shared" si="5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6"/>
        <v>22263</v>
      </c>
      <c r="S33" s="7">
        <f t="shared" si="6"/>
        <v>1737</v>
      </c>
      <c r="T33" s="7">
        <f t="shared" si="6"/>
        <v>1651</v>
      </c>
      <c r="U33" s="7">
        <f t="shared" si="6"/>
        <v>79053</v>
      </c>
      <c r="V33" s="7">
        <f t="shared" si="6"/>
        <v>531</v>
      </c>
      <c r="W33" s="7">
        <f t="shared" si="6"/>
        <v>342</v>
      </c>
      <c r="X33" s="7" t="str">
        <f t="shared" si="6"/>
        <v>53.0%</v>
      </c>
      <c r="Y33" s="7" t="str">
        <f t="shared" si="6"/>
        <v>47.0%</v>
      </c>
      <c r="Z33" s="7" t="str">
        <f t="shared" si="6"/>
        <v>60.6%</v>
      </c>
      <c r="AA33" s="7" t="str">
        <f t="shared" si="6"/>
        <v>20.5%</v>
      </c>
      <c r="AB33" s="7" t="str">
        <f t="shared" si="6"/>
        <v>13.2%</v>
      </c>
      <c r="AC33" s="7" t="str">
        <f t="shared" si="6"/>
        <v>2.9%</v>
      </c>
      <c r="AD33" s="7" t="str">
        <f t="shared" si="6"/>
        <v>1.4%</v>
      </c>
      <c r="AE33" s="7" t="str">
        <f t="shared" si="6"/>
        <v>0.8%</v>
      </c>
      <c r="AF33" s="7" t="str">
        <f t="shared" si="6"/>
        <v>0.5%</v>
      </c>
      <c r="AG33" s="7" t="str">
        <f t="shared" si="6"/>
        <v>0.2%</v>
      </c>
      <c r="AH33" s="9"/>
      <c r="AI33" s="9">
        <f t="shared" si="3"/>
        <v>4</v>
      </c>
      <c r="AJ33" s="10" t="s">
        <v>282</v>
      </c>
    </row>
    <row r="34" spans="1:36" ht="13.8" x14ac:dyDescent="0.25">
      <c r="A34" s="5">
        <f t="shared" si="4"/>
        <v>43890</v>
      </c>
      <c r="B34" s="5">
        <f t="shared" si="4"/>
        <v>44136</v>
      </c>
      <c r="C34" s="6">
        <f t="shared" si="4"/>
        <v>0.33333333333333331</v>
      </c>
      <c r="D34" s="7">
        <f t="shared" si="4"/>
        <v>248</v>
      </c>
      <c r="E34" s="10" t="s">
        <v>268</v>
      </c>
      <c r="F34" s="7">
        <f t="shared" si="5"/>
        <v>169194</v>
      </c>
      <c r="G34" s="7">
        <f t="shared" si="5"/>
        <v>8371</v>
      </c>
      <c r="H34" s="7">
        <f t="shared" si="5"/>
        <v>4313</v>
      </c>
      <c r="I34" s="16" t="str">
        <f t="shared" si="5"/>
        <v>No hay datos</v>
      </c>
      <c r="J34" s="19">
        <f t="shared" si="5"/>
        <v>149048</v>
      </c>
      <c r="K34" s="24">
        <f t="shared" si="5"/>
        <v>21423</v>
      </c>
      <c r="L34" s="7">
        <f t="shared" si="5"/>
        <v>327889</v>
      </c>
      <c r="M34" s="7">
        <f t="shared" si="5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6"/>
        <v>22263</v>
      </c>
      <c r="S34" s="7">
        <f t="shared" si="6"/>
        <v>1737</v>
      </c>
      <c r="T34" s="7">
        <f t="shared" si="6"/>
        <v>1651</v>
      </c>
      <c r="U34" s="7">
        <f t="shared" si="6"/>
        <v>79053</v>
      </c>
      <c r="V34" s="7">
        <f t="shared" si="6"/>
        <v>531</v>
      </c>
      <c r="W34" s="7">
        <f t="shared" si="6"/>
        <v>342</v>
      </c>
      <c r="X34" s="7" t="str">
        <f t="shared" si="6"/>
        <v>53.0%</v>
      </c>
      <c r="Y34" s="7" t="str">
        <f t="shared" si="6"/>
        <v>47.0%</v>
      </c>
      <c r="Z34" s="7" t="str">
        <f t="shared" si="6"/>
        <v>60.6%</v>
      </c>
      <c r="AA34" s="7" t="str">
        <f t="shared" si="6"/>
        <v>20.5%</v>
      </c>
      <c r="AB34" s="7" t="str">
        <f t="shared" si="6"/>
        <v>13.2%</v>
      </c>
      <c r="AC34" s="7" t="str">
        <f t="shared" si="6"/>
        <v>2.9%</v>
      </c>
      <c r="AD34" s="7" t="str">
        <f t="shared" si="6"/>
        <v>1.4%</v>
      </c>
      <c r="AE34" s="7" t="str">
        <f t="shared" si="6"/>
        <v>0.8%</v>
      </c>
      <c r="AF34" s="7" t="str">
        <f t="shared" si="6"/>
        <v>0.5%</v>
      </c>
      <c r="AG34" s="7" t="str">
        <f t="shared" si="6"/>
        <v>0.2%</v>
      </c>
      <c r="AH34" s="9"/>
      <c r="AI34" s="9">
        <f t="shared" si="3"/>
        <v>4</v>
      </c>
      <c r="AJ34" s="10" t="s">
        <v>282</v>
      </c>
    </row>
    <row r="35" spans="1:36" ht="13.8" x14ac:dyDescent="0.25">
      <c r="A35" s="5">
        <f t="shared" ref="A35:D50" si="7">A34</f>
        <v>43890</v>
      </c>
      <c r="B35" s="5">
        <f t="shared" si="7"/>
        <v>44136</v>
      </c>
      <c r="C35" s="6">
        <f t="shared" si="7"/>
        <v>0.33333333333333331</v>
      </c>
      <c r="D35" s="7">
        <f t="shared" si="7"/>
        <v>248</v>
      </c>
      <c r="E35" s="10" t="s">
        <v>268</v>
      </c>
      <c r="F35" s="7">
        <f t="shared" ref="F35:M50" si="8">F34</f>
        <v>169194</v>
      </c>
      <c r="G35" s="7">
        <f t="shared" si="8"/>
        <v>8371</v>
      </c>
      <c r="H35" s="7">
        <f t="shared" si="8"/>
        <v>4313</v>
      </c>
      <c r="I35" s="16" t="str">
        <f t="shared" si="8"/>
        <v>No hay datos</v>
      </c>
      <c r="J35" s="19">
        <f t="shared" si="8"/>
        <v>149048</v>
      </c>
      <c r="K35" s="24">
        <f t="shared" si="8"/>
        <v>21423</v>
      </c>
      <c r="L35" s="7">
        <f t="shared" si="8"/>
        <v>327889</v>
      </c>
      <c r="M35" s="7">
        <f t="shared" si="8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6"/>
        <v>22263</v>
      </c>
      <c r="S35" s="7">
        <f t="shared" si="6"/>
        <v>1737</v>
      </c>
      <c r="T35" s="7">
        <f t="shared" si="6"/>
        <v>1651</v>
      </c>
      <c r="U35" s="7">
        <f t="shared" si="6"/>
        <v>79053</v>
      </c>
      <c r="V35" s="7">
        <f t="shared" si="6"/>
        <v>531</v>
      </c>
      <c r="W35" s="7">
        <f t="shared" si="6"/>
        <v>342</v>
      </c>
      <c r="X35" s="7" t="str">
        <f t="shared" si="6"/>
        <v>53.0%</v>
      </c>
      <c r="Y35" s="7" t="str">
        <f t="shared" si="6"/>
        <v>47.0%</v>
      </c>
      <c r="Z35" s="7" t="str">
        <f t="shared" si="6"/>
        <v>60.6%</v>
      </c>
      <c r="AA35" s="7" t="str">
        <f t="shared" si="6"/>
        <v>20.5%</v>
      </c>
      <c r="AB35" s="7" t="str">
        <f t="shared" si="6"/>
        <v>13.2%</v>
      </c>
      <c r="AC35" s="7" t="str">
        <f t="shared" si="6"/>
        <v>2.9%</v>
      </c>
      <c r="AD35" s="7" t="str">
        <f t="shared" si="6"/>
        <v>1.4%</v>
      </c>
      <c r="AE35" s="7" t="str">
        <f t="shared" si="6"/>
        <v>0.8%</v>
      </c>
      <c r="AF35" s="7" t="str">
        <f t="shared" si="6"/>
        <v>0.5%</v>
      </c>
      <c r="AG35" s="7" t="str">
        <f t="shared" si="6"/>
        <v>0.2%</v>
      </c>
      <c r="AH35" s="9"/>
      <c r="AI35" s="9">
        <f t="shared" si="3"/>
        <v>4</v>
      </c>
      <c r="AJ35" s="10" t="s">
        <v>282</v>
      </c>
    </row>
    <row r="36" spans="1:36" ht="13.8" x14ac:dyDescent="0.25">
      <c r="A36" s="5">
        <f t="shared" si="7"/>
        <v>43890</v>
      </c>
      <c r="B36" s="5">
        <f t="shared" si="7"/>
        <v>44136</v>
      </c>
      <c r="C36" s="6">
        <f t="shared" si="7"/>
        <v>0.33333333333333331</v>
      </c>
      <c r="D36" s="7">
        <f t="shared" si="7"/>
        <v>248</v>
      </c>
      <c r="E36" s="10" t="s">
        <v>268</v>
      </c>
      <c r="F36" s="7">
        <f t="shared" si="8"/>
        <v>169194</v>
      </c>
      <c r="G36" s="7">
        <f t="shared" si="8"/>
        <v>8371</v>
      </c>
      <c r="H36" s="7">
        <f t="shared" si="8"/>
        <v>4313</v>
      </c>
      <c r="I36" s="16" t="str">
        <f t="shared" si="8"/>
        <v>No hay datos</v>
      </c>
      <c r="J36" s="19">
        <f t="shared" si="8"/>
        <v>149048</v>
      </c>
      <c r="K36" s="24">
        <f t="shared" si="8"/>
        <v>21423</v>
      </c>
      <c r="L36" s="7">
        <f t="shared" si="8"/>
        <v>327889</v>
      </c>
      <c r="M36" s="7">
        <f t="shared" si="8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9">R35</f>
        <v>22263</v>
      </c>
      <c r="S36" s="7">
        <f t="shared" si="9"/>
        <v>1737</v>
      </c>
      <c r="T36" s="7">
        <f t="shared" si="9"/>
        <v>1651</v>
      </c>
      <c r="U36" s="7">
        <f t="shared" si="9"/>
        <v>79053</v>
      </c>
      <c r="V36" s="7">
        <f t="shared" si="9"/>
        <v>531</v>
      </c>
      <c r="W36" s="7">
        <f t="shared" si="9"/>
        <v>342</v>
      </c>
      <c r="X36" s="7" t="str">
        <f t="shared" si="9"/>
        <v>53.0%</v>
      </c>
      <c r="Y36" s="7" t="str">
        <f t="shared" si="9"/>
        <v>47.0%</v>
      </c>
      <c r="Z36" s="7" t="str">
        <f t="shared" si="9"/>
        <v>60.6%</v>
      </c>
      <c r="AA36" s="7" t="str">
        <f t="shared" si="9"/>
        <v>20.5%</v>
      </c>
      <c r="AB36" s="7" t="str">
        <f t="shared" si="9"/>
        <v>13.2%</v>
      </c>
      <c r="AC36" s="7" t="str">
        <f t="shared" si="9"/>
        <v>2.9%</v>
      </c>
      <c r="AD36" s="7" t="str">
        <f t="shared" si="9"/>
        <v>1.4%</v>
      </c>
      <c r="AE36" s="7" t="str">
        <f t="shared" si="9"/>
        <v>0.8%</v>
      </c>
      <c r="AF36" s="7" t="str">
        <f t="shared" si="9"/>
        <v>0.5%</v>
      </c>
      <c r="AG36" s="7" t="str">
        <f t="shared" si="9"/>
        <v>0.2%</v>
      </c>
      <c r="AH36" s="9"/>
      <c r="AI36" s="9">
        <f t="shared" si="3"/>
        <v>4</v>
      </c>
      <c r="AJ36" s="10" t="s">
        <v>282</v>
      </c>
    </row>
    <row r="37" spans="1:36" ht="13.8" x14ac:dyDescent="0.25">
      <c r="A37" s="5">
        <f t="shared" si="7"/>
        <v>43890</v>
      </c>
      <c r="B37" s="5">
        <f t="shared" si="7"/>
        <v>44136</v>
      </c>
      <c r="C37" s="6">
        <f t="shared" si="7"/>
        <v>0.33333333333333331</v>
      </c>
      <c r="D37" s="7">
        <f t="shared" si="7"/>
        <v>248</v>
      </c>
      <c r="E37" s="10" t="s">
        <v>268</v>
      </c>
      <c r="F37" s="7">
        <f t="shared" si="8"/>
        <v>169194</v>
      </c>
      <c r="G37" s="7">
        <f t="shared" si="8"/>
        <v>8371</v>
      </c>
      <c r="H37" s="7">
        <f t="shared" si="8"/>
        <v>4313</v>
      </c>
      <c r="I37" s="16" t="str">
        <f t="shared" si="8"/>
        <v>No hay datos</v>
      </c>
      <c r="J37" s="19">
        <f t="shared" si="8"/>
        <v>149048</v>
      </c>
      <c r="K37" s="24">
        <f t="shared" si="8"/>
        <v>21423</v>
      </c>
      <c r="L37" s="7">
        <f t="shared" si="8"/>
        <v>327889</v>
      </c>
      <c r="M37" s="7">
        <f t="shared" si="8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9"/>
        <v>22263</v>
      </c>
      <c r="S37" s="7">
        <f t="shared" si="9"/>
        <v>1737</v>
      </c>
      <c r="T37" s="7">
        <f t="shared" si="9"/>
        <v>1651</v>
      </c>
      <c r="U37" s="7">
        <f t="shared" si="9"/>
        <v>79053</v>
      </c>
      <c r="V37" s="7">
        <f t="shared" si="9"/>
        <v>531</v>
      </c>
      <c r="W37" s="7">
        <f t="shared" si="9"/>
        <v>342</v>
      </c>
      <c r="X37" s="7" t="str">
        <f t="shared" si="9"/>
        <v>53.0%</v>
      </c>
      <c r="Y37" s="7" t="str">
        <f t="shared" si="9"/>
        <v>47.0%</v>
      </c>
      <c r="Z37" s="7" t="str">
        <f t="shared" si="9"/>
        <v>60.6%</v>
      </c>
      <c r="AA37" s="7" t="str">
        <f t="shared" si="9"/>
        <v>20.5%</v>
      </c>
      <c r="AB37" s="7" t="str">
        <f t="shared" si="9"/>
        <v>13.2%</v>
      </c>
      <c r="AC37" s="7" t="str">
        <f t="shared" si="9"/>
        <v>2.9%</v>
      </c>
      <c r="AD37" s="7" t="str">
        <f t="shared" si="9"/>
        <v>1.4%</v>
      </c>
      <c r="AE37" s="7" t="str">
        <f t="shared" si="9"/>
        <v>0.8%</v>
      </c>
      <c r="AF37" s="7" t="str">
        <f t="shared" si="9"/>
        <v>0.5%</v>
      </c>
      <c r="AG37" s="7" t="str">
        <f t="shared" si="9"/>
        <v>0.2%</v>
      </c>
      <c r="AH37" s="9"/>
      <c r="AI37" s="9">
        <f t="shared" si="3"/>
        <v>4</v>
      </c>
      <c r="AJ37" s="10" t="s">
        <v>282</v>
      </c>
    </row>
    <row r="38" spans="1:36" ht="13.8" x14ac:dyDescent="0.25">
      <c r="A38" s="5">
        <f t="shared" si="7"/>
        <v>43890</v>
      </c>
      <c r="B38" s="5">
        <f t="shared" si="7"/>
        <v>44136</v>
      </c>
      <c r="C38" s="6">
        <f t="shared" si="7"/>
        <v>0.33333333333333331</v>
      </c>
      <c r="D38" s="7">
        <f t="shared" si="7"/>
        <v>248</v>
      </c>
      <c r="E38" s="10" t="s">
        <v>268</v>
      </c>
      <c r="F38" s="7">
        <f t="shared" si="8"/>
        <v>169194</v>
      </c>
      <c r="G38" s="7">
        <f t="shared" si="8"/>
        <v>8371</v>
      </c>
      <c r="H38" s="7">
        <f t="shared" si="8"/>
        <v>4313</v>
      </c>
      <c r="I38" s="16" t="str">
        <f t="shared" si="8"/>
        <v>No hay datos</v>
      </c>
      <c r="J38" s="19">
        <f t="shared" si="8"/>
        <v>149048</v>
      </c>
      <c r="K38" s="24">
        <f t="shared" si="8"/>
        <v>21423</v>
      </c>
      <c r="L38" s="7">
        <f t="shared" si="8"/>
        <v>327889</v>
      </c>
      <c r="M38" s="7">
        <f t="shared" si="8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9"/>
        <v>22263</v>
      </c>
      <c r="S38" s="7">
        <f t="shared" si="9"/>
        <v>1737</v>
      </c>
      <c r="T38" s="7">
        <f t="shared" si="9"/>
        <v>1651</v>
      </c>
      <c r="U38" s="7">
        <f t="shared" si="9"/>
        <v>79053</v>
      </c>
      <c r="V38" s="7">
        <f t="shared" si="9"/>
        <v>531</v>
      </c>
      <c r="W38" s="7">
        <f t="shared" si="9"/>
        <v>342</v>
      </c>
      <c r="X38" s="7" t="str">
        <f t="shared" si="9"/>
        <v>53.0%</v>
      </c>
      <c r="Y38" s="7" t="str">
        <f t="shared" si="9"/>
        <v>47.0%</v>
      </c>
      <c r="Z38" s="7" t="str">
        <f t="shared" si="9"/>
        <v>60.6%</v>
      </c>
      <c r="AA38" s="7" t="str">
        <f t="shared" si="9"/>
        <v>20.5%</v>
      </c>
      <c r="AB38" s="7" t="str">
        <f t="shared" si="9"/>
        <v>13.2%</v>
      </c>
      <c r="AC38" s="7" t="str">
        <f t="shared" si="9"/>
        <v>2.9%</v>
      </c>
      <c r="AD38" s="7" t="str">
        <f t="shared" si="9"/>
        <v>1.4%</v>
      </c>
      <c r="AE38" s="7" t="str">
        <f t="shared" si="9"/>
        <v>0.8%</v>
      </c>
      <c r="AF38" s="7" t="str">
        <f t="shared" si="9"/>
        <v>0.5%</v>
      </c>
      <c r="AG38" s="7" t="str">
        <f t="shared" si="9"/>
        <v>0.2%</v>
      </c>
      <c r="AH38" s="9"/>
      <c r="AI38" s="9">
        <f t="shared" si="3"/>
        <v>4</v>
      </c>
      <c r="AJ38" s="10" t="s">
        <v>282</v>
      </c>
    </row>
    <row r="39" spans="1:36" ht="13.8" x14ac:dyDescent="0.25">
      <c r="A39" s="5">
        <f t="shared" si="7"/>
        <v>43890</v>
      </c>
      <c r="B39" s="5">
        <f t="shared" si="7"/>
        <v>44136</v>
      </c>
      <c r="C39" s="6">
        <f t="shared" si="7"/>
        <v>0.33333333333333331</v>
      </c>
      <c r="D39" s="7">
        <f t="shared" si="7"/>
        <v>248</v>
      </c>
      <c r="E39" s="10" t="s">
        <v>268</v>
      </c>
      <c r="F39" s="7">
        <f t="shared" si="8"/>
        <v>169194</v>
      </c>
      <c r="G39" s="7">
        <f t="shared" si="8"/>
        <v>8371</v>
      </c>
      <c r="H39" s="7">
        <f t="shared" si="8"/>
        <v>4313</v>
      </c>
      <c r="I39" s="16" t="str">
        <f t="shared" si="8"/>
        <v>No hay datos</v>
      </c>
      <c r="J39" s="19">
        <f t="shared" si="8"/>
        <v>149048</v>
      </c>
      <c r="K39" s="24">
        <f t="shared" si="8"/>
        <v>21423</v>
      </c>
      <c r="L39" s="7">
        <f t="shared" si="8"/>
        <v>327889</v>
      </c>
      <c r="M39" s="7">
        <f t="shared" si="8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9"/>
        <v>22263</v>
      </c>
      <c r="S39" s="7">
        <f t="shared" si="9"/>
        <v>1737</v>
      </c>
      <c r="T39" s="7">
        <f t="shared" si="9"/>
        <v>1651</v>
      </c>
      <c r="U39" s="7">
        <f t="shared" si="9"/>
        <v>79053</v>
      </c>
      <c r="V39" s="7">
        <f t="shared" si="9"/>
        <v>531</v>
      </c>
      <c r="W39" s="7">
        <f t="shared" si="9"/>
        <v>342</v>
      </c>
      <c r="X39" s="7" t="str">
        <f t="shared" si="9"/>
        <v>53.0%</v>
      </c>
      <c r="Y39" s="7" t="str">
        <f t="shared" si="9"/>
        <v>47.0%</v>
      </c>
      <c r="Z39" s="7" t="str">
        <f t="shared" si="9"/>
        <v>60.6%</v>
      </c>
      <c r="AA39" s="7" t="str">
        <f t="shared" si="9"/>
        <v>20.5%</v>
      </c>
      <c r="AB39" s="7" t="str">
        <f t="shared" si="9"/>
        <v>13.2%</v>
      </c>
      <c r="AC39" s="7" t="str">
        <f t="shared" si="9"/>
        <v>2.9%</v>
      </c>
      <c r="AD39" s="7" t="str">
        <f t="shared" si="9"/>
        <v>1.4%</v>
      </c>
      <c r="AE39" s="7" t="str">
        <f t="shared" si="9"/>
        <v>0.8%</v>
      </c>
      <c r="AF39" s="7" t="str">
        <f t="shared" si="9"/>
        <v>0.5%</v>
      </c>
      <c r="AG39" s="7" t="str">
        <f t="shared" si="9"/>
        <v>0.2%</v>
      </c>
      <c r="AH39" s="9"/>
      <c r="AI39" s="9">
        <f t="shared" si="3"/>
        <v>4</v>
      </c>
      <c r="AJ39" s="10" t="s">
        <v>282</v>
      </c>
    </row>
    <row r="40" spans="1:36" ht="13.8" x14ac:dyDescent="0.25">
      <c r="A40" s="5">
        <f t="shared" si="7"/>
        <v>43890</v>
      </c>
      <c r="B40" s="5">
        <f t="shared" si="7"/>
        <v>44136</v>
      </c>
      <c r="C40" s="6">
        <f t="shared" si="7"/>
        <v>0.33333333333333331</v>
      </c>
      <c r="D40" s="7">
        <f t="shared" si="7"/>
        <v>248</v>
      </c>
      <c r="E40" s="10" t="s">
        <v>268</v>
      </c>
      <c r="F40" s="7">
        <f t="shared" si="8"/>
        <v>169194</v>
      </c>
      <c r="G40" s="7">
        <f t="shared" si="8"/>
        <v>8371</v>
      </c>
      <c r="H40" s="7">
        <f t="shared" si="8"/>
        <v>4313</v>
      </c>
      <c r="I40" s="16" t="str">
        <f t="shared" si="8"/>
        <v>No hay datos</v>
      </c>
      <c r="J40" s="19">
        <f t="shared" si="8"/>
        <v>149048</v>
      </c>
      <c r="K40" s="24">
        <f t="shared" si="8"/>
        <v>21423</v>
      </c>
      <c r="L40" s="7">
        <f t="shared" si="8"/>
        <v>327889</v>
      </c>
      <c r="M40" s="7">
        <f t="shared" si="8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9"/>
        <v>22263</v>
      </c>
      <c r="S40" s="7">
        <f t="shared" si="9"/>
        <v>1737</v>
      </c>
      <c r="T40" s="7">
        <f t="shared" si="9"/>
        <v>1651</v>
      </c>
      <c r="U40" s="7">
        <f t="shared" si="9"/>
        <v>79053</v>
      </c>
      <c r="V40" s="7">
        <f t="shared" si="9"/>
        <v>531</v>
      </c>
      <c r="W40" s="7">
        <f t="shared" si="9"/>
        <v>342</v>
      </c>
      <c r="X40" s="7" t="str">
        <f t="shared" si="9"/>
        <v>53.0%</v>
      </c>
      <c r="Y40" s="7" t="str">
        <f t="shared" si="9"/>
        <v>47.0%</v>
      </c>
      <c r="Z40" s="7" t="str">
        <f t="shared" si="9"/>
        <v>60.6%</v>
      </c>
      <c r="AA40" s="7" t="str">
        <f t="shared" si="9"/>
        <v>20.5%</v>
      </c>
      <c r="AB40" s="7" t="str">
        <f t="shared" si="9"/>
        <v>13.2%</v>
      </c>
      <c r="AC40" s="7" t="str">
        <f t="shared" si="9"/>
        <v>2.9%</v>
      </c>
      <c r="AD40" s="7" t="str">
        <f t="shared" si="9"/>
        <v>1.4%</v>
      </c>
      <c r="AE40" s="7" t="str">
        <f t="shared" si="9"/>
        <v>0.8%</v>
      </c>
      <c r="AF40" s="7" t="str">
        <f t="shared" si="9"/>
        <v>0.5%</v>
      </c>
      <c r="AG40" s="7" t="str">
        <f t="shared" si="9"/>
        <v>0.2%</v>
      </c>
      <c r="AH40" s="9"/>
      <c r="AI40" s="9">
        <f t="shared" si="3"/>
        <v>4</v>
      </c>
      <c r="AJ40" s="10" t="s">
        <v>282</v>
      </c>
    </row>
    <row r="41" spans="1:36" ht="13.8" x14ac:dyDescent="0.25">
      <c r="A41" s="5">
        <f t="shared" si="7"/>
        <v>43890</v>
      </c>
      <c r="B41" s="5">
        <f t="shared" si="7"/>
        <v>44136</v>
      </c>
      <c r="C41" s="6">
        <f t="shared" si="7"/>
        <v>0.33333333333333331</v>
      </c>
      <c r="D41" s="7">
        <f t="shared" si="7"/>
        <v>248</v>
      </c>
      <c r="E41" s="10" t="s">
        <v>268</v>
      </c>
      <c r="F41" s="7">
        <f t="shared" si="8"/>
        <v>169194</v>
      </c>
      <c r="G41" s="7">
        <f t="shared" si="8"/>
        <v>8371</v>
      </c>
      <c r="H41" s="7">
        <f t="shared" si="8"/>
        <v>4313</v>
      </c>
      <c r="I41" s="16" t="str">
        <f t="shared" si="8"/>
        <v>No hay datos</v>
      </c>
      <c r="J41" s="19">
        <f t="shared" si="8"/>
        <v>149048</v>
      </c>
      <c r="K41" s="24">
        <f t="shared" si="8"/>
        <v>21423</v>
      </c>
      <c r="L41" s="7">
        <f t="shared" si="8"/>
        <v>327889</v>
      </c>
      <c r="M41" s="7">
        <f t="shared" si="8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9"/>
        <v>22263</v>
      </c>
      <c r="S41" s="7">
        <f t="shared" si="9"/>
        <v>1737</v>
      </c>
      <c r="T41" s="7">
        <f t="shared" si="9"/>
        <v>1651</v>
      </c>
      <c r="U41" s="7">
        <f t="shared" si="9"/>
        <v>79053</v>
      </c>
      <c r="V41" s="7">
        <f t="shared" si="9"/>
        <v>531</v>
      </c>
      <c r="W41" s="7">
        <f t="shared" si="9"/>
        <v>342</v>
      </c>
      <c r="X41" s="7" t="str">
        <f t="shared" si="9"/>
        <v>53.0%</v>
      </c>
      <c r="Y41" s="7" t="str">
        <f t="shared" si="9"/>
        <v>47.0%</v>
      </c>
      <c r="Z41" s="7" t="str">
        <f t="shared" si="9"/>
        <v>60.6%</v>
      </c>
      <c r="AA41" s="7" t="str">
        <f t="shared" si="9"/>
        <v>20.5%</v>
      </c>
      <c r="AB41" s="7" t="str">
        <f t="shared" si="9"/>
        <v>13.2%</v>
      </c>
      <c r="AC41" s="7" t="str">
        <f t="shared" si="9"/>
        <v>2.9%</v>
      </c>
      <c r="AD41" s="7" t="str">
        <f t="shared" si="9"/>
        <v>1.4%</v>
      </c>
      <c r="AE41" s="7" t="str">
        <f t="shared" si="9"/>
        <v>0.8%</v>
      </c>
      <c r="AF41" s="7" t="str">
        <f t="shared" si="9"/>
        <v>0.5%</v>
      </c>
      <c r="AG41" s="7" t="str">
        <f t="shared" si="9"/>
        <v>0.2%</v>
      </c>
      <c r="AH41" s="9"/>
      <c r="AI41" s="9">
        <f t="shared" si="3"/>
        <v>4</v>
      </c>
      <c r="AJ41" s="10" t="s">
        <v>282</v>
      </c>
    </row>
    <row r="42" spans="1:36" ht="13.8" x14ac:dyDescent="0.25">
      <c r="A42" s="5">
        <f t="shared" si="7"/>
        <v>43890</v>
      </c>
      <c r="B42" s="5">
        <f t="shared" si="7"/>
        <v>44136</v>
      </c>
      <c r="C42" s="6">
        <f t="shared" si="7"/>
        <v>0.33333333333333331</v>
      </c>
      <c r="D42" s="7">
        <f t="shared" si="7"/>
        <v>248</v>
      </c>
      <c r="E42" s="10" t="s">
        <v>268</v>
      </c>
      <c r="F42" s="7">
        <f t="shared" si="8"/>
        <v>169194</v>
      </c>
      <c r="G42" s="7">
        <f t="shared" si="8"/>
        <v>8371</v>
      </c>
      <c r="H42" s="7">
        <f t="shared" si="8"/>
        <v>4313</v>
      </c>
      <c r="I42" s="16" t="str">
        <f t="shared" si="8"/>
        <v>No hay datos</v>
      </c>
      <c r="J42" s="19">
        <f t="shared" si="8"/>
        <v>149048</v>
      </c>
      <c r="K42" s="24">
        <f t="shared" si="8"/>
        <v>21423</v>
      </c>
      <c r="L42" s="7">
        <f t="shared" si="8"/>
        <v>327889</v>
      </c>
      <c r="M42" s="7">
        <f t="shared" si="8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9"/>
        <v>22263</v>
      </c>
      <c r="S42" s="7">
        <f t="shared" si="9"/>
        <v>1737</v>
      </c>
      <c r="T42" s="7">
        <f t="shared" si="9"/>
        <v>1651</v>
      </c>
      <c r="U42" s="7">
        <f t="shared" si="9"/>
        <v>79053</v>
      </c>
      <c r="V42" s="7">
        <f t="shared" si="9"/>
        <v>531</v>
      </c>
      <c r="W42" s="7">
        <f t="shared" si="9"/>
        <v>342</v>
      </c>
      <c r="X42" s="7" t="str">
        <f t="shared" si="9"/>
        <v>53.0%</v>
      </c>
      <c r="Y42" s="7" t="str">
        <f t="shared" si="9"/>
        <v>47.0%</v>
      </c>
      <c r="Z42" s="7" t="str">
        <f t="shared" si="9"/>
        <v>60.6%</v>
      </c>
      <c r="AA42" s="7" t="str">
        <f t="shared" si="9"/>
        <v>20.5%</v>
      </c>
      <c r="AB42" s="7" t="str">
        <f t="shared" si="9"/>
        <v>13.2%</v>
      </c>
      <c r="AC42" s="7" t="str">
        <f t="shared" si="9"/>
        <v>2.9%</v>
      </c>
      <c r="AD42" s="7" t="str">
        <f t="shared" si="9"/>
        <v>1.4%</v>
      </c>
      <c r="AE42" s="7" t="str">
        <f t="shared" si="9"/>
        <v>0.8%</v>
      </c>
      <c r="AF42" s="7" t="str">
        <f t="shared" si="9"/>
        <v>0.5%</v>
      </c>
      <c r="AG42" s="7" t="str">
        <f t="shared" si="9"/>
        <v>0.2%</v>
      </c>
      <c r="AH42" s="9"/>
      <c r="AI42" s="9">
        <f t="shared" si="3"/>
        <v>4</v>
      </c>
      <c r="AJ42" s="10" t="s">
        <v>282</v>
      </c>
    </row>
    <row r="43" spans="1:36" ht="13.8" x14ac:dyDescent="0.25">
      <c r="A43" s="5">
        <f t="shared" si="7"/>
        <v>43890</v>
      </c>
      <c r="B43" s="5">
        <f t="shared" si="7"/>
        <v>44136</v>
      </c>
      <c r="C43" s="6">
        <f t="shared" si="7"/>
        <v>0.33333333333333331</v>
      </c>
      <c r="D43" s="7">
        <f t="shared" si="7"/>
        <v>248</v>
      </c>
      <c r="E43" s="10" t="s">
        <v>268</v>
      </c>
      <c r="F43" s="7">
        <f t="shared" si="8"/>
        <v>169194</v>
      </c>
      <c r="G43" s="7">
        <f t="shared" si="8"/>
        <v>8371</v>
      </c>
      <c r="H43" s="7">
        <f t="shared" si="8"/>
        <v>4313</v>
      </c>
      <c r="I43" s="16" t="str">
        <f t="shared" si="8"/>
        <v>No hay datos</v>
      </c>
      <c r="J43" s="19">
        <f t="shared" si="8"/>
        <v>149048</v>
      </c>
      <c r="K43" s="24">
        <f t="shared" si="8"/>
        <v>21423</v>
      </c>
      <c r="L43" s="7">
        <f t="shared" si="8"/>
        <v>327889</v>
      </c>
      <c r="M43" s="7">
        <f t="shared" si="8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9"/>
        <v>22263</v>
      </c>
      <c r="S43" s="7">
        <f t="shared" si="9"/>
        <v>1737</v>
      </c>
      <c r="T43" s="7">
        <f t="shared" si="9"/>
        <v>1651</v>
      </c>
      <c r="U43" s="7">
        <f t="shared" si="9"/>
        <v>79053</v>
      </c>
      <c r="V43" s="7">
        <f t="shared" si="9"/>
        <v>531</v>
      </c>
      <c r="W43" s="7">
        <f t="shared" si="9"/>
        <v>342</v>
      </c>
      <c r="X43" s="7" t="str">
        <f t="shared" si="9"/>
        <v>53.0%</v>
      </c>
      <c r="Y43" s="7" t="str">
        <f t="shared" si="9"/>
        <v>47.0%</v>
      </c>
      <c r="Z43" s="7" t="str">
        <f t="shared" si="9"/>
        <v>60.6%</v>
      </c>
      <c r="AA43" s="7" t="str">
        <f t="shared" si="9"/>
        <v>20.5%</v>
      </c>
      <c r="AB43" s="7" t="str">
        <f t="shared" si="9"/>
        <v>13.2%</v>
      </c>
      <c r="AC43" s="7" t="str">
        <f t="shared" si="9"/>
        <v>2.9%</v>
      </c>
      <c r="AD43" s="7" t="str">
        <f t="shared" si="9"/>
        <v>1.4%</v>
      </c>
      <c r="AE43" s="7" t="str">
        <f t="shared" si="9"/>
        <v>0.8%</v>
      </c>
      <c r="AF43" s="7" t="str">
        <f t="shared" si="9"/>
        <v>0.5%</v>
      </c>
      <c r="AG43" s="7" t="str">
        <f t="shared" si="9"/>
        <v>0.2%</v>
      </c>
      <c r="AH43" s="9"/>
      <c r="AI43" s="9">
        <f t="shared" si="3"/>
        <v>4</v>
      </c>
      <c r="AJ43" s="10" t="s">
        <v>282</v>
      </c>
    </row>
    <row r="44" spans="1:36" ht="13.8" x14ac:dyDescent="0.25">
      <c r="A44" s="5">
        <f t="shared" si="7"/>
        <v>43890</v>
      </c>
      <c r="B44" s="5">
        <f t="shared" si="7"/>
        <v>44136</v>
      </c>
      <c r="C44" s="6">
        <f t="shared" si="7"/>
        <v>0.33333333333333331</v>
      </c>
      <c r="D44" s="7">
        <f t="shared" si="7"/>
        <v>248</v>
      </c>
      <c r="E44" s="10" t="s">
        <v>268</v>
      </c>
      <c r="F44" s="7">
        <f t="shared" si="8"/>
        <v>169194</v>
      </c>
      <c r="G44" s="7">
        <f t="shared" si="8"/>
        <v>8371</v>
      </c>
      <c r="H44" s="7">
        <f t="shared" si="8"/>
        <v>4313</v>
      </c>
      <c r="I44" s="16" t="str">
        <f t="shared" si="8"/>
        <v>No hay datos</v>
      </c>
      <c r="J44" s="19">
        <f t="shared" si="8"/>
        <v>149048</v>
      </c>
      <c r="K44" s="24">
        <f t="shared" si="8"/>
        <v>21423</v>
      </c>
      <c r="L44" s="7">
        <f t="shared" si="8"/>
        <v>327889</v>
      </c>
      <c r="M44" s="7">
        <f t="shared" si="8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9"/>
        <v>22263</v>
      </c>
      <c r="S44" s="7">
        <f t="shared" si="9"/>
        <v>1737</v>
      </c>
      <c r="T44" s="7">
        <f t="shared" si="9"/>
        <v>1651</v>
      </c>
      <c r="U44" s="7">
        <f t="shared" si="9"/>
        <v>79053</v>
      </c>
      <c r="V44" s="7">
        <f t="shared" si="9"/>
        <v>531</v>
      </c>
      <c r="W44" s="7">
        <f t="shared" si="9"/>
        <v>342</v>
      </c>
      <c r="X44" s="7" t="str">
        <f t="shared" si="9"/>
        <v>53.0%</v>
      </c>
      <c r="Y44" s="7" t="str">
        <f t="shared" si="9"/>
        <v>47.0%</v>
      </c>
      <c r="Z44" s="7" t="str">
        <f t="shared" si="9"/>
        <v>60.6%</v>
      </c>
      <c r="AA44" s="7" t="str">
        <f t="shared" si="9"/>
        <v>20.5%</v>
      </c>
      <c r="AB44" s="7" t="str">
        <f t="shared" si="9"/>
        <v>13.2%</v>
      </c>
      <c r="AC44" s="7" t="str">
        <f t="shared" si="9"/>
        <v>2.9%</v>
      </c>
      <c r="AD44" s="7" t="str">
        <f t="shared" si="9"/>
        <v>1.4%</v>
      </c>
      <c r="AE44" s="7" t="str">
        <f t="shared" si="9"/>
        <v>0.8%</v>
      </c>
      <c r="AF44" s="7" t="str">
        <f t="shared" si="9"/>
        <v>0.5%</v>
      </c>
      <c r="AG44" s="7" t="str">
        <f t="shared" si="9"/>
        <v>0.2%</v>
      </c>
      <c r="AH44" s="9"/>
      <c r="AI44" s="9">
        <f t="shared" si="3"/>
        <v>4</v>
      </c>
      <c r="AJ44" s="10" t="s">
        <v>282</v>
      </c>
    </row>
    <row r="45" spans="1:36" ht="13.8" x14ac:dyDescent="0.25">
      <c r="A45" s="5">
        <f t="shared" si="7"/>
        <v>43890</v>
      </c>
      <c r="B45" s="5">
        <f t="shared" si="7"/>
        <v>44136</v>
      </c>
      <c r="C45" s="6">
        <f t="shared" si="7"/>
        <v>0.33333333333333331</v>
      </c>
      <c r="D45" s="7">
        <f t="shared" si="7"/>
        <v>248</v>
      </c>
      <c r="E45" s="10" t="s">
        <v>268</v>
      </c>
      <c r="F45" s="7">
        <f t="shared" si="8"/>
        <v>169194</v>
      </c>
      <c r="G45" s="7">
        <f t="shared" si="8"/>
        <v>8371</v>
      </c>
      <c r="H45" s="7">
        <f t="shared" si="8"/>
        <v>4313</v>
      </c>
      <c r="I45" s="16" t="str">
        <f t="shared" si="8"/>
        <v>No hay datos</v>
      </c>
      <c r="J45" s="19">
        <f t="shared" si="8"/>
        <v>149048</v>
      </c>
      <c r="K45" s="24">
        <f t="shared" si="8"/>
        <v>21423</v>
      </c>
      <c r="L45" s="7">
        <f t="shared" si="8"/>
        <v>327889</v>
      </c>
      <c r="M45" s="7">
        <f t="shared" si="8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9"/>
        <v>22263</v>
      </c>
      <c r="S45" s="7">
        <f t="shared" si="9"/>
        <v>1737</v>
      </c>
      <c r="T45" s="7">
        <f t="shared" si="9"/>
        <v>1651</v>
      </c>
      <c r="U45" s="7">
        <f t="shared" si="9"/>
        <v>79053</v>
      </c>
      <c r="V45" s="7">
        <f t="shared" si="9"/>
        <v>531</v>
      </c>
      <c r="W45" s="7">
        <f t="shared" si="9"/>
        <v>342</v>
      </c>
      <c r="X45" s="7" t="str">
        <f t="shared" si="9"/>
        <v>53.0%</v>
      </c>
      <c r="Y45" s="7" t="str">
        <f t="shared" si="9"/>
        <v>47.0%</v>
      </c>
      <c r="Z45" s="7" t="str">
        <f t="shared" si="9"/>
        <v>60.6%</v>
      </c>
      <c r="AA45" s="7" t="str">
        <f t="shared" si="9"/>
        <v>20.5%</v>
      </c>
      <c r="AB45" s="7" t="str">
        <f t="shared" si="9"/>
        <v>13.2%</v>
      </c>
      <c r="AC45" s="7" t="str">
        <f t="shared" si="9"/>
        <v>2.9%</v>
      </c>
      <c r="AD45" s="7" t="str">
        <f t="shared" si="9"/>
        <v>1.4%</v>
      </c>
      <c r="AE45" s="7" t="str">
        <f t="shared" si="9"/>
        <v>0.8%</v>
      </c>
      <c r="AF45" s="7" t="str">
        <f t="shared" si="9"/>
        <v>0.5%</v>
      </c>
      <c r="AG45" s="7" t="str">
        <f t="shared" si="9"/>
        <v>0.2%</v>
      </c>
      <c r="AH45" s="9"/>
      <c r="AI45" s="9">
        <f t="shared" si="3"/>
        <v>4</v>
      </c>
      <c r="AJ45" s="10" t="s">
        <v>282</v>
      </c>
    </row>
    <row r="46" spans="1:36" ht="13.8" x14ac:dyDescent="0.25">
      <c r="A46" s="5">
        <f t="shared" si="7"/>
        <v>43890</v>
      </c>
      <c r="B46" s="5">
        <f t="shared" si="7"/>
        <v>44136</v>
      </c>
      <c r="C46" s="6">
        <f t="shared" si="7"/>
        <v>0.33333333333333331</v>
      </c>
      <c r="D46" s="7">
        <f t="shared" si="7"/>
        <v>248</v>
      </c>
      <c r="E46" s="10" t="s">
        <v>268</v>
      </c>
      <c r="F46" s="7">
        <f t="shared" si="8"/>
        <v>169194</v>
      </c>
      <c r="G46" s="7">
        <f t="shared" si="8"/>
        <v>8371</v>
      </c>
      <c r="H46" s="7">
        <f t="shared" si="8"/>
        <v>4313</v>
      </c>
      <c r="I46" s="16" t="str">
        <f t="shared" si="8"/>
        <v>No hay datos</v>
      </c>
      <c r="J46" s="19">
        <f t="shared" si="8"/>
        <v>149048</v>
      </c>
      <c r="K46" s="24">
        <f t="shared" si="8"/>
        <v>21423</v>
      </c>
      <c r="L46" s="7">
        <f t="shared" si="8"/>
        <v>327889</v>
      </c>
      <c r="M46" s="7">
        <f t="shared" si="8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9"/>
        <v>22263</v>
      </c>
      <c r="S46" s="7">
        <f t="shared" si="9"/>
        <v>1737</v>
      </c>
      <c r="T46" s="7">
        <f t="shared" si="9"/>
        <v>1651</v>
      </c>
      <c r="U46" s="7">
        <f t="shared" si="9"/>
        <v>79053</v>
      </c>
      <c r="V46" s="7">
        <f t="shared" si="9"/>
        <v>531</v>
      </c>
      <c r="W46" s="7">
        <f t="shared" si="9"/>
        <v>342</v>
      </c>
      <c r="X46" s="7" t="str">
        <f t="shared" si="9"/>
        <v>53.0%</v>
      </c>
      <c r="Y46" s="7" t="str">
        <f t="shared" si="9"/>
        <v>47.0%</v>
      </c>
      <c r="Z46" s="7" t="str">
        <f t="shared" si="9"/>
        <v>60.6%</v>
      </c>
      <c r="AA46" s="7" t="str">
        <f t="shared" si="9"/>
        <v>20.5%</v>
      </c>
      <c r="AB46" s="7" t="str">
        <f t="shared" si="9"/>
        <v>13.2%</v>
      </c>
      <c r="AC46" s="7" t="str">
        <f t="shared" si="9"/>
        <v>2.9%</v>
      </c>
      <c r="AD46" s="7" t="str">
        <f t="shared" si="9"/>
        <v>1.4%</v>
      </c>
      <c r="AE46" s="7" t="str">
        <f t="shared" si="9"/>
        <v>0.8%</v>
      </c>
      <c r="AF46" s="7" t="str">
        <f t="shared" si="9"/>
        <v>0.5%</v>
      </c>
      <c r="AG46" s="7" t="str">
        <f t="shared" si="9"/>
        <v>0.2%</v>
      </c>
      <c r="AH46" s="9"/>
      <c r="AI46" s="9">
        <f t="shared" si="3"/>
        <v>4</v>
      </c>
      <c r="AJ46" s="10" t="s">
        <v>282</v>
      </c>
    </row>
    <row r="47" spans="1:36" ht="13.8" x14ac:dyDescent="0.25">
      <c r="A47" s="5">
        <f t="shared" si="7"/>
        <v>43890</v>
      </c>
      <c r="B47" s="5">
        <f t="shared" si="7"/>
        <v>44136</v>
      </c>
      <c r="C47" s="6">
        <f t="shared" si="7"/>
        <v>0.33333333333333331</v>
      </c>
      <c r="D47" s="7">
        <f t="shared" si="7"/>
        <v>248</v>
      </c>
      <c r="E47" s="10" t="s">
        <v>268</v>
      </c>
      <c r="F47" s="7">
        <f t="shared" si="8"/>
        <v>169194</v>
      </c>
      <c r="G47" s="7">
        <f t="shared" si="8"/>
        <v>8371</v>
      </c>
      <c r="H47" s="7">
        <f t="shared" si="8"/>
        <v>4313</v>
      </c>
      <c r="I47" s="16" t="str">
        <f t="shared" si="8"/>
        <v>No hay datos</v>
      </c>
      <c r="J47" s="19">
        <f t="shared" si="8"/>
        <v>149048</v>
      </c>
      <c r="K47" s="24">
        <f t="shared" si="8"/>
        <v>21423</v>
      </c>
      <c r="L47" s="7">
        <f t="shared" si="8"/>
        <v>327889</v>
      </c>
      <c r="M47" s="7">
        <f t="shared" si="8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9"/>
        <v>22263</v>
      </c>
      <c r="S47" s="7">
        <f t="shared" si="9"/>
        <v>1737</v>
      </c>
      <c r="T47" s="7">
        <f t="shared" si="9"/>
        <v>1651</v>
      </c>
      <c r="U47" s="7">
        <f t="shared" si="9"/>
        <v>79053</v>
      </c>
      <c r="V47" s="7">
        <f t="shared" si="9"/>
        <v>531</v>
      </c>
      <c r="W47" s="7">
        <f t="shared" si="9"/>
        <v>342</v>
      </c>
      <c r="X47" s="7" t="str">
        <f t="shared" si="9"/>
        <v>53.0%</v>
      </c>
      <c r="Y47" s="7" t="str">
        <f t="shared" si="9"/>
        <v>47.0%</v>
      </c>
      <c r="Z47" s="7" t="str">
        <f t="shared" si="9"/>
        <v>60.6%</v>
      </c>
      <c r="AA47" s="7" t="str">
        <f t="shared" si="9"/>
        <v>20.5%</v>
      </c>
      <c r="AB47" s="7" t="str">
        <f t="shared" si="9"/>
        <v>13.2%</v>
      </c>
      <c r="AC47" s="7" t="str">
        <f t="shared" si="9"/>
        <v>2.9%</v>
      </c>
      <c r="AD47" s="7" t="str">
        <f t="shared" si="9"/>
        <v>1.4%</v>
      </c>
      <c r="AE47" s="7" t="str">
        <f t="shared" si="9"/>
        <v>0.8%</v>
      </c>
      <c r="AF47" s="7" t="str">
        <f t="shared" si="9"/>
        <v>0.5%</v>
      </c>
      <c r="AG47" s="7" t="str">
        <f t="shared" si="9"/>
        <v>0.2%</v>
      </c>
      <c r="AH47" s="9"/>
      <c r="AI47" s="9">
        <f t="shared" si="3"/>
        <v>4</v>
      </c>
      <c r="AJ47" s="10" t="s">
        <v>282</v>
      </c>
    </row>
    <row r="48" spans="1:36" ht="13.8" x14ac:dyDescent="0.25">
      <c r="A48" s="5">
        <f t="shared" si="7"/>
        <v>43890</v>
      </c>
      <c r="B48" s="5">
        <f t="shared" si="7"/>
        <v>44136</v>
      </c>
      <c r="C48" s="6">
        <f t="shared" si="7"/>
        <v>0.33333333333333331</v>
      </c>
      <c r="D48" s="7">
        <f t="shared" si="7"/>
        <v>248</v>
      </c>
      <c r="E48" s="10" t="s">
        <v>268</v>
      </c>
      <c r="F48" s="7">
        <f t="shared" si="8"/>
        <v>169194</v>
      </c>
      <c r="G48" s="7">
        <f t="shared" si="8"/>
        <v>8371</v>
      </c>
      <c r="H48" s="7">
        <f t="shared" si="8"/>
        <v>4313</v>
      </c>
      <c r="I48" s="16" t="str">
        <f t="shared" si="8"/>
        <v>No hay datos</v>
      </c>
      <c r="J48" s="19">
        <f t="shared" si="8"/>
        <v>149048</v>
      </c>
      <c r="K48" s="24">
        <f t="shared" si="8"/>
        <v>21423</v>
      </c>
      <c r="L48" s="7">
        <f t="shared" si="8"/>
        <v>327889</v>
      </c>
      <c r="M48" s="7">
        <f t="shared" si="8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9"/>
        <v>22263</v>
      </c>
      <c r="S48" s="7">
        <f t="shared" si="9"/>
        <v>1737</v>
      </c>
      <c r="T48" s="7">
        <f t="shared" si="9"/>
        <v>1651</v>
      </c>
      <c r="U48" s="7">
        <f t="shared" si="9"/>
        <v>79053</v>
      </c>
      <c r="V48" s="7">
        <f t="shared" si="9"/>
        <v>531</v>
      </c>
      <c r="W48" s="7">
        <f t="shared" si="9"/>
        <v>342</v>
      </c>
      <c r="X48" s="7" t="str">
        <f t="shared" si="9"/>
        <v>53.0%</v>
      </c>
      <c r="Y48" s="7" t="str">
        <f t="shared" si="9"/>
        <v>47.0%</v>
      </c>
      <c r="Z48" s="7" t="str">
        <f t="shared" si="9"/>
        <v>60.6%</v>
      </c>
      <c r="AA48" s="7" t="str">
        <f t="shared" si="9"/>
        <v>20.5%</v>
      </c>
      <c r="AB48" s="7" t="str">
        <f t="shared" si="9"/>
        <v>13.2%</v>
      </c>
      <c r="AC48" s="7" t="str">
        <f t="shared" si="9"/>
        <v>2.9%</v>
      </c>
      <c r="AD48" s="7" t="str">
        <f t="shared" si="9"/>
        <v>1.4%</v>
      </c>
      <c r="AE48" s="7" t="str">
        <f t="shared" si="9"/>
        <v>0.8%</v>
      </c>
      <c r="AF48" s="7" t="str">
        <f t="shared" si="9"/>
        <v>0.5%</v>
      </c>
      <c r="AG48" s="7" t="str">
        <f t="shared" si="9"/>
        <v>0.2%</v>
      </c>
      <c r="AH48" s="9"/>
      <c r="AI48" s="9">
        <f t="shared" si="3"/>
        <v>4</v>
      </c>
      <c r="AJ48" s="10" t="s">
        <v>282</v>
      </c>
    </row>
    <row r="49" spans="1:36" ht="13.8" x14ac:dyDescent="0.25">
      <c r="A49" s="5">
        <f t="shared" si="7"/>
        <v>43890</v>
      </c>
      <c r="B49" s="5">
        <f t="shared" si="7"/>
        <v>44136</v>
      </c>
      <c r="C49" s="6">
        <f t="shared" si="7"/>
        <v>0.33333333333333331</v>
      </c>
      <c r="D49" s="7">
        <f t="shared" si="7"/>
        <v>248</v>
      </c>
      <c r="E49" s="10" t="s">
        <v>268</v>
      </c>
      <c r="F49" s="7">
        <f t="shared" si="8"/>
        <v>169194</v>
      </c>
      <c r="G49" s="7">
        <f t="shared" si="8"/>
        <v>8371</v>
      </c>
      <c r="H49" s="7">
        <f t="shared" si="8"/>
        <v>4313</v>
      </c>
      <c r="I49" s="16" t="str">
        <f t="shared" si="8"/>
        <v>No hay datos</v>
      </c>
      <c r="J49" s="19">
        <f t="shared" si="8"/>
        <v>149048</v>
      </c>
      <c r="K49" s="24">
        <f t="shared" si="8"/>
        <v>21423</v>
      </c>
      <c r="L49" s="7">
        <f t="shared" si="8"/>
        <v>327889</v>
      </c>
      <c r="M49" s="7">
        <f t="shared" si="8"/>
        <v>548790</v>
      </c>
      <c r="N49" s="7" t="s">
        <v>29</v>
      </c>
      <c r="O49" s="7" t="s">
        <v>43</v>
      </c>
      <c r="P49" s="7" t="s">
        <v>64</v>
      </c>
      <c r="Q49" s="8">
        <v>14</v>
      </c>
      <c r="R49" s="7">
        <f t="shared" si="9"/>
        <v>22263</v>
      </c>
      <c r="S49" s="7">
        <f t="shared" si="9"/>
        <v>1737</v>
      </c>
      <c r="T49" s="7">
        <f t="shared" si="9"/>
        <v>1651</v>
      </c>
      <c r="U49" s="7">
        <f t="shared" si="9"/>
        <v>79053</v>
      </c>
      <c r="V49" s="7">
        <f t="shared" si="9"/>
        <v>531</v>
      </c>
      <c r="W49" s="7">
        <f t="shared" si="9"/>
        <v>342</v>
      </c>
      <c r="X49" s="7" t="str">
        <f t="shared" si="9"/>
        <v>53.0%</v>
      </c>
      <c r="Y49" s="7" t="str">
        <f t="shared" si="9"/>
        <v>47.0%</v>
      </c>
      <c r="Z49" s="7" t="str">
        <f t="shared" si="9"/>
        <v>60.6%</v>
      </c>
      <c r="AA49" s="7" t="str">
        <f t="shared" si="9"/>
        <v>20.5%</v>
      </c>
      <c r="AB49" s="7" t="str">
        <f t="shared" si="9"/>
        <v>13.2%</v>
      </c>
      <c r="AC49" s="7" t="str">
        <f t="shared" si="9"/>
        <v>2.9%</v>
      </c>
      <c r="AD49" s="7" t="str">
        <f t="shared" si="9"/>
        <v>1.4%</v>
      </c>
      <c r="AE49" s="7" t="str">
        <f t="shared" si="9"/>
        <v>0.8%</v>
      </c>
      <c r="AF49" s="7" t="str">
        <f t="shared" si="9"/>
        <v>0.5%</v>
      </c>
      <c r="AG49" s="7" t="str">
        <f t="shared" si="9"/>
        <v>0.2%</v>
      </c>
      <c r="AH49" s="9"/>
      <c r="AI49" s="9">
        <f t="shared" si="3"/>
        <v>4</v>
      </c>
      <c r="AJ49" s="10" t="s">
        <v>282</v>
      </c>
    </row>
    <row r="50" spans="1:36" ht="13.8" x14ac:dyDescent="0.25">
      <c r="A50" s="5">
        <f t="shared" si="7"/>
        <v>43890</v>
      </c>
      <c r="B50" s="5">
        <f t="shared" si="7"/>
        <v>44136</v>
      </c>
      <c r="C50" s="6">
        <f t="shared" si="7"/>
        <v>0.33333333333333331</v>
      </c>
      <c r="D50" s="7">
        <f t="shared" si="7"/>
        <v>248</v>
      </c>
      <c r="E50" s="10" t="s">
        <v>268</v>
      </c>
      <c r="F50" s="7">
        <f t="shared" si="8"/>
        <v>169194</v>
      </c>
      <c r="G50" s="7">
        <f t="shared" si="8"/>
        <v>8371</v>
      </c>
      <c r="H50" s="7">
        <f t="shared" si="8"/>
        <v>4313</v>
      </c>
      <c r="I50" s="16" t="str">
        <f t="shared" si="8"/>
        <v>No hay datos</v>
      </c>
      <c r="J50" s="19">
        <f t="shared" si="8"/>
        <v>149048</v>
      </c>
      <c r="K50" s="24">
        <f t="shared" si="8"/>
        <v>21423</v>
      </c>
      <c r="L50" s="7">
        <f t="shared" si="8"/>
        <v>327889</v>
      </c>
      <c r="M50" s="7">
        <f t="shared" si="8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9"/>
        <v>22263</v>
      </c>
      <c r="S50" s="7">
        <f t="shared" si="9"/>
        <v>1737</v>
      </c>
      <c r="T50" s="7">
        <f t="shared" si="9"/>
        <v>1651</v>
      </c>
      <c r="U50" s="7">
        <f t="shared" si="9"/>
        <v>79053</v>
      </c>
      <c r="V50" s="7">
        <f t="shared" si="9"/>
        <v>531</v>
      </c>
      <c r="W50" s="7">
        <f t="shared" si="9"/>
        <v>342</v>
      </c>
      <c r="X50" s="7" t="str">
        <f t="shared" si="9"/>
        <v>53.0%</v>
      </c>
      <c r="Y50" s="7" t="str">
        <f t="shared" si="9"/>
        <v>47.0%</v>
      </c>
      <c r="Z50" s="7" t="str">
        <f t="shared" si="9"/>
        <v>60.6%</v>
      </c>
      <c r="AA50" s="7" t="str">
        <f t="shared" si="9"/>
        <v>20.5%</v>
      </c>
      <c r="AB50" s="7" t="str">
        <f t="shared" si="9"/>
        <v>13.2%</v>
      </c>
      <c r="AC50" s="7" t="str">
        <f t="shared" si="9"/>
        <v>2.9%</v>
      </c>
      <c r="AD50" s="7" t="str">
        <f t="shared" si="9"/>
        <v>1.4%</v>
      </c>
      <c r="AE50" s="7" t="str">
        <f t="shared" si="9"/>
        <v>0.8%</v>
      </c>
      <c r="AF50" s="7" t="str">
        <f t="shared" si="9"/>
        <v>0.5%</v>
      </c>
      <c r="AG50" s="7" t="str">
        <f t="shared" si="9"/>
        <v>0.2%</v>
      </c>
      <c r="AH50" s="9"/>
      <c r="AI50" s="9">
        <f t="shared" si="3"/>
        <v>4</v>
      </c>
      <c r="AJ50" s="10" t="s">
        <v>282</v>
      </c>
    </row>
    <row r="51" spans="1:36" ht="13.8" x14ac:dyDescent="0.25">
      <c r="A51" s="5">
        <f t="shared" ref="A51:D66" si="10">A50</f>
        <v>43890</v>
      </c>
      <c r="B51" s="5">
        <f t="shared" si="10"/>
        <v>44136</v>
      </c>
      <c r="C51" s="6">
        <f t="shared" si="10"/>
        <v>0.33333333333333331</v>
      </c>
      <c r="D51" s="7">
        <f t="shared" si="10"/>
        <v>248</v>
      </c>
      <c r="E51" s="10" t="s">
        <v>268</v>
      </c>
      <c r="F51" s="7">
        <f t="shared" ref="F51:M66" si="11">F50</f>
        <v>169194</v>
      </c>
      <c r="G51" s="7">
        <f t="shared" si="11"/>
        <v>8371</v>
      </c>
      <c r="H51" s="7">
        <f t="shared" si="11"/>
        <v>4313</v>
      </c>
      <c r="I51" s="16" t="str">
        <f t="shared" si="11"/>
        <v>No hay datos</v>
      </c>
      <c r="J51" s="19">
        <f t="shared" si="11"/>
        <v>149048</v>
      </c>
      <c r="K51" s="24">
        <f t="shared" si="11"/>
        <v>21423</v>
      </c>
      <c r="L51" s="7">
        <f t="shared" si="11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9"/>
        <v>79053</v>
      </c>
      <c r="V51" s="7">
        <f t="shared" si="9"/>
        <v>531</v>
      </c>
      <c r="W51" s="7">
        <f t="shared" si="9"/>
        <v>342</v>
      </c>
      <c r="X51" s="7" t="str">
        <f t="shared" si="9"/>
        <v>53.0%</v>
      </c>
      <c r="Y51" s="7" t="str">
        <f t="shared" si="9"/>
        <v>47.0%</v>
      </c>
      <c r="Z51" s="7" t="str">
        <f t="shared" si="9"/>
        <v>60.6%</v>
      </c>
      <c r="AA51" s="7" t="str">
        <f t="shared" si="9"/>
        <v>20.5%</v>
      </c>
      <c r="AB51" s="7" t="str">
        <f t="shared" si="9"/>
        <v>13.2%</v>
      </c>
      <c r="AC51" s="7" t="str">
        <f t="shared" si="9"/>
        <v>2.9%</v>
      </c>
      <c r="AD51" s="7" t="str">
        <f t="shared" si="9"/>
        <v>1.4%</v>
      </c>
      <c r="AE51" s="7" t="str">
        <f t="shared" si="9"/>
        <v>0.8%</v>
      </c>
      <c r="AF51" s="7" t="str">
        <f t="shared" si="9"/>
        <v>0.5%</v>
      </c>
      <c r="AG51" s="7" t="str">
        <f t="shared" si="9"/>
        <v>0.2%</v>
      </c>
      <c r="AH51" s="9"/>
      <c r="AI51" s="9">
        <f t="shared" si="3"/>
        <v>4</v>
      </c>
      <c r="AJ51" s="10" t="s">
        <v>282</v>
      </c>
    </row>
    <row r="52" spans="1:36" ht="13.8" x14ac:dyDescent="0.25">
      <c r="A52" s="5">
        <f t="shared" si="10"/>
        <v>43890</v>
      </c>
      <c r="B52" s="5">
        <f t="shared" si="10"/>
        <v>44136</v>
      </c>
      <c r="C52" s="6">
        <f t="shared" si="10"/>
        <v>0.33333333333333331</v>
      </c>
      <c r="D52" s="7">
        <f t="shared" si="10"/>
        <v>248</v>
      </c>
      <c r="E52" s="10" t="s">
        <v>268</v>
      </c>
      <c r="F52" s="7">
        <f t="shared" si="11"/>
        <v>169194</v>
      </c>
      <c r="G52" s="7">
        <f t="shared" si="11"/>
        <v>8371</v>
      </c>
      <c r="H52" s="7">
        <f t="shared" si="11"/>
        <v>4313</v>
      </c>
      <c r="I52" s="16" t="str">
        <f t="shared" si="11"/>
        <v>No hay datos</v>
      </c>
      <c r="J52" s="19">
        <f t="shared" si="11"/>
        <v>149048</v>
      </c>
      <c r="K52" s="24">
        <f t="shared" si="11"/>
        <v>21423</v>
      </c>
      <c r="L52" s="7">
        <f t="shared" si="11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2">R51</f>
        <v>4017</v>
      </c>
      <c r="S52" s="7">
        <f t="shared" si="12"/>
        <v>342</v>
      </c>
      <c r="T52" s="7">
        <f t="shared" si="12"/>
        <v>237</v>
      </c>
      <c r="U52" s="7">
        <f t="shared" si="12"/>
        <v>79053</v>
      </c>
      <c r="V52" s="7">
        <f t="shared" si="12"/>
        <v>531</v>
      </c>
      <c r="W52" s="7">
        <f t="shared" si="12"/>
        <v>342</v>
      </c>
      <c r="X52" s="7" t="str">
        <f t="shared" si="12"/>
        <v>53.0%</v>
      </c>
      <c r="Y52" s="7" t="str">
        <f t="shared" si="12"/>
        <v>47.0%</v>
      </c>
      <c r="Z52" s="7" t="str">
        <f t="shared" si="12"/>
        <v>60.6%</v>
      </c>
      <c r="AA52" s="7" t="str">
        <f t="shared" si="12"/>
        <v>20.5%</v>
      </c>
      <c r="AB52" s="7" t="str">
        <f t="shared" si="12"/>
        <v>13.2%</v>
      </c>
      <c r="AC52" s="7" t="str">
        <f t="shared" si="12"/>
        <v>2.9%</v>
      </c>
      <c r="AD52" s="7" t="str">
        <f t="shared" si="12"/>
        <v>1.4%</v>
      </c>
      <c r="AE52" s="7" t="str">
        <f t="shared" si="12"/>
        <v>0.8%</v>
      </c>
      <c r="AF52" s="7" t="str">
        <f t="shared" si="12"/>
        <v>0.5%</v>
      </c>
      <c r="AG52" s="7" t="str">
        <f t="shared" si="12"/>
        <v>0.2%</v>
      </c>
      <c r="AH52" s="9"/>
      <c r="AI52" s="9">
        <f t="shared" si="3"/>
        <v>4</v>
      </c>
      <c r="AJ52" s="10" t="s">
        <v>282</v>
      </c>
    </row>
    <row r="53" spans="1:36" ht="13.8" x14ac:dyDescent="0.25">
      <c r="A53" s="5">
        <f t="shared" si="10"/>
        <v>43890</v>
      </c>
      <c r="B53" s="5">
        <f t="shared" si="10"/>
        <v>44136</v>
      </c>
      <c r="C53" s="6">
        <f t="shared" si="10"/>
        <v>0.33333333333333331</v>
      </c>
      <c r="D53" s="7">
        <f t="shared" si="10"/>
        <v>248</v>
      </c>
      <c r="E53" s="10" t="s">
        <v>268</v>
      </c>
      <c r="F53" s="7">
        <f t="shared" si="11"/>
        <v>169194</v>
      </c>
      <c r="G53" s="7">
        <f t="shared" si="11"/>
        <v>8371</v>
      </c>
      <c r="H53" s="7">
        <f t="shared" si="11"/>
        <v>4313</v>
      </c>
      <c r="I53" s="16" t="str">
        <f t="shared" si="11"/>
        <v>No hay datos</v>
      </c>
      <c r="J53" s="19">
        <f t="shared" si="11"/>
        <v>149048</v>
      </c>
      <c r="K53" s="24">
        <f t="shared" si="11"/>
        <v>21423</v>
      </c>
      <c r="L53" s="7">
        <f t="shared" si="11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2"/>
        <v>342</v>
      </c>
      <c r="T53" s="7">
        <f t="shared" si="12"/>
        <v>237</v>
      </c>
      <c r="U53" s="7">
        <f t="shared" si="12"/>
        <v>79053</v>
      </c>
      <c r="V53" s="7">
        <f t="shared" si="12"/>
        <v>531</v>
      </c>
      <c r="W53" s="7">
        <f t="shared" si="12"/>
        <v>342</v>
      </c>
      <c r="X53" s="7" t="str">
        <f t="shared" si="12"/>
        <v>53.0%</v>
      </c>
      <c r="Y53" s="7" t="str">
        <f t="shared" si="12"/>
        <v>47.0%</v>
      </c>
      <c r="Z53" s="7" t="str">
        <f t="shared" si="12"/>
        <v>60.6%</v>
      </c>
      <c r="AA53" s="7" t="str">
        <f t="shared" si="12"/>
        <v>20.5%</v>
      </c>
      <c r="AB53" s="7" t="str">
        <f t="shared" si="12"/>
        <v>13.2%</v>
      </c>
      <c r="AC53" s="7" t="str">
        <f t="shared" si="12"/>
        <v>2.9%</v>
      </c>
      <c r="AD53" s="7" t="str">
        <f t="shared" si="12"/>
        <v>1.4%</v>
      </c>
      <c r="AE53" s="7" t="str">
        <f t="shared" si="12"/>
        <v>0.8%</v>
      </c>
      <c r="AF53" s="7" t="str">
        <f t="shared" si="12"/>
        <v>0.5%</v>
      </c>
      <c r="AG53" s="7" t="str">
        <f t="shared" si="12"/>
        <v>0.2%</v>
      </c>
      <c r="AH53" s="9"/>
      <c r="AI53" s="9">
        <f t="shared" si="3"/>
        <v>4</v>
      </c>
      <c r="AJ53" s="10" t="s">
        <v>282</v>
      </c>
    </row>
    <row r="54" spans="1:36" ht="13.8" x14ac:dyDescent="0.25">
      <c r="A54" s="5">
        <f t="shared" si="10"/>
        <v>43890</v>
      </c>
      <c r="B54" s="5">
        <f t="shared" si="10"/>
        <v>44136</v>
      </c>
      <c r="C54" s="6">
        <f t="shared" si="10"/>
        <v>0.33333333333333331</v>
      </c>
      <c r="D54" s="7">
        <f t="shared" si="10"/>
        <v>248</v>
      </c>
      <c r="E54" s="10" t="s">
        <v>268</v>
      </c>
      <c r="F54" s="7">
        <f t="shared" si="11"/>
        <v>169194</v>
      </c>
      <c r="G54" s="7">
        <f t="shared" si="11"/>
        <v>8371</v>
      </c>
      <c r="H54" s="7">
        <f t="shared" si="11"/>
        <v>4313</v>
      </c>
      <c r="I54" s="16" t="str">
        <f t="shared" si="11"/>
        <v>No hay datos</v>
      </c>
      <c r="J54" s="19">
        <f t="shared" si="11"/>
        <v>149048</v>
      </c>
      <c r="K54" s="24">
        <f t="shared" si="11"/>
        <v>21423</v>
      </c>
      <c r="L54" s="7">
        <f t="shared" si="11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2"/>
        <v>342</v>
      </c>
      <c r="T54" s="7">
        <f t="shared" si="12"/>
        <v>237</v>
      </c>
      <c r="U54" s="7">
        <f t="shared" si="12"/>
        <v>79053</v>
      </c>
      <c r="V54" s="7">
        <f t="shared" si="12"/>
        <v>531</v>
      </c>
      <c r="W54" s="7">
        <f t="shared" si="12"/>
        <v>342</v>
      </c>
      <c r="X54" s="7" t="str">
        <f t="shared" si="12"/>
        <v>53.0%</v>
      </c>
      <c r="Y54" s="7" t="str">
        <f t="shared" si="12"/>
        <v>47.0%</v>
      </c>
      <c r="Z54" s="7" t="str">
        <f t="shared" si="12"/>
        <v>60.6%</v>
      </c>
      <c r="AA54" s="7" t="str">
        <f t="shared" si="12"/>
        <v>20.5%</v>
      </c>
      <c r="AB54" s="7" t="str">
        <f t="shared" si="12"/>
        <v>13.2%</v>
      </c>
      <c r="AC54" s="7" t="str">
        <f t="shared" si="12"/>
        <v>2.9%</v>
      </c>
      <c r="AD54" s="7" t="str">
        <f t="shared" si="12"/>
        <v>1.4%</v>
      </c>
      <c r="AE54" s="7" t="str">
        <f t="shared" si="12"/>
        <v>0.8%</v>
      </c>
      <c r="AF54" s="7" t="str">
        <f t="shared" si="12"/>
        <v>0.5%</v>
      </c>
      <c r="AG54" s="7" t="str">
        <f t="shared" si="12"/>
        <v>0.2%</v>
      </c>
      <c r="AH54" s="9"/>
      <c r="AI54" s="9">
        <f t="shared" si="3"/>
        <v>4</v>
      </c>
      <c r="AJ54" s="10" t="s">
        <v>282</v>
      </c>
    </row>
    <row r="55" spans="1:36" ht="13.8" x14ac:dyDescent="0.25">
      <c r="A55" s="5">
        <f t="shared" si="10"/>
        <v>43890</v>
      </c>
      <c r="B55" s="5">
        <f t="shared" si="10"/>
        <v>44136</v>
      </c>
      <c r="C55" s="6">
        <f t="shared" si="10"/>
        <v>0.33333333333333331</v>
      </c>
      <c r="D55" s="7">
        <f t="shared" si="10"/>
        <v>248</v>
      </c>
      <c r="E55" s="10" t="s">
        <v>268</v>
      </c>
      <c r="F55" s="7">
        <f t="shared" si="11"/>
        <v>169194</v>
      </c>
      <c r="G55" s="7">
        <f t="shared" si="11"/>
        <v>8371</v>
      </c>
      <c r="H55" s="7">
        <f t="shared" si="11"/>
        <v>4313</v>
      </c>
      <c r="I55" s="16" t="str">
        <f t="shared" si="11"/>
        <v>No hay datos</v>
      </c>
      <c r="J55" s="19">
        <f t="shared" si="11"/>
        <v>149048</v>
      </c>
      <c r="K55" s="24">
        <f t="shared" si="11"/>
        <v>21423</v>
      </c>
      <c r="L55" s="7">
        <f t="shared" si="11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2"/>
        <v>342</v>
      </c>
      <c r="T55" s="7">
        <f t="shared" si="12"/>
        <v>237</v>
      </c>
      <c r="U55" s="7">
        <f t="shared" si="12"/>
        <v>79053</v>
      </c>
      <c r="V55" s="7">
        <f t="shared" si="12"/>
        <v>531</v>
      </c>
      <c r="W55" s="7">
        <f t="shared" si="12"/>
        <v>342</v>
      </c>
      <c r="X55" s="7" t="str">
        <f t="shared" si="12"/>
        <v>53.0%</v>
      </c>
      <c r="Y55" s="7" t="str">
        <f t="shared" si="12"/>
        <v>47.0%</v>
      </c>
      <c r="Z55" s="7" t="str">
        <f t="shared" si="12"/>
        <v>60.6%</v>
      </c>
      <c r="AA55" s="7" t="str">
        <f t="shared" si="12"/>
        <v>20.5%</v>
      </c>
      <c r="AB55" s="7" t="str">
        <f t="shared" si="12"/>
        <v>13.2%</v>
      </c>
      <c r="AC55" s="7" t="str">
        <f t="shared" si="12"/>
        <v>2.9%</v>
      </c>
      <c r="AD55" s="7" t="str">
        <f t="shared" si="12"/>
        <v>1.4%</v>
      </c>
      <c r="AE55" s="7" t="str">
        <f t="shared" si="12"/>
        <v>0.8%</v>
      </c>
      <c r="AF55" s="7" t="str">
        <f t="shared" si="12"/>
        <v>0.5%</v>
      </c>
      <c r="AG55" s="7" t="str">
        <f t="shared" si="12"/>
        <v>0.2%</v>
      </c>
      <c r="AH55" s="9"/>
      <c r="AI55" s="9">
        <f t="shared" si="3"/>
        <v>4</v>
      </c>
      <c r="AJ55" s="10" t="s">
        <v>282</v>
      </c>
    </row>
    <row r="56" spans="1:36" ht="13.8" x14ac:dyDescent="0.25">
      <c r="A56" s="5">
        <f t="shared" si="10"/>
        <v>43890</v>
      </c>
      <c r="B56" s="5">
        <f t="shared" si="10"/>
        <v>44136</v>
      </c>
      <c r="C56" s="6">
        <f t="shared" si="10"/>
        <v>0.33333333333333331</v>
      </c>
      <c r="D56" s="7">
        <f t="shared" si="10"/>
        <v>248</v>
      </c>
      <c r="E56" s="10" t="s">
        <v>268</v>
      </c>
      <c r="F56" s="7">
        <f t="shared" si="11"/>
        <v>169194</v>
      </c>
      <c r="G56" s="7">
        <f t="shared" si="11"/>
        <v>8371</v>
      </c>
      <c r="H56" s="7">
        <f t="shared" si="11"/>
        <v>4313</v>
      </c>
      <c r="I56" s="16" t="str">
        <f t="shared" si="11"/>
        <v>No hay datos</v>
      </c>
      <c r="J56" s="19">
        <f t="shared" si="11"/>
        <v>149048</v>
      </c>
      <c r="K56" s="24">
        <f t="shared" si="11"/>
        <v>21423</v>
      </c>
      <c r="L56" s="7">
        <f t="shared" si="11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2"/>
        <v>342</v>
      </c>
      <c r="T56" s="7">
        <f t="shared" si="12"/>
        <v>237</v>
      </c>
      <c r="U56" s="7">
        <f t="shared" si="12"/>
        <v>79053</v>
      </c>
      <c r="V56" s="7">
        <f t="shared" si="12"/>
        <v>531</v>
      </c>
      <c r="W56" s="7">
        <f t="shared" si="12"/>
        <v>342</v>
      </c>
      <c r="X56" s="7" t="str">
        <f t="shared" si="12"/>
        <v>53.0%</v>
      </c>
      <c r="Y56" s="7" t="str">
        <f t="shared" si="12"/>
        <v>47.0%</v>
      </c>
      <c r="Z56" s="7" t="str">
        <f t="shared" si="12"/>
        <v>60.6%</v>
      </c>
      <c r="AA56" s="7" t="str">
        <f t="shared" si="12"/>
        <v>20.5%</v>
      </c>
      <c r="AB56" s="7" t="str">
        <f t="shared" si="12"/>
        <v>13.2%</v>
      </c>
      <c r="AC56" s="7" t="str">
        <f t="shared" si="12"/>
        <v>2.9%</v>
      </c>
      <c r="AD56" s="7" t="str">
        <f t="shared" si="12"/>
        <v>1.4%</v>
      </c>
      <c r="AE56" s="7" t="str">
        <f t="shared" si="12"/>
        <v>0.8%</v>
      </c>
      <c r="AF56" s="7" t="str">
        <f t="shared" si="12"/>
        <v>0.5%</v>
      </c>
      <c r="AG56" s="7" t="str">
        <f t="shared" si="12"/>
        <v>0.2%</v>
      </c>
      <c r="AH56" s="9"/>
      <c r="AI56" s="9">
        <f t="shared" si="3"/>
        <v>4</v>
      </c>
      <c r="AJ56" s="10" t="s">
        <v>282</v>
      </c>
    </row>
    <row r="57" spans="1:36" ht="13.8" x14ac:dyDescent="0.25">
      <c r="A57" s="5">
        <f t="shared" si="10"/>
        <v>43890</v>
      </c>
      <c r="B57" s="5">
        <f t="shared" si="10"/>
        <v>44136</v>
      </c>
      <c r="C57" s="6">
        <f t="shared" si="10"/>
        <v>0.33333333333333331</v>
      </c>
      <c r="D57" s="7">
        <f t="shared" si="10"/>
        <v>248</v>
      </c>
      <c r="E57" s="10" t="s">
        <v>268</v>
      </c>
      <c r="F57" s="7">
        <f t="shared" si="11"/>
        <v>169194</v>
      </c>
      <c r="G57" s="7">
        <f t="shared" si="11"/>
        <v>8371</v>
      </c>
      <c r="H57" s="7">
        <f t="shared" si="11"/>
        <v>4313</v>
      </c>
      <c r="I57" s="16" t="str">
        <f t="shared" si="11"/>
        <v>No hay datos</v>
      </c>
      <c r="J57" s="19">
        <f t="shared" si="11"/>
        <v>149048</v>
      </c>
      <c r="K57" s="24">
        <f t="shared" si="11"/>
        <v>21423</v>
      </c>
      <c r="L57" s="7">
        <f t="shared" si="11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2"/>
        <v>342</v>
      </c>
      <c r="T57" s="7">
        <f t="shared" si="12"/>
        <v>237</v>
      </c>
      <c r="U57" s="7">
        <f t="shared" si="12"/>
        <v>79053</v>
      </c>
      <c r="V57" s="7">
        <f t="shared" si="12"/>
        <v>531</v>
      </c>
      <c r="W57" s="7">
        <f t="shared" si="12"/>
        <v>342</v>
      </c>
      <c r="X57" s="7" t="str">
        <f t="shared" si="12"/>
        <v>53.0%</v>
      </c>
      <c r="Y57" s="7" t="str">
        <f t="shared" si="12"/>
        <v>47.0%</v>
      </c>
      <c r="Z57" s="7" t="str">
        <f t="shared" si="12"/>
        <v>60.6%</v>
      </c>
      <c r="AA57" s="7" t="str">
        <f t="shared" si="12"/>
        <v>20.5%</v>
      </c>
      <c r="AB57" s="7" t="str">
        <f t="shared" si="12"/>
        <v>13.2%</v>
      </c>
      <c r="AC57" s="7" t="str">
        <f t="shared" si="12"/>
        <v>2.9%</v>
      </c>
      <c r="AD57" s="7" t="str">
        <f t="shared" si="12"/>
        <v>1.4%</v>
      </c>
      <c r="AE57" s="7" t="str">
        <f t="shared" si="12"/>
        <v>0.8%</v>
      </c>
      <c r="AF57" s="7" t="str">
        <f t="shared" si="12"/>
        <v>0.5%</v>
      </c>
      <c r="AG57" s="7" t="str">
        <f t="shared" si="12"/>
        <v>0.2%</v>
      </c>
      <c r="AH57" s="9"/>
      <c r="AI57" s="9">
        <f t="shared" si="3"/>
        <v>4</v>
      </c>
      <c r="AJ57" s="10" t="s">
        <v>282</v>
      </c>
    </row>
    <row r="58" spans="1:36" ht="13.8" x14ac:dyDescent="0.25">
      <c r="A58" s="5">
        <f t="shared" si="10"/>
        <v>43890</v>
      </c>
      <c r="B58" s="5">
        <f t="shared" si="10"/>
        <v>44136</v>
      </c>
      <c r="C58" s="6">
        <f t="shared" si="10"/>
        <v>0.33333333333333331</v>
      </c>
      <c r="D58" s="7">
        <f t="shared" si="10"/>
        <v>248</v>
      </c>
      <c r="E58" s="10" t="s">
        <v>268</v>
      </c>
      <c r="F58" s="7">
        <f t="shared" si="11"/>
        <v>169194</v>
      </c>
      <c r="G58" s="7">
        <f t="shared" si="11"/>
        <v>8371</v>
      </c>
      <c r="H58" s="7">
        <f t="shared" si="11"/>
        <v>4313</v>
      </c>
      <c r="I58" s="16" t="str">
        <f t="shared" si="11"/>
        <v>No hay datos</v>
      </c>
      <c r="J58" s="19">
        <f t="shared" si="11"/>
        <v>149048</v>
      </c>
      <c r="K58" s="24">
        <f t="shared" si="11"/>
        <v>21423</v>
      </c>
      <c r="L58" s="7">
        <f t="shared" si="11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2"/>
        <v>342</v>
      </c>
      <c r="T58" s="7">
        <f t="shared" si="12"/>
        <v>237</v>
      </c>
      <c r="U58" s="7">
        <f t="shared" si="12"/>
        <v>79053</v>
      </c>
      <c r="V58" s="7">
        <f t="shared" si="12"/>
        <v>531</v>
      </c>
      <c r="W58" s="7">
        <f t="shared" si="12"/>
        <v>342</v>
      </c>
      <c r="X58" s="7" t="str">
        <f t="shared" si="12"/>
        <v>53.0%</v>
      </c>
      <c r="Y58" s="7" t="str">
        <f t="shared" si="12"/>
        <v>47.0%</v>
      </c>
      <c r="Z58" s="7" t="str">
        <f t="shared" si="12"/>
        <v>60.6%</v>
      </c>
      <c r="AA58" s="7" t="str">
        <f t="shared" si="12"/>
        <v>20.5%</v>
      </c>
      <c r="AB58" s="7" t="str">
        <f t="shared" si="12"/>
        <v>13.2%</v>
      </c>
      <c r="AC58" s="7" t="str">
        <f t="shared" si="12"/>
        <v>2.9%</v>
      </c>
      <c r="AD58" s="7" t="str">
        <f t="shared" si="12"/>
        <v>1.4%</v>
      </c>
      <c r="AE58" s="7" t="str">
        <f t="shared" si="12"/>
        <v>0.8%</v>
      </c>
      <c r="AF58" s="7" t="str">
        <f t="shared" si="12"/>
        <v>0.5%</v>
      </c>
      <c r="AG58" s="7" t="str">
        <f t="shared" si="12"/>
        <v>0.2%</v>
      </c>
      <c r="AH58" s="9"/>
      <c r="AI58" s="9">
        <f t="shared" si="3"/>
        <v>4</v>
      </c>
      <c r="AJ58" s="10" t="s">
        <v>282</v>
      </c>
    </row>
    <row r="59" spans="1:36" ht="13.8" x14ac:dyDescent="0.25">
      <c r="A59" s="5">
        <f t="shared" si="10"/>
        <v>43890</v>
      </c>
      <c r="B59" s="5">
        <f t="shared" si="10"/>
        <v>44136</v>
      </c>
      <c r="C59" s="6">
        <f t="shared" si="10"/>
        <v>0.33333333333333331</v>
      </c>
      <c r="D59" s="7">
        <f t="shared" si="10"/>
        <v>248</v>
      </c>
      <c r="E59" s="10" t="s">
        <v>268</v>
      </c>
      <c r="F59" s="7">
        <f t="shared" si="11"/>
        <v>169194</v>
      </c>
      <c r="G59" s="7">
        <f t="shared" si="11"/>
        <v>8371</v>
      </c>
      <c r="H59" s="7">
        <f t="shared" si="11"/>
        <v>4313</v>
      </c>
      <c r="I59" s="16" t="str">
        <f t="shared" si="11"/>
        <v>No hay datos</v>
      </c>
      <c r="J59" s="19">
        <f t="shared" si="11"/>
        <v>149048</v>
      </c>
      <c r="K59" s="24">
        <f t="shared" si="11"/>
        <v>21423</v>
      </c>
      <c r="L59" s="7">
        <f t="shared" si="11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2"/>
        <v>342</v>
      </c>
      <c r="T59" s="7">
        <f t="shared" si="12"/>
        <v>237</v>
      </c>
      <c r="U59" s="7">
        <f t="shared" si="12"/>
        <v>79053</v>
      </c>
      <c r="V59" s="7">
        <f t="shared" si="12"/>
        <v>531</v>
      </c>
      <c r="W59" s="7">
        <f t="shared" si="12"/>
        <v>342</v>
      </c>
      <c r="X59" s="7" t="str">
        <f t="shared" si="12"/>
        <v>53.0%</v>
      </c>
      <c r="Y59" s="7" t="str">
        <f t="shared" si="12"/>
        <v>47.0%</v>
      </c>
      <c r="Z59" s="7" t="str">
        <f t="shared" si="12"/>
        <v>60.6%</v>
      </c>
      <c r="AA59" s="7" t="str">
        <f t="shared" si="12"/>
        <v>20.5%</v>
      </c>
      <c r="AB59" s="7" t="str">
        <f t="shared" si="12"/>
        <v>13.2%</v>
      </c>
      <c r="AC59" s="7" t="str">
        <f t="shared" si="12"/>
        <v>2.9%</v>
      </c>
      <c r="AD59" s="7" t="str">
        <f t="shared" si="12"/>
        <v>1.4%</v>
      </c>
      <c r="AE59" s="7" t="str">
        <f t="shared" si="12"/>
        <v>0.8%</v>
      </c>
      <c r="AF59" s="7" t="str">
        <f t="shared" si="12"/>
        <v>0.5%</v>
      </c>
      <c r="AG59" s="7" t="str">
        <f t="shared" si="12"/>
        <v>0.2%</v>
      </c>
      <c r="AH59" s="9"/>
      <c r="AI59" s="9">
        <f t="shared" si="3"/>
        <v>4</v>
      </c>
      <c r="AJ59" s="10" t="s">
        <v>282</v>
      </c>
    </row>
    <row r="60" spans="1:36" ht="13.8" x14ac:dyDescent="0.25">
      <c r="A60" s="5">
        <f t="shared" si="10"/>
        <v>43890</v>
      </c>
      <c r="B60" s="5">
        <f t="shared" si="10"/>
        <v>44136</v>
      </c>
      <c r="C60" s="6">
        <f t="shared" si="10"/>
        <v>0.33333333333333331</v>
      </c>
      <c r="D60" s="7">
        <f t="shared" si="10"/>
        <v>248</v>
      </c>
      <c r="E60" s="10" t="s">
        <v>268</v>
      </c>
      <c r="F60" s="7">
        <f t="shared" si="11"/>
        <v>169194</v>
      </c>
      <c r="G60" s="7">
        <f t="shared" si="11"/>
        <v>8371</v>
      </c>
      <c r="H60" s="7">
        <f t="shared" si="11"/>
        <v>4313</v>
      </c>
      <c r="I60" s="16" t="str">
        <f t="shared" si="11"/>
        <v>No hay datos</v>
      </c>
      <c r="J60" s="19">
        <f t="shared" si="11"/>
        <v>149048</v>
      </c>
      <c r="K60" s="24">
        <f t="shared" si="11"/>
        <v>21423</v>
      </c>
      <c r="L60" s="7">
        <f t="shared" si="11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2"/>
        <v>342</v>
      </c>
      <c r="T60" s="7">
        <f t="shared" si="12"/>
        <v>237</v>
      </c>
      <c r="U60" s="7">
        <f t="shared" si="12"/>
        <v>79053</v>
      </c>
      <c r="V60" s="7">
        <f t="shared" si="12"/>
        <v>531</v>
      </c>
      <c r="W60" s="7">
        <f t="shared" si="12"/>
        <v>342</v>
      </c>
      <c r="X60" s="7" t="str">
        <f t="shared" si="12"/>
        <v>53.0%</v>
      </c>
      <c r="Y60" s="7" t="str">
        <f t="shared" si="12"/>
        <v>47.0%</v>
      </c>
      <c r="Z60" s="7" t="str">
        <f t="shared" si="12"/>
        <v>60.6%</v>
      </c>
      <c r="AA60" s="7" t="str">
        <f t="shared" si="12"/>
        <v>20.5%</v>
      </c>
      <c r="AB60" s="7" t="str">
        <f t="shared" si="12"/>
        <v>13.2%</v>
      </c>
      <c r="AC60" s="7" t="str">
        <f t="shared" si="12"/>
        <v>2.9%</v>
      </c>
      <c r="AD60" s="7" t="str">
        <f t="shared" si="12"/>
        <v>1.4%</v>
      </c>
      <c r="AE60" s="7" t="str">
        <f t="shared" si="12"/>
        <v>0.8%</v>
      </c>
      <c r="AF60" s="7" t="str">
        <f t="shared" si="12"/>
        <v>0.5%</v>
      </c>
      <c r="AG60" s="7" t="str">
        <f t="shared" si="12"/>
        <v>0.2%</v>
      </c>
      <c r="AH60" s="9"/>
      <c r="AI60" s="9">
        <f t="shared" si="3"/>
        <v>4</v>
      </c>
      <c r="AJ60" s="10" t="s">
        <v>282</v>
      </c>
    </row>
    <row r="61" spans="1:36" ht="13.8" x14ac:dyDescent="0.25">
      <c r="A61" s="5">
        <f t="shared" si="10"/>
        <v>43890</v>
      </c>
      <c r="B61" s="5">
        <f t="shared" si="10"/>
        <v>44136</v>
      </c>
      <c r="C61" s="6">
        <f t="shared" si="10"/>
        <v>0.33333333333333331</v>
      </c>
      <c r="D61" s="7">
        <f t="shared" si="10"/>
        <v>248</v>
      </c>
      <c r="E61" s="10" t="s">
        <v>268</v>
      </c>
      <c r="F61" s="7">
        <f t="shared" si="11"/>
        <v>169194</v>
      </c>
      <c r="G61" s="7">
        <f t="shared" si="11"/>
        <v>8371</v>
      </c>
      <c r="H61" s="7">
        <f t="shared" si="11"/>
        <v>4313</v>
      </c>
      <c r="I61" s="16" t="str">
        <f t="shared" si="11"/>
        <v>No hay datos</v>
      </c>
      <c r="J61" s="19">
        <f t="shared" si="11"/>
        <v>149048</v>
      </c>
      <c r="K61" s="24">
        <f t="shared" si="11"/>
        <v>21423</v>
      </c>
      <c r="L61" s="7">
        <f t="shared" si="11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2"/>
        <v>342</v>
      </c>
      <c r="T61" s="7">
        <f t="shared" si="12"/>
        <v>237</v>
      </c>
      <c r="U61" s="7">
        <f t="shared" si="12"/>
        <v>79053</v>
      </c>
      <c r="V61" s="7">
        <f t="shared" si="12"/>
        <v>531</v>
      </c>
      <c r="W61" s="7">
        <f t="shared" si="12"/>
        <v>342</v>
      </c>
      <c r="X61" s="7" t="str">
        <f t="shared" si="12"/>
        <v>53.0%</v>
      </c>
      <c r="Y61" s="7" t="str">
        <f t="shared" si="12"/>
        <v>47.0%</v>
      </c>
      <c r="Z61" s="7" t="str">
        <f t="shared" si="12"/>
        <v>60.6%</v>
      </c>
      <c r="AA61" s="7" t="str">
        <f t="shared" si="12"/>
        <v>20.5%</v>
      </c>
      <c r="AB61" s="7" t="str">
        <f t="shared" si="12"/>
        <v>13.2%</v>
      </c>
      <c r="AC61" s="7" t="str">
        <f t="shared" si="12"/>
        <v>2.9%</v>
      </c>
      <c r="AD61" s="7" t="str">
        <f t="shared" si="12"/>
        <v>1.4%</v>
      </c>
      <c r="AE61" s="7" t="str">
        <f t="shared" si="12"/>
        <v>0.8%</v>
      </c>
      <c r="AF61" s="7" t="str">
        <f t="shared" si="12"/>
        <v>0.5%</v>
      </c>
      <c r="AG61" s="7" t="str">
        <f t="shared" si="12"/>
        <v>0.2%</v>
      </c>
      <c r="AH61" s="9"/>
      <c r="AI61" s="9">
        <f t="shared" si="3"/>
        <v>4</v>
      </c>
      <c r="AJ61" s="10" t="s">
        <v>282</v>
      </c>
    </row>
    <row r="62" spans="1:36" ht="13.8" x14ac:dyDescent="0.25">
      <c r="A62" s="5">
        <f t="shared" si="10"/>
        <v>43890</v>
      </c>
      <c r="B62" s="5">
        <f t="shared" si="10"/>
        <v>44136</v>
      </c>
      <c r="C62" s="6">
        <f t="shared" si="10"/>
        <v>0.33333333333333331</v>
      </c>
      <c r="D62" s="7">
        <f t="shared" si="10"/>
        <v>248</v>
      </c>
      <c r="E62" s="10" t="s">
        <v>268</v>
      </c>
      <c r="F62" s="7">
        <f t="shared" si="11"/>
        <v>169194</v>
      </c>
      <c r="G62" s="7">
        <f t="shared" si="11"/>
        <v>8371</v>
      </c>
      <c r="H62" s="7">
        <f t="shared" si="11"/>
        <v>4313</v>
      </c>
      <c r="I62" s="16" t="str">
        <f t="shared" si="11"/>
        <v>No hay datos</v>
      </c>
      <c r="J62" s="19">
        <f t="shared" si="11"/>
        <v>149048</v>
      </c>
      <c r="K62" s="24">
        <f t="shared" si="11"/>
        <v>21423</v>
      </c>
      <c r="L62" s="7">
        <f t="shared" si="11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2"/>
        <v>342</v>
      </c>
      <c r="T62" s="7">
        <f t="shared" si="12"/>
        <v>237</v>
      </c>
      <c r="U62" s="7">
        <f t="shared" si="12"/>
        <v>79053</v>
      </c>
      <c r="V62" s="7">
        <f t="shared" si="12"/>
        <v>531</v>
      </c>
      <c r="W62" s="7">
        <f t="shared" si="12"/>
        <v>342</v>
      </c>
      <c r="X62" s="7" t="str">
        <f t="shared" si="12"/>
        <v>53.0%</v>
      </c>
      <c r="Y62" s="7" t="str">
        <f t="shared" si="12"/>
        <v>47.0%</v>
      </c>
      <c r="Z62" s="7" t="str">
        <f t="shared" si="12"/>
        <v>60.6%</v>
      </c>
      <c r="AA62" s="7" t="str">
        <f t="shared" si="12"/>
        <v>20.5%</v>
      </c>
      <c r="AB62" s="7" t="str">
        <f t="shared" si="12"/>
        <v>13.2%</v>
      </c>
      <c r="AC62" s="7" t="str">
        <f t="shared" si="12"/>
        <v>2.9%</v>
      </c>
      <c r="AD62" s="7" t="str">
        <f t="shared" si="12"/>
        <v>1.4%</v>
      </c>
      <c r="AE62" s="7" t="str">
        <f t="shared" si="12"/>
        <v>0.8%</v>
      </c>
      <c r="AF62" s="7" t="str">
        <f t="shared" si="12"/>
        <v>0.5%</v>
      </c>
      <c r="AG62" s="7" t="str">
        <f t="shared" si="12"/>
        <v>0.2%</v>
      </c>
      <c r="AH62" s="9"/>
      <c r="AI62" s="9">
        <f t="shared" si="3"/>
        <v>4</v>
      </c>
      <c r="AJ62" s="10" t="s">
        <v>282</v>
      </c>
    </row>
    <row r="63" spans="1:36" ht="13.8" x14ac:dyDescent="0.25">
      <c r="A63" s="5">
        <f t="shared" si="10"/>
        <v>43890</v>
      </c>
      <c r="B63" s="5">
        <f t="shared" si="10"/>
        <v>44136</v>
      </c>
      <c r="C63" s="6">
        <f t="shared" si="10"/>
        <v>0.33333333333333331</v>
      </c>
      <c r="D63" s="7">
        <f t="shared" si="10"/>
        <v>248</v>
      </c>
      <c r="E63" s="10" t="s">
        <v>268</v>
      </c>
      <c r="F63" s="7">
        <f t="shared" si="11"/>
        <v>169194</v>
      </c>
      <c r="G63" s="7">
        <f t="shared" si="11"/>
        <v>8371</v>
      </c>
      <c r="H63" s="7">
        <f t="shared" si="11"/>
        <v>4313</v>
      </c>
      <c r="I63" s="16" t="str">
        <f t="shared" si="11"/>
        <v>No hay datos</v>
      </c>
      <c r="J63" s="19">
        <f t="shared" si="11"/>
        <v>149048</v>
      </c>
      <c r="K63" s="24">
        <f t="shared" si="11"/>
        <v>21423</v>
      </c>
      <c r="L63" s="7">
        <f t="shared" si="11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2"/>
        <v>342</v>
      </c>
      <c r="T63" s="7">
        <f t="shared" si="12"/>
        <v>237</v>
      </c>
      <c r="U63" s="7">
        <f t="shared" si="12"/>
        <v>79053</v>
      </c>
      <c r="V63" s="7">
        <f t="shared" si="12"/>
        <v>531</v>
      </c>
      <c r="W63" s="7">
        <f t="shared" si="12"/>
        <v>342</v>
      </c>
      <c r="X63" s="7" t="str">
        <f t="shared" si="12"/>
        <v>53.0%</v>
      </c>
      <c r="Y63" s="7" t="str">
        <f t="shared" si="12"/>
        <v>47.0%</v>
      </c>
      <c r="Z63" s="7" t="str">
        <f t="shared" si="12"/>
        <v>60.6%</v>
      </c>
      <c r="AA63" s="7" t="str">
        <f t="shared" si="12"/>
        <v>20.5%</v>
      </c>
      <c r="AB63" s="7" t="str">
        <f t="shared" si="12"/>
        <v>13.2%</v>
      </c>
      <c r="AC63" s="7" t="str">
        <f t="shared" si="12"/>
        <v>2.9%</v>
      </c>
      <c r="AD63" s="7" t="str">
        <f t="shared" si="12"/>
        <v>1.4%</v>
      </c>
      <c r="AE63" s="7" t="str">
        <f t="shared" si="12"/>
        <v>0.8%</v>
      </c>
      <c r="AF63" s="7" t="str">
        <f t="shared" si="12"/>
        <v>0.5%</v>
      </c>
      <c r="AG63" s="7" t="str">
        <f t="shared" si="12"/>
        <v>0.2%</v>
      </c>
      <c r="AH63" s="9"/>
      <c r="AI63" s="9">
        <f t="shared" si="3"/>
        <v>4</v>
      </c>
      <c r="AJ63" s="10" t="s">
        <v>282</v>
      </c>
    </row>
    <row r="64" spans="1:36" ht="13.8" x14ac:dyDescent="0.25">
      <c r="A64" s="5">
        <f t="shared" si="10"/>
        <v>43890</v>
      </c>
      <c r="B64" s="5">
        <f t="shared" si="10"/>
        <v>44136</v>
      </c>
      <c r="C64" s="6">
        <f t="shared" si="10"/>
        <v>0.33333333333333331</v>
      </c>
      <c r="D64" s="7">
        <f t="shared" si="10"/>
        <v>248</v>
      </c>
      <c r="E64" s="10" t="s">
        <v>268</v>
      </c>
      <c r="F64" s="7">
        <f t="shared" si="11"/>
        <v>169194</v>
      </c>
      <c r="G64" s="7">
        <f t="shared" si="11"/>
        <v>8371</v>
      </c>
      <c r="H64" s="7">
        <f t="shared" si="11"/>
        <v>4313</v>
      </c>
      <c r="I64" s="16" t="str">
        <f t="shared" si="11"/>
        <v>No hay datos</v>
      </c>
      <c r="J64" s="19">
        <f t="shared" si="11"/>
        <v>149048</v>
      </c>
      <c r="K64" s="24">
        <f t="shared" si="11"/>
        <v>21423</v>
      </c>
      <c r="L64" s="7">
        <f t="shared" si="11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2"/>
        <v>342</v>
      </c>
      <c r="T64" s="7">
        <f t="shared" si="12"/>
        <v>237</v>
      </c>
      <c r="U64" s="7">
        <f t="shared" si="12"/>
        <v>79053</v>
      </c>
      <c r="V64" s="7">
        <f t="shared" si="12"/>
        <v>531</v>
      </c>
      <c r="W64" s="7">
        <f t="shared" si="12"/>
        <v>342</v>
      </c>
      <c r="X64" s="7" t="str">
        <f t="shared" si="12"/>
        <v>53.0%</v>
      </c>
      <c r="Y64" s="7" t="str">
        <f t="shared" si="12"/>
        <v>47.0%</v>
      </c>
      <c r="Z64" s="7" t="str">
        <f t="shared" si="12"/>
        <v>60.6%</v>
      </c>
      <c r="AA64" s="7" t="str">
        <f t="shared" si="12"/>
        <v>20.5%</v>
      </c>
      <c r="AB64" s="7" t="str">
        <f t="shared" si="12"/>
        <v>13.2%</v>
      </c>
      <c r="AC64" s="7" t="str">
        <f t="shared" si="12"/>
        <v>2.9%</v>
      </c>
      <c r="AD64" s="7" t="str">
        <f t="shared" si="12"/>
        <v>1.4%</v>
      </c>
      <c r="AE64" s="7" t="str">
        <f t="shared" si="12"/>
        <v>0.8%</v>
      </c>
      <c r="AF64" s="7" t="str">
        <f t="shared" si="12"/>
        <v>0.5%</v>
      </c>
      <c r="AG64" s="7" t="str">
        <f t="shared" si="12"/>
        <v>0.2%</v>
      </c>
      <c r="AH64" s="9"/>
      <c r="AI64" s="9">
        <f t="shared" si="3"/>
        <v>4</v>
      </c>
      <c r="AJ64" s="10" t="s">
        <v>282</v>
      </c>
    </row>
    <row r="65" spans="1:36" ht="13.8" x14ac:dyDescent="0.25">
      <c r="A65" s="5">
        <f t="shared" si="10"/>
        <v>43890</v>
      </c>
      <c r="B65" s="5">
        <f t="shared" si="10"/>
        <v>44136</v>
      </c>
      <c r="C65" s="6">
        <f t="shared" si="10"/>
        <v>0.33333333333333331</v>
      </c>
      <c r="D65" s="7">
        <f t="shared" si="10"/>
        <v>248</v>
      </c>
      <c r="E65" s="10" t="s">
        <v>268</v>
      </c>
      <c r="F65" s="7">
        <f t="shared" si="11"/>
        <v>169194</v>
      </c>
      <c r="G65" s="7">
        <f t="shared" si="11"/>
        <v>8371</v>
      </c>
      <c r="H65" s="7">
        <f t="shared" si="11"/>
        <v>4313</v>
      </c>
      <c r="I65" s="16" t="str">
        <f t="shared" si="11"/>
        <v>No hay datos</v>
      </c>
      <c r="J65" s="19">
        <f t="shared" si="11"/>
        <v>149048</v>
      </c>
      <c r="K65" s="24">
        <f t="shared" si="11"/>
        <v>21423</v>
      </c>
      <c r="L65" s="7">
        <f t="shared" si="11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2"/>
        <v>79053</v>
      </c>
      <c r="V65" s="7">
        <f t="shared" si="12"/>
        <v>531</v>
      </c>
      <c r="W65" s="7">
        <f t="shared" si="12"/>
        <v>342</v>
      </c>
      <c r="X65" s="7" t="str">
        <f t="shared" si="12"/>
        <v>53.0%</v>
      </c>
      <c r="Y65" s="7" t="str">
        <f t="shared" si="12"/>
        <v>47.0%</v>
      </c>
      <c r="Z65" s="7" t="str">
        <f t="shared" si="12"/>
        <v>60.6%</v>
      </c>
      <c r="AA65" s="7" t="str">
        <f t="shared" si="12"/>
        <v>20.5%</v>
      </c>
      <c r="AB65" s="7" t="str">
        <f t="shared" si="12"/>
        <v>13.2%</v>
      </c>
      <c r="AC65" s="7" t="str">
        <f t="shared" si="12"/>
        <v>2.9%</v>
      </c>
      <c r="AD65" s="7" t="str">
        <f t="shared" si="12"/>
        <v>1.4%</v>
      </c>
      <c r="AE65" s="7" t="str">
        <f t="shared" si="12"/>
        <v>0.8%</v>
      </c>
      <c r="AF65" s="7" t="str">
        <f t="shared" si="12"/>
        <v>0.5%</v>
      </c>
      <c r="AG65" s="7" t="str">
        <f t="shared" si="12"/>
        <v>0.2%</v>
      </c>
      <c r="AH65" s="9"/>
      <c r="AI65" s="9">
        <f t="shared" si="3"/>
        <v>4</v>
      </c>
      <c r="AJ65" s="10" t="s">
        <v>282</v>
      </c>
    </row>
    <row r="66" spans="1:36" ht="13.8" x14ac:dyDescent="0.25">
      <c r="A66" s="5">
        <f t="shared" si="10"/>
        <v>43890</v>
      </c>
      <c r="B66" s="5">
        <f t="shared" si="10"/>
        <v>44136</v>
      </c>
      <c r="C66" s="6">
        <f t="shared" si="10"/>
        <v>0.33333333333333331</v>
      </c>
      <c r="D66" s="7">
        <f t="shared" si="10"/>
        <v>248</v>
      </c>
      <c r="E66" s="10" t="s">
        <v>268</v>
      </c>
      <c r="F66" s="7">
        <f t="shared" si="11"/>
        <v>169194</v>
      </c>
      <c r="G66" s="7">
        <f t="shared" si="11"/>
        <v>8371</v>
      </c>
      <c r="H66" s="7">
        <f t="shared" si="11"/>
        <v>4313</v>
      </c>
      <c r="I66" s="16" t="str">
        <f t="shared" si="11"/>
        <v>No hay datos</v>
      </c>
      <c r="J66" s="19">
        <f t="shared" si="11"/>
        <v>149048</v>
      </c>
      <c r="K66" s="24">
        <f t="shared" si="11"/>
        <v>21423</v>
      </c>
      <c r="L66" s="7">
        <f t="shared" si="11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2"/>
        <v>1025</v>
      </c>
      <c r="T66" s="7">
        <f t="shared" si="12"/>
        <v>1033</v>
      </c>
      <c r="U66" s="7">
        <f t="shared" si="12"/>
        <v>79053</v>
      </c>
      <c r="V66" s="7">
        <f t="shared" si="12"/>
        <v>531</v>
      </c>
      <c r="W66" s="7">
        <f t="shared" si="12"/>
        <v>342</v>
      </c>
      <c r="X66" s="7" t="str">
        <f t="shared" si="12"/>
        <v>53.0%</v>
      </c>
      <c r="Y66" s="7" t="str">
        <f t="shared" si="12"/>
        <v>47.0%</v>
      </c>
      <c r="Z66" s="7" t="str">
        <f t="shared" si="12"/>
        <v>60.6%</v>
      </c>
      <c r="AA66" s="7" t="str">
        <f t="shared" si="12"/>
        <v>20.5%</v>
      </c>
      <c r="AB66" s="7" t="str">
        <f t="shared" si="12"/>
        <v>13.2%</v>
      </c>
      <c r="AC66" s="7" t="str">
        <f t="shared" si="12"/>
        <v>2.9%</v>
      </c>
      <c r="AD66" s="7" t="str">
        <f t="shared" si="12"/>
        <v>1.4%</v>
      </c>
      <c r="AE66" s="7" t="str">
        <f t="shared" si="12"/>
        <v>0.8%</v>
      </c>
      <c r="AF66" s="7" t="str">
        <f t="shared" si="12"/>
        <v>0.5%</v>
      </c>
      <c r="AG66" s="7" t="str">
        <f t="shared" si="12"/>
        <v>0.2%</v>
      </c>
      <c r="AH66" s="9"/>
      <c r="AI66" s="9">
        <f t="shared" si="3"/>
        <v>4</v>
      </c>
      <c r="AJ66" s="10" t="s">
        <v>282</v>
      </c>
    </row>
    <row r="67" spans="1:36" ht="13.8" x14ac:dyDescent="0.25">
      <c r="A67" s="5">
        <f t="shared" ref="A67:D82" si="13">A66</f>
        <v>43890</v>
      </c>
      <c r="B67" s="5">
        <f t="shared" si="13"/>
        <v>44136</v>
      </c>
      <c r="C67" s="6">
        <f t="shared" si="13"/>
        <v>0.33333333333333331</v>
      </c>
      <c r="D67" s="7">
        <f t="shared" si="13"/>
        <v>248</v>
      </c>
      <c r="E67" s="10" t="s">
        <v>268</v>
      </c>
      <c r="F67" s="7">
        <f t="shared" ref="F67:M82" si="14">F66</f>
        <v>169194</v>
      </c>
      <c r="G67" s="7">
        <f t="shared" si="14"/>
        <v>8371</v>
      </c>
      <c r="H67" s="7">
        <f t="shared" si="14"/>
        <v>4313</v>
      </c>
      <c r="I67" s="16" t="str">
        <f t="shared" si="14"/>
        <v>No hay datos</v>
      </c>
      <c r="J67" s="19">
        <f t="shared" si="14"/>
        <v>149048</v>
      </c>
      <c r="K67" s="24">
        <f t="shared" si="14"/>
        <v>21423</v>
      </c>
      <c r="L67" s="7">
        <f t="shared" si="14"/>
        <v>327889</v>
      </c>
      <c r="M67" s="7">
        <f t="shared" si="14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2"/>
        <v>1025</v>
      </c>
      <c r="T67" s="7">
        <f t="shared" si="12"/>
        <v>1033</v>
      </c>
      <c r="U67" s="7">
        <f t="shared" si="12"/>
        <v>79053</v>
      </c>
      <c r="V67" s="7">
        <f t="shared" si="12"/>
        <v>531</v>
      </c>
      <c r="W67" s="7">
        <f t="shared" si="12"/>
        <v>342</v>
      </c>
      <c r="X67" s="7" t="str">
        <f t="shared" si="12"/>
        <v>53.0%</v>
      </c>
      <c r="Y67" s="7" t="str">
        <f t="shared" si="12"/>
        <v>47.0%</v>
      </c>
      <c r="Z67" s="7" t="str">
        <f t="shared" si="12"/>
        <v>60.6%</v>
      </c>
      <c r="AA67" s="7" t="str">
        <f t="shared" si="12"/>
        <v>20.5%</v>
      </c>
      <c r="AB67" s="7" t="str">
        <f t="shared" si="12"/>
        <v>13.2%</v>
      </c>
      <c r="AC67" s="7" t="str">
        <f t="shared" si="12"/>
        <v>2.9%</v>
      </c>
      <c r="AD67" s="7" t="str">
        <f t="shared" si="12"/>
        <v>1.4%</v>
      </c>
      <c r="AE67" s="7" t="str">
        <f t="shared" si="12"/>
        <v>0.8%</v>
      </c>
      <c r="AF67" s="7" t="str">
        <f t="shared" si="12"/>
        <v>0.5%</v>
      </c>
      <c r="AG67" s="7" t="str">
        <f t="shared" si="12"/>
        <v>0.2%</v>
      </c>
      <c r="AH67" s="9"/>
      <c r="AI67" s="9">
        <f t="shared" si="3"/>
        <v>4</v>
      </c>
      <c r="AJ67" s="10" t="s">
        <v>282</v>
      </c>
    </row>
    <row r="68" spans="1:36" ht="13.8" x14ac:dyDescent="0.25">
      <c r="A68" s="5">
        <f t="shared" si="13"/>
        <v>43890</v>
      </c>
      <c r="B68" s="5">
        <f t="shared" si="13"/>
        <v>44136</v>
      </c>
      <c r="C68" s="6">
        <f t="shared" si="13"/>
        <v>0.33333333333333331</v>
      </c>
      <c r="D68" s="7">
        <f t="shared" si="13"/>
        <v>248</v>
      </c>
      <c r="E68" s="10" t="s">
        <v>268</v>
      </c>
      <c r="F68" s="7">
        <f t="shared" si="14"/>
        <v>169194</v>
      </c>
      <c r="G68" s="7">
        <f t="shared" si="14"/>
        <v>8371</v>
      </c>
      <c r="H68" s="7">
        <f t="shared" si="14"/>
        <v>4313</v>
      </c>
      <c r="I68" s="16" t="str">
        <f t="shared" si="14"/>
        <v>No hay datos</v>
      </c>
      <c r="J68" s="19">
        <f t="shared" si="14"/>
        <v>149048</v>
      </c>
      <c r="K68" s="24">
        <f t="shared" si="14"/>
        <v>21423</v>
      </c>
      <c r="L68" s="7">
        <f t="shared" si="14"/>
        <v>327889</v>
      </c>
      <c r="M68" s="7">
        <f t="shared" si="14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5">R67</f>
        <v>11284</v>
      </c>
      <c r="S68" s="7">
        <f t="shared" si="15"/>
        <v>1025</v>
      </c>
      <c r="T68" s="7">
        <f t="shared" si="15"/>
        <v>1033</v>
      </c>
      <c r="U68" s="7">
        <f t="shared" si="15"/>
        <v>79053</v>
      </c>
      <c r="V68" s="7">
        <f t="shared" si="15"/>
        <v>531</v>
      </c>
      <c r="W68" s="7">
        <f t="shared" si="15"/>
        <v>342</v>
      </c>
      <c r="X68" s="7" t="str">
        <f t="shared" si="15"/>
        <v>53.0%</v>
      </c>
      <c r="Y68" s="7" t="str">
        <f t="shared" si="15"/>
        <v>47.0%</v>
      </c>
      <c r="Z68" s="7" t="str">
        <f t="shared" si="15"/>
        <v>60.6%</v>
      </c>
      <c r="AA68" s="7" t="str">
        <f t="shared" si="15"/>
        <v>20.5%</v>
      </c>
      <c r="AB68" s="7" t="str">
        <f t="shared" si="15"/>
        <v>13.2%</v>
      </c>
      <c r="AC68" s="7" t="str">
        <f t="shared" si="15"/>
        <v>2.9%</v>
      </c>
      <c r="AD68" s="7" t="str">
        <f t="shared" si="15"/>
        <v>1.4%</v>
      </c>
      <c r="AE68" s="7" t="str">
        <f t="shared" si="15"/>
        <v>0.8%</v>
      </c>
      <c r="AF68" s="7" t="str">
        <f t="shared" si="15"/>
        <v>0.5%</v>
      </c>
      <c r="AG68" s="7" t="str">
        <f t="shared" si="15"/>
        <v>0.2%</v>
      </c>
      <c r="AH68" s="9"/>
      <c r="AI68" s="9">
        <f t="shared" ref="AI68:AI131" si="16">AI67</f>
        <v>4</v>
      </c>
      <c r="AJ68" s="10" t="s">
        <v>282</v>
      </c>
    </row>
    <row r="69" spans="1:36" ht="13.8" x14ac:dyDescent="0.25">
      <c r="A69" s="5">
        <f t="shared" si="13"/>
        <v>43890</v>
      </c>
      <c r="B69" s="5">
        <f t="shared" si="13"/>
        <v>44136</v>
      </c>
      <c r="C69" s="6">
        <f t="shared" si="13"/>
        <v>0.33333333333333331</v>
      </c>
      <c r="D69" s="7">
        <f t="shared" si="13"/>
        <v>248</v>
      </c>
      <c r="E69" s="10" t="s">
        <v>268</v>
      </c>
      <c r="F69" s="7">
        <f t="shared" si="14"/>
        <v>169194</v>
      </c>
      <c r="G69" s="7">
        <f t="shared" si="14"/>
        <v>8371</v>
      </c>
      <c r="H69" s="7">
        <f t="shared" si="14"/>
        <v>4313</v>
      </c>
      <c r="I69" s="16" t="str">
        <f t="shared" si="14"/>
        <v>No hay datos</v>
      </c>
      <c r="J69" s="19">
        <f t="shared" si="14"/>
        <v>149048</v>
      </c>
      <c r="K69" s="24">
        <f t="shared" si="14"/>
        <v>21423</v>
      </c>
      <c r="L69" s="7">
        <f t="shared" si="14"/>
        <v>327889</v>
      </c>
      <c r="M69" s="7">
        <f t="shared" si="14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5"/>
        <v>11284</v>
      </c>
      <c r="S69" s="7">
        <f t="shared" si="15"/>
        <v>1025</v>
      </c>
      <c r="T69" s="7">
        <f t="shared" si="15"/>
        <v>1033</v>
      </c>
      <c r="U69" s="7">
        <f t="shared" si="15"/>
        <v>79053</v>
      </c>
      <c r="V69" s="7">
        <f t="shared" si="15"/>
        <v>531</v>
      </c>
      <c r="W69" s="7">
        <f t="shared" si="15"/>
        <v>342</v>
      </c>
      <c r="X69" s="7" t="str">
        <f t="shared" si="15"/>
        <v>53.0%</v>
      </c>
      <c r="Y69" s="7" t="str">
        <f t="shared" si="15"/>
        <v>47.0%</v>
      </c>
      <c r="Z69" s="7" t="str">
        <f t="shared" si="15"/>
        <v>60.6%</v>
      </c>
      <c r="AA69" s="7" t="str">
        <f t="shared" si="15"/>
        <v>20.5%</v>
      </c>
      <c r="AB69" s="7" t="str">
        <f t="shared" si="15"/>
        <v>13.2%</v>
      </c>
      <c r="AC69" s="7" t="str">
        <f t="shared" si="15"/>
        <v>2.9%</v>
      </c>
      <c r="AD69" s="7" t="str">
        <f t="shared" si="15"/>
        <v>1.4%</v>
      </c>
      <c r="AE69" s="7" t="str">
        <f t="shared" si="15"/>
        <v>0.8%</v>
      </c>
      <c r="AF69" s="7" t="str">
        <f t="shared" si="15"/>
        <v>0.5%</v>
      </c>
      <c r="AG69" s="7" t="str">
        <f t="shared" si="15"/>
        <v>0.2%</v>
      </c>
      <c r="AH69" s="9"/>
      <c r="AI69" s="9">
        <f t="shared" si="16"/>
        <v>4</v>
      </c>
      <c r="AJ69" s="10" t="s">
        <v>282</v>
      </c>
    </row>
    <row r="70" spans="1:36" ht="13.8" x14ac:dyDescent="0.25">
      <c r="A70" s="5">
        <f t="shared" si="13"/>
        <v>43890</v>
      </c>
      <c r="B70" s="5">
        <f t="shared" si="13"/>
        <v>44136</v>
      </c>
      <c r="C70" s="6">
        <f t="shared" si="13"/>
        <v>0.33333333333333331</v>
      </c>
      <c r="D70" s="7">
        <f t="shared" si="13"/>
        <v>248</v>
      </c>
      <c r="E70" s="10" t="s">
        <v>268</v>
      </c>
      <c r="F70" s="7">
        <f t="shared" si="14"/>
        <v>169194</v>
      </c>
      <c r="G70" s="7">
        <f t="shared" si="14"/>
        <v>8371</v>
      </c>
      <c r="H70" s="7">
        <f t="shared" si="14"/>
        <v>4313</v>
      </c>
      <c r="I70" s="16" t="str">
        <f t="shared" si="14"/>
        <v>No hay datos</v>
      </c>
      <c r="J70" s="19">
        <f t="shared" si="14"/>
        <v>149048</v>
      </c>
      <c r="K70" s="24">
        <f t="shared" si="14"/>
        <v>21423</v>
      </c>
      <c r="L70" s="7">
        <f t="shared" si="14"/>
        <v>327889</v>
      </c>
      <c r="M70" s="7">
        <f t="shared" si="14"/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si="15"/>
        <v>11284</v>
      </c>
      <c r="S70" s="7">
        <f t="shared" si="15"/>
        <v>1025</v>
      </c>
      <c r="T70" s="7">
        <f t="shared" si="15"/>
        <v>1033</v>
      </c>
      <c r="U70" s="7">
        <f t="shared" si="15"/>
        <v>79053</v>
      </c>
      <c r="V70" s="7">
        <f t="shared" si="15"/>
        <v>531</v>
      </c>
      <c r="W70" s="7">
        <f t="shared" si="15"/>
        <v>342</v>
      </c>
      <c r="X70" s="7" t="str">
        <f t="shared" si="15"/>
        <v>53.0%</v>
      </c>
      <c r="Y70" s="7" t="str">
        <f t="shared" si="15"/>
        <v>47.0%</v>
      </c>
      <c r="Z70" s="7" t="str">
        <f t="shared" si="15"/>
        <v>60.6%</v>
      </c>
      <c r="AA70" s="7" t="str">
        <f t="shared" si="15"/>
        <v>20.5%</v>
      </c>
      <c r="AB70" s="7" t="str">
        <f t="shared" si="15"/>
        <v>13.2%</v>
      </c>
      <c r="AC70" s="7" t="str">
        <f t="shared" si="15"/>
        <v>2.9%</v>
      </c>
      <c r="AD70" s="7" t="str">
        <f t="shared" si="15"/>
        <v>1.4%</v>
      </c>
      <c r="AE70" s="7" t="str">
        <f t="shared" si="15"/>
        <v>0.8%</v>
      </c>
      <c r="AF70" s="7" t="str">
        <f t="shared" si="15"/>
        <v>0.5%</v>
      </c>
      <c r="AG70" s="7" t="str">
        <f t="shared" si="15"/>
        <v>0.2%</v>
      </c>
      <c r="AH70" s="9"/>
      <c r="AI70" s="9">
        <f t="shared" si="16"/>
        <v>4</v>
      </c>
      <c r="AJ70" s="10" t="s">
        <v>282</v>
      </c>
    </row>
    <row r="71" spans="1:36" ht="13.8" x14ac:dyDescent="0.25">
      <c r="A71" s="5">
        <f t="shared" si="13"/>
        <v>43890</v>
      </c>
      <c r="B71" s="5">
        <f t="shared" si="13"/>
        <v>44136</v>
      </c>
      <c r="C71" s="6">
        <f t="shared" si="13"/>
        <v>0.33333333333333331</v>
      </c>
      <c r="D71" s="7">
        <f t="shared" si="13"/>
        <v>248</v>
      </c>
      <c r="E71" s="10" t="s">
        <v>268</v>
      </c>
      <c r="F71" s="7">
        <f t="shared" si="14"/>
        <v>169194</v>
      </c>
      <c r="G71" s="7">
        <f t="shared" si="14"/>
        <v>8371</v>
      </c>
      <c r="H71" s="7">
        <f t="shared" si="14"/>
        <v>4313</v>
      </c>
      <c r="I71" s="16" t="str">
        <f t="shared" si="14"/>
        <v>No hay datos</v>
      </c>
      <c r="J71" s="19">
        <f t="shared" si="14"/>
        <v>149048</v>
      </c>
      <c r="K71" s="24">
        <f t="shared" si="14"/>
        <v>21423</v>
      </c>
      <c r="L71" s="7">
        <f t="shared" si="14"/>
        <v>327889</v>
      </c>
      <c r="M71" s="7">
        <f t="shared" si="14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15"/>
        <v>11284</v>
      </c>
      <c r="S71" s="7">
        <f t="shared" si="15"/>
        <v>1025</v>
      </c>
      <c r="T71" s="7">
        <f t="shared" si="15"/>
        <v>1033</v>
      </c>
      <c r="U71" s="7">
        <f t="shared" si="15"/>
        <v>79053</v>
      </c>
      <c r="V71" s="7">
        <f t="shared" si="15"/>
        <v>531</v>
      </c>
      <c r="W71" s="7">
        <f t="shared" si="15"/>
        <v>342</v>
      </c>
      <c r="X71" s="7" t="str">
        <f t="shared" si="15"/>
        <v>53.0%</v>
      </c>
      <c r="Y71" s="7" t="str">
        <f t="shared" si="15"/>
        <v>47.0%</v>
      </c>
      <c r="Z71" s="7" t="str">
        <f t="shared" si="15"/>
        <v>60.6%</v>
      </c>
      <c r="AA71" s="7" t="str">
        <f t="shared" si="15"/>
        <v>20.5%</v>
      </c>
      <c r="AB71" s="7" t="str">
        <f t="shared" si="15"/>
        <v>13.2%</v>
      </c>
      <c r="AC71" s="7" t="str">
        <f t="shared" si="15"/>
        <v>2.9%</v>
      </c>
      <c r="AD71" s="7" t="str">
        <f t="shared" si="15"/>
        <v>1.4%</v>
      </c>
      <c r="AE71" s="7" t="str">
        <f t="shared" si="15"/>
        <v>0.8%</v>
      </c>
      <c r="AF71" s="7" t="str">
        <f t="shared" si="15"/>
        <v>0.5%</v>
      </c>
      <c r="AG71" s="7" t="str">
        <f t="shared" si="15"/>
        <v>0.2%</v>
      </c>
      <c r="AH71" s="9"/>
      <c r="AI71" s="9">
        <f t="shared" si="16"/>
        <v>4</v>
      </c>
      <c r="AJ71" s="10" t="s">
        <v>282</v>
      </c>
    </row>
    <row r="72" spans="1:36" ht="13.8" x14ac:dyDescent="0.25">
      <c r="A72" s="5">
        <f t="shared" si="13"/>
        <v>43890</v>
      </c>
      <c r="B72" s="5">
        <f t="shared" si="13"/>
        <v>44136</v>
      </c>
      <c r="C72" s="6">
        <f t="shared" si="13"/>
        <v>0.33333333333333331</v>
      </c>
      <c r="D72" s="7">
        <f t="shared" si="13"/>
        <v>248</v>
      </c>
      <c r="E72" s="10" t="s">
        <v>268</v>
      </c>
      <c r="F72" s="7">
        <f t="shared" si="14"/>
        <v>169194</v>
      </c>
      <c r="G72" s="7">
        <f t="shared" si="14"/>
        <v>8371</v>
      </c>
      <c r="H72" s="7">
        <f t="shared" si="14"/>
        <v>4313</v>
      </c>
      <c r="I72" s="16" t="str">
        <f t="shared" si="14"/>
        <v>No hay datos</v>
      </c>
      <c r="J72" s="19">
        <f t="shared" si="14"/>
        <v>149048</v>
      </c>
      <c r="K72" s="24">
        <f t="shared" si="14"/>
        <v>21423</v>
      </c>
      <c r="L72" s="7">
        <f t="shared" si="14"/>
        <v>327889</v>
      </c>
      <c r="M72" s="7">
        <f t="shared" si="14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5"/>
        <v>11284</v>
      </c>
      <c r="S72" s="7">
        <f t="shared" si="15"/>
        <v>1025</v>
      </c>
      <c r="T72" s="7">
        <f t="shared" si="15"/>
        <v>1033</v>
      </c>
      <c r="U72" s="7">
        <f t="shared" si="15"/>
        <v>79053</v>
      </c>
      <c r="V72" s="7">
        <f t="shared" si="15"/>
        <v>531</v>
      </c>
      <c r="W72" s="7">
        <f t="shared" si="15"/>
        <v>342</v>
      </c>
      <c r="X72" s="7" t="str">
        <f t="shared" si="15"/>
        <v>53.0%</v>
      </c>
      <c r="Y72" s="7" t="str">
        <f t="shared" si="15"/>
        <v>47.0%</v>
      </c>
      <c r="Z72" s="7" t="str">
        <f t="shared" si="15"/>
        <v>60.6%</v>
      </c>
      <c r="AA72" s="7" t="str">
        <f t="shared" si="15"/>
        <v>20.5%</v>
      </c>
      <c r="AB72" s="7" t="str">
        <f t="shared" si="15"/>
        <v>13.2%</v>
      </c>
      <c r="AC72" s="7" t="str">
        <f t="shared" si="15"/>
        <v>2.9%</v>
      </c>
      <c r="AD72" s="7" t="str">
        <f t="shared" si="15"/>
        <v>1.4%</v>
      </c>
      <c r="AE72" s="7" t="str">
        <f t="shared" si="15"/>
        <v>0.8%</v>
      </c>
      <c r="AF72" s="7" t="str">
        <f t="shared" si="15"/>
        <v>0.5%</v>
      </c>
      <c r="AG72" s="7" t="str">
        <f t="shared" si="15"/>
        <v>0.2%</v>
      </c>
      <c r="AH72" s="9"/>
      <c r="AI72" s="9">
        <f t="shared" si="16"/>
        <v>4</v>
      </c>
      <c r="AJ72" s="10" t="s">
        <v>282</v>
      </c>
    </row>
    <row r="73" spans="1:36" ht="13.8" x14ac:dyDescent="0.25">
      <c r="A73" s="5">
        <f t="shared" si="13"/>
        <v>43890</v>
      </c>
      <c r="B73" s="5">
        <f t="shared" si="13"/>
        <v>44136</v>
      </c>
      <c r="C73" s="6">
        <f t="shared" si="13"/>
        <v>0.33333333333333331</v>
      </c>
      <c r="D73" s="7">
        <f t="shared" si="13"/>
        <v>248</v>
      </c>
      <c r="E73" s="10" t="s">
        <v>268</v>
      </c>
      <c r="F73" s="7">
        <f t="shared" si="14"/>
        <v>169194</v>
      </c>
      <c r="G73" s="7">
        <f t="shared" si="14"/>
        <v>8371</v>
      </c>
      <c r="H73" s="7">
        <f t="shared" si="14"/>
        <v>4313</v>
      </c>
      <c r="I73" s="16" t="str">
        <f t="shared" si="14"/>
        <v>No hay datos</v>
      </c>
      <c r="J73" s="19">
        <f t="shared" si="14"/>
        <v>149048</v>
      </c>
      <c r="K73" s="24">
        <f t="shared" si="14"/>
        <v>21423</v>
      </c>
      <c r="L73" s="7">
        <f t="shared" si="14"/>
        <v>327889</v>
      </c>
      <c r="M73" s="7">
        <f t="shared" si="14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15"/>
        <v>11284</v>
      </c>
      <c r="S73" s="7">
        <f t="shared" si="15"/>
        <v>1025</v>
      </c>
      <c r="T73" s="7">
        <f t="shared" si="15"/>
        <v>1033</v>
      </c>
      <c r="U73" s="7">
        <f t="shared" si="15"/>
        <v>79053</v>
      </c>
      <c r="V73" s="7">
        <f t="shared" si="15"/>
        <v>531</v>
      </c>
      <c r="W73" s="7">
        <f t="shared" si="15"/>
        <v>342</v>
      </c>
      <c r="X73" s="7" t="str">
        <f t="shared" si="15"/>
        <v>53.0%</v>
      </c>
      <c r="Y73" s="7" t="str">
        <f t="shared" si="15"/>
        <v>47.0%</v>
      </c>
      <c r="Z73" s="7" t="str">
        <f t="shared" si="15"/>
        <v>60.6%</v>
      </c>
      <c r="AA73" s="7" t="str">
        <f t="shared" si="15"/>
        <v>20.5%</v>
      </c>
      <c r="AB73" s="7" t="str">
        <f t="shared" si="15"/>
        <v>13.2%</v>
      </c>
      <c r="AC73" s="7" t="str">
        <f t="shared" si="15"/>
        <v>2.9%</v>
      </c>
      <c r="AD73" s="7" t="str">
        <f t="shared" si="15"/>
        <v>1.4%</v>
      </c>
      <c r="AE73" s="7" t="str">
        <f t="shared" si="15"/>
        <v>0.8%</v>
      </c>
      <c r="AF73" s="7" t="str">
        <f t="shared" si="15"/>
        <v>0.5%</v>
      </c>
      <c r="AG73" s="7" t="str">
        <f t="shared" si="15"/>
        <v>0.2%</v>
      </c>
      <c r="AH73" s="9"/>
      <c r="AI73" s="9">
        <f t="shared" si="16"/>
        <v>4</v>
      </c>
      <c r="AJ73" s="10" t="s">
        <v>282</v>
      </c>
    </row>
    <row r="74" spans="1:36" ht="13.8" x14ac:dyDescent="0.25">
      <c r="A74" s="5">
        <f t="shared" si="13"/>
        <v>43890</v>
      </c>
      <c r="B74" s="5">
        <f t="shared" si="13"/>
        <v>44136</v>
      </c>
      <c r="C74" s="6">
        <f t="shared" si="13"/>
        <v>0.33333333333333331</v>
      </c>
      <c r="D74" s="7">
        <f t="shared" si="13"/>
        <v>248</v>
      </c>
      <c r="E74" s="10" t="s">
        <v>268</v>
      </c>
      <c r="F74" s="7">
        <f t="shared" si="14"/>
        <v>169194</v>
      </c>
      <c r="G74" s="7">
        <f t="shared" si="14"/>
        <v>8371</v>
      </c>
      <c r="H74" s="7">
        <f t="shared" si="14"/>
        <v>4313</v>
      </c>
      <c r="I74" s="16" t="str">
        <f t="shared" si="14"/>
        <v>No hay datos</v>
      </c>
      <c r="J74" s="19">
        <f t="shared" si="14"/>
        <v>149048</v>
      </c>
      <c r="K74" s="24">
        <f t="shared" si="14"/>
        <v>21423</v>
      </c>
      <c r="L74" s="7">
        <f t="shared" si="14"/>
        <v>327889</v>
      </c>
      <c r="M74" s="7">
        <f t="shared" si="14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5"/>
        <v>11284</v>
      </c>
      <c r="S74" s="7">
        <f t="shared" si="15"/>
        <v>1025</v>
      </c>
      <c r="T74" s="7">
        <f t="shared" si="15"/>
        <v>1033</v>
      </c>
      <c r="U74" s="7">
        <f t="shared" si="15"/>
        <v>79053</v>
      </c>
      <c r="V74" s="7">
        <f t="shared" si="15"/>
        <v>531</v>
      </c>
      <c r="W74" s="7">
        <f t="shared" si="15"/>
        <v>342</v>
      </c>
      <c r="X74" s="7" t="str">
        <f t="shared" si="15"/>
        <v>53.0%</v>
      </c>
      <c r="Y74" s="7" t="str">
        <f t="shared" si="15"/>
        <v>47.0%</v>
      </c>
      <c r="Z74" s="7" t="str">
        <f t="shared" si="15"/>
        <v>60.6%</v>
      </c>
      <c r="AA74" s="7" t="str">
        <f t="shared" si="15"/>
        <v>20.5%</v>
      </c>
      <c r="AB74" s="7" t="str">
        <f t="shared" si="15"/>
        <v>13.2%</v>
      </c>
      <c r="AC74" s="7" t="str">
        <f t="shared" si="15"/>
        <v>2.9%</v>
      </c>
      <c r="AD74" s="7" t="str">
        <f t="shared" si="15"/>
        <v>1.4%</v>
      </c>
      <c r="AE74" s="7" t="str">
        <f t="shared" si="15"/>
        <v>0.8%</v>
      </c>
      <c r="AF74" s="7" t="str">
        <f t="shared" si="15"/>
        <v>0.5%</v>
      </c>
      <c r="AG74" s="7" t="str">
        <f t="shared" si="15"/>
        <v>0.2%</v>
      </c>
      <c r="AH74" s="9"/>
      <c r="AI74" s="9">
        <f t="shared" si="16"/>
        <v>4</v>
      </c>
      <c r="AJ74" s="10" t="s">
        <v>282</v>
      </c>
    </row>
    <row r="75" spans="1:36" ht="13.8" x14ac:dyDescent="0.25">
      <c r="A75" s="5">
        <f t="shared" si="13"/>
        <v>43890</v>
      </c>
      <c r="B75" s="5">
        <f t="shared" si="13"/>
        <v>44136</v>
      </c>
      <c r="C75" s="6">
        <f t="shared" si="13"/>
        <v>0.33333333333333331</v>
      </c>
      <c r="D75" s="7">
        <f t="shared" si="13"/>
        <v>248</v>
      </c>
      <c r="E75" s="10" t="s">
        <v>268</v>
      </c>
      <c r="F75" s="7">
        <f t="shared" si="14"/>
        <v>169194</v>
      </c>
      <c r="G75" s="7">
        <f t="shared" si="14"/>
        <v>8371</v>
      </c>
      <c r="H75" s="7">
        <f t="shared" si="14"/>
        <v>4313</v>
      </c>
      <c r="I75" s="16" t="str">
        <f t="shared" si="14"/>
        <v>No hay datos</v>
      </c>
      <c r="J75" s="19">
        <f t="shared" si="14"/>
        <v>149048</v>
      </c>
      <c r="K75" s="24">
        <f t="shared" si="14"/>
        <v>21423</v>
      </c>
      <c r="L75" s="7">
        <f t="shared" si="14"/>
        <v>327889</v>
      </c>
      <c r="M75" s="7">
        <f t="shared" si="14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5"/>
        <v>11284</v>
      </c>
      <c r="S75" s="7">
        <f t="shared" si="15"/>
        <v>1025</v>
      </c>
      <c r="T75" s="7">
        <f t="shared" si="15"/>
        <v>1033</v>
      </c>
      <c r="U75" s="7">
        <f t="shared" si="15"/>
        <v>79053</v>
      </c>
      <c r="V75" s="7">
        <f t="shared" si="15"/>
        <v>531</v>
      </c>
      <c r="W75" s="7">
        <f t="shared" si="15"/>
        <v>342</v>
      </c>
      <c r="X75" s="7" t="str">
        <f t="shared" si="15"/>
        <v>53.0%</v>
      </c>
      <c r="Y75" s="7" t="str">
        <f t="shared" si="15"/>
        <v>47.0%</v>
      </c>
      <c r="Z75" s="7" t="str">
        <f t="shared" si="15"/>
        <v>60.6%</v>
      </c>
      <c r="AA75" s="7" t="str">
        <f t="shared" si="15"/>
        <v>20.5%</v>
      </c>
      <c r="AB75" s="7" t="str">
        <f t="shared" si="15"/>
        <v>13.2%</v>
      </c>
      <c r="AC75" s="7" t="str">
        <f t="shared" si="15"/>
        <v>2.9%</v>
      </c>
      <c r="AD75" s="7" t="str">
        <f t="shared" si="15"/>
        <v>1.4%</v>
      </c>
      <c r="AE75" s="7" t="str">
        <f t="shared" si="15"/>
        <v>0.8%</v>
      </c>
      <c r="AF75" s="7" t="str">
        <f t="shared" si="15"/>
        <v>0.5%</v>
      </c>
      <c r="AG75" s="7" t="str">
        <f t="shared" si="15"/>
        <v>0.2%</v>
      </c>
      <c r="AH75" s="9"/>
      <c r="AI75" s="9">
        <f t="shared" si="16"/>
        <v>4</v>
      </c>
      <c r="AJ75" s="10" t="s">
        <v>282</v>
      </c>
    </row>
    <row r="76" spans="1:36" ht="13.8" x14ac:dyDescent="0.25">
      <c r="A76" s="5">
        <f t="shared" si="13"/>
        <v>43890</v>
      </c>
      <c r="B76" s="5">
        <f t="shared" si="13"/>
        <v>44136</v>
      </c>
      <c r="C76" s="6">
        <f t="shared" si="13"/>
        <v>0.33333333333333331</v>
      </c>
      <c r="D76" s="7">
        <f t="shared" si="13"/>
        <v>248</v>
      </c>
      <c r="E76" s="10" t="s">
        <v>268</v>
      </c>
      <c r="F76" s="7">
        <f t="shared" si="14"/>
        <v>169194</v>
      </c>
      <c r="G76" s="7">
        <f t="shared" si="14"/>
        <v>8371</v>
      </c>
      <c r="H76" s="7">
        <f t="shared" si="14"/>
        <v>4313</v>
      </c>
      <c r="I76" s="16" t="str">
        <f t="shared" si="14"/>
        <v>No hay datos</v>
      </c>
      <c r="J76" s="19">
        <f t="shared" si="14"/>
        <v>149048</v>
      </c>
      <c r="K76" s="24">
        <f t="shared" si="14"/>
        <v>21423</v>
      </c>
      <c r="L76" s="7">
        <f t="shared" si="14"/>
        <v>327889</v>
      </c>
      <c r="M76" s="7">
        <f t="shared" si="14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5"/>
        <v>11284</v>
      </c>
      <c r="S76" s="7">
        <f t="shared" si="15"/>
        <v>1025</v>
      </c>
      <c r="T76" s="7">
        <f t="shared" si="15"/>
        <v>1033</v>
      </c>
      <c r="U76" s="7">
        <f t="shared" si="15"/>
        <v>79053</v>
      </c>
      <c r="V76" s="7">
        <f t="shared" si="15"/>
        <v>531</v>
      </c>
      <c r="W76" s="7">
        <f t="shared" si="15"/>
        <v>342</v>
      </c>
      <c r="X76" s="7" t="str">
        <f t="shared" si="15"/>
        <v>53.0%</v>
      </c>
      <c r="Y76" s="7" t="str">
        <f t="shared" si="15"/>
        <v>47.0%</v>
      </c>
      <c r="Z76" s="7" t="str">
        <f t="shared" si="15"/>
        <v>60.6%</v>
      </c>
      <c r="AA76" s="7" t="str">
        <f t="shared" si="15"/>
        <v>20.5%</v>
      </c>
      <c r="AB76" s="7" t="str">
        <f t="shared" si="15"/>
        <v>13.2%</v>
      </c>
      <c r="AC76" s="7" t="str">
        <f t="shared" si="15"/>
        <v>2.9%</v>
      </c>
      <c r="AD76" s="7" t="str">
        <f t="shared" si="15"/>
        <v>1.4%</v>
      </c>
      <c r="AE76" s="7" t="str">
        <f t="shared" si="15"/>
        <v>0.8%</v>
      </c>
      <c r="AF76" s="7" t="str">
        <f t="shared" si="15"/>
        <v>0.5%</v>
      </c>
      <c r="AG76" s="7" t="str">
        <f t="shared" si="15"/>
        <v>0.2%</v>
      </c>
      <c r="AH76" s="9"/>
      <c r="AI76" s="9">
        <f t="shared" si="16"/>
        <v>4</v>
      </c>
      <c r="AJ76" s="10" t="s">
        <v>282</v>
      </c>
    </row>
    <row r="77" spans="1:36" ht="13.8" x14ac:dyDescent="0.25">
      <c r="A77" s="5">
        <f t="shared" si="13"/>
        <v>43890</v>
      </c>
      <c r="B77" s="5">
        <f t="shared" si="13"/>
        <v>44136</v>
      </c>
      <c r="C77" s="6">
        <f t="shared" si="13"/>
        <v>0.33333333333333331</v>
      </c>
      <c r="D77" s="7">
        <f t="shared" si="13"/>
        <v>248</v>
      </c>
      <c r="E77" s="10" t="s">
        <v>268</v>
      </c>
      <c r="F77" s="7">
        <f t="shared" si="14"/>
        <v>169194</v>
      </c>
      <c r="G77" s="7">
        <f t="shared" si="14"/>
        <v>8371</v>
      </c>
      <c r="H77" s="7">
        <f t="shared" si="14"/>
        <v>4313</v>
      </c>
      <c r="I77" s="16" t="str">
        <f t="shared" si="14"/>
        <v>No hay datos</v>
      </c>
      <c r="J77" s="19">
        <f t="shared" si="14"/>
        <v>149048</v>
      </c>
      <c r="K77" s="24">
        <f t="shared" si="14"/>
        <v>21423</v>
      </c>
      <c r="L77" s="7">
        <f t="shared" si="14"/>
        <v>327889</v>
      </c>
      <c r="M77" s="7">
        <f t="shared" si="14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15"/>
        <v>11284</v>
      </c>
      <c r="S77" s="7">
        <f t="shared" si="15"/>
        <v>1025</v>
      </c>
      <c r="T77" s="7">
        <f t="shared" si="15"/>
        <v>1033</v>
      </c>
      <c r="U77" s="7">
        <f t="shared" si="15"/>
        <v>79053</v>
      </c>
      <c r="V77" s="7">
        <f t="shared" si="15"/>
        <v>531</v>
      </c>
      <c r="W77" s="7">
        <f t="shared" si="15"/>
        <v>342</v>
      </c>
      <c r="X77" s="7" t="str">
        <f t="shared" si="15"/>
        <v>53.0%</v>
      </c>
      <c r="Y77" s="7" t="str">
        <f t="shared" si="15"/>
        <v>47.0%</v>
      </c>
      <c r="Z77" s="7" t="str">
        <f t="shared" si="15"/>
        <v>60.6%</v>
      </c>
      <c r="AA77" s="7" t="str">
        <f t="shared" si="15"/>
        <v>20.5%</v>
      </c>
      <c r="AB77" s="7" t="str">
        <f t="shared" si="15"/>
        <v>13.2%</v>
      </c>
      <c r="AC77" s="7" t="str">
        <f t="shared" si="15"/>
        <v>2.9%</v>
      </c>
      <c r="AD77" s="7" t="str">
        <f t="shared" si="15"/>
        <v>1.4%</v>
      </c>
      <c r="AE77" s="7" t="str">
        <f t="shared" si="15"/>
        <v>0.8%</v>
      </c>
      <c r="AF77" s="7" t="str">
        <f t="shared" si="15"/>
        <v>0.5%</v>
      </c>
      <c r="AG77" s="7" t="str">
        <f t="shared" si="15"/>
        <v>0.2%</v>
      </c>
      <c r="AH77" s="9"/>
      <c r="AI77" s="9">
        <f t="shared" si="16"/>
        <v>4</v>
      </c>
      <c r="AJ77" s="10" t="s">
        <v>282</v>
      </c>
    </row>
    <row r="78" spans="1:36" ht="13.8" x14ac:dyDescent="0.25">
      <c r="A78" s="5">
        <f t="shared" si="13"/>
        <v>43890</v>
      </c>
      <c r="B78" s="5">
        <f t="shared" si="13"/>
        <v>44136</v>
      </c>
      <c r="C78" s="6">
        <f t="shared" si="13"/>
        <v>0.33333333333333331</v>
      </c>
      <c r="D78" s="7">
        <f t="shared" si="13"/>
        <v>248</v>
      </c>
      <c r="E78" s="10" t="s">
        <v>268</v>
      </c>
      <c r="F78" s="7">
        <f t="shared" si="14"/>
        <v>169194</v>
      </c>
      <c r="G78" s="7">
        <f t="shared" si="14"/>
        <v>8371</v>
      </c>
      <c r="H78" s="7">
        <f t="shared" si="14"/>
        <v>4313</v>
      </c>
      <c r="I78" s="16" t="str">
        <f t="shared" si="14"/>
        <v>No hay datos</v>
      </c>
      <c r="J78" s="19">
        <f t="shared" si="14"/>
        <v>149048</v>
      </c>
      <c r="K78" s="24">
        <f t="shared" si="14"/>
        <v>21423</v>
      </c>
      <c r="L78" s="7">
        <f t="shared" si="14"/>
        <v>327889</v>
      </c>
      <c r="M78" s="7">
        <f t="shared" si="14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5"/>
        <v>11284</v>
      </c>
      <c r="S78" s="7">
        <f t="shared" si="15"/>
        <v>1025</v>
      </c>
      <c r="T78" s="7">
        <f t="shared" si="15"/>
        <v>1033</v>
      </c>
      <c r="U78" s="7">
        <f t="shared" si="15"/>
        <v>79053</v>
      </c>
      <c r="V78" s="7">
        <f t="shared" si="15"/>
        <v>531</v>
      </c>
      <c r="W78" s="7">
        <f t="shared" si="15"/>
        <v>342</v>
      </c>
      <c r="X78" s="7" t="str">
        <f t="shared" si="15"/>
        <v>53.0%</v>
      </c>
      <c r="Y78" s="7" t="str">
        <f t="shared" si="15"/>
        <v>47.0%</v>
      </c>
      <c r="Z78" s="7" t="str">
        <f t="shared" si="15"/>
        <v>60.6%</v>
      </c>
      <c r="AA78" s="7" t="str">
        <f t="shared" si="15"/>
        <v>20.5%</v>
      </c>
      <c r="AB78" s="7" t="str">
        <f t="shared" si="15"/>
        <v>13.2%</v>
      </c>
      <c r="AC78" s="7" t="str">
        <f t="shared" si="15"/>
        <v>2.9%</v>
      </c>
      <c r="AD78" s="7" t="str">
        <f t="shared" si="15"/>
        <v>1.4%</v>
      </c>
      <c r="AE78" s="7" t="str">
        <f t="shared" si="15"/>
        <v>0.8%</v>
      </c>
      <c r="AF78" s="7" t="str">
        <f t="shared" si="15"/>
        <v>0.5%</v>
      </c>
      <c r="AG78" s="7" t="str">
        <f t="shared" si="15"/>
        <v>0.2%</v>
      </c>
      <c r="AH78" s="9"/>
      <c r="AI78" s="9">
        <f t="shared" si="16"/>
        <v>4</v>
      </c>
      <c r="AJ78" s="10" t="s">
        <v>282</v>
      </c>
    </row>
    <row r="79" spans="1:36" ht="13.8" x14ac:dyDescent="0.25">
      <c r="A79" s="5">
        <f t="shared" si="13"/>
        <v>43890</v>
      </c>
      <c r="B79" s="5">
        <f t="shared" si="13"/>
        <v>44136</v>
      </c>
      <c r="C79" s="6">
        <f t="shared" si="13"/>
        <v>0.33333333333333331</v>
      </c>
      <c r="D79" s="7">
        <f t="shared" si="13"/>
        <v>248</v>
      </c>
      <c r="E79" s="10" t="s">
        <v>268</v>
      </c>
      <c r="F79" s="7">
        <f t="shared" si="14"/>
        <v>169194</v>
      </c>
      <c r="G79" s="7">
        <f t="shared" si="14"/>
        <v>8371</v>
      </c>
      <c r="H79" s="7">
        <f t="shared" si="14"/>
        <v>4313</v>
      </c>
      <c r="I79" s="16" t="str">
        <f t="shared" si="14"/>
        <v>No hay datos</v>
      </c>
      <c r="J79" s="19">
        <f t="shared" si="14"/>
        <v>149048</v>
      </c>
      <c r="K79" s="24">
        <f t="shared" si="14"/>
        <v>21423</v>
      </c>
      <c r="L79" s="7">
        <f t="shared" si="14"/>
        <v>327889</v>
      </c>
      <c r="M79" s="7">
        <f t="shared" si="14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5"/>
        <v>11284</v>
      </c>
      <c r="S79" s="7">
        <f t="shared" si="15"/>
        <v>1025</v>
      </c>
      <c r="T79" s="7">
        <f t="shared" si="15"/>
        <v>1033</v>
      </c>
      <c r="U79" s="7">
        <f t="shared" si="15"/>
        <v>79053</v>
      </c>
      <c r="V79" s="7">
        <f t="shared" si="15"/>
        <v>531</v>
      </c>
      <c r="W79" s="7">
        <f t="shared" si="15"/>
        <v>342</v>
      </c>
      <c r="X79" s="7" t="str">
        <f t="shared" si="15"/>
        <v>53.0%</v>
      </c>
      <c r="Y79" s="7" t="str">
        <f t="shared" si="15"/>
        <v>47.0%</v>
      </c>
      <c r="Z79" s="7" t="str">
        <f t="shared" si="15"/>
        <v>60.6%</v>
      </c>
      <c r="AA79" s="7" t="str">
        <f t="shared" si="15"/>
        <v>20.5%</v>
      </c>
      <c r="AB79" s="7" t="str">
        <f t="shared" si="15"/>
        <v>13.2%</v>
      </c>
      <c r="AC79" s="7" t="str">
        <f t="shared" si="15"/>
        <v>2.9%</v>
      </c>
      <c r="AD79" s="7" t="str">
        <f t="shared" si="15"/>
        <v>1.4%</v>
      </c>
      <c r="AE79" s="7" t="str">
        <f t="shared" si="15"/>
        <v>0.8%</v>
      </c>
      <c r="AF79" s="7" t="str">
        <f t="shared" si="15"/>
        <v>0.5%</v>
      </c>
      <c r="AG79" s="7" t="str">
        <f t="shared" si="15"/>
        <v>0.2%</v>
      </c>
      <c r="AH79" s="9"/>
      <c r="AI79" s="9">
        <f t="shared" si="16"/>
        <v>4</v>
      </c>
      <c r="AJ79" s="10" t="s">
        <v>282</v>
      </c>
    </row>
    <row r="80" spans="1:36" ht="13.8" x14ac:dyDescent="0.25">
      <c r="A80" s="5">
        <f t="shared" si="13"/>
        <v>43890</v>
      </c>
      <c r="B80" s="5">
        <f t="shared" si="13"/>
        <v>44136</v>
      </c>
      <c r="C80" s="6">
        <f t="shared" si="13"/>
        <v>0.33333333333333331</v>
      </c>
      <c r="D80" s="7">
        <f t="shared" si="13"/>
        <v>248</v>
      </c>
      <c r="E80" s="10" t="s">
        <v>268</v>
      </c>
      <c r="F80" s="7">
        <f t="shared" si="14"/>
        <v>169194</v>
      </c>
      <c r="G80" s="7">
        <f t="shared" si="14"/>
        <v>8371</v>
      </c>
      <c r="H80" s="7">
        <f t="shared" si="14"/>
        <v>4313</v>
      </c>
      <c r="I80" s="16" t="str">
        <f t="shared" si="14"/>
        <v>No hay datos</v>
      </c>
      <c r="J80" s="19">
        <f t="shared" si="14"/>
        <v>149048</v>
      </c>
      <c r="K80" s="24">
        <f t="shared" si="14"/>
        <v>21423</v>
      </c>
      <c r="L80" s="7">
        <f t="shared" si="14"/>
        <v>327889</v>
      </c>
      <c r="M80" s="7">
        <f t="shared" si="14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5"/>
        <v>11284</v>
      </c>
      <c r="S80" s="7">
        <f t="shared" si="15"/>
        <v>1025</v>
      </c>
      <c r="T80" s="7">
        <f t="shared" si="15"/>
        <v>1033</v>
      </c>
      <c r="U80" s="7">
        <f t="shared" si="15"/>
        <v>79053</v>
      </c>
      <c r="V80" s="7">
        <f t="shared" si="15"/>
        <v>531</v>
      </c>
      <c r="W80" s="7">
        <f t="shared" si="15"/>
        <v>342</v>
      </c>
      <c r="X80" s="7" t="str">
        <f t="shared" si="15"/>
        <v>53.0%</v>
      </c>
      <c r="Y80" s="7" t="str">
        <f t="shared" si="15"/>
        <v>47.0%</v>
      </c>
      <c r="Z80" s="7" t="str">
        <f t="shared" si="15"/>
        <v>60.6%</v>
      </c>
      <c r="AA80" s="7" t="str">
        <f t="shared" si="15"/>
        <v>20.5%</v>
      </c>
      <c r="AB80" s="7" t="str">
        <f t="shared" si="15"/>
        <v>13.2%</v>
      </c>
      <c r="AC80" s="7" t="str">
        <f t="shared" si="15"/>
        <v>2.9%</v>
      </c>
      <c r="AD80" s="7" t="str">
        <f t="shared" si="15"/>
        <v>1.4%</v>
      </c>
      <c r="AE80" s="7" t="str">
        <f t="shared" si="15"/>
        <v>0.8%</v>
      </c>
      <c r="AF80" s="7" t="str">
        <f t="shared" si="15"/>
        <v>0.5%</v>
      </c>
      <c r="AG80" s="7" t="str">
        <f t="shared" si="15"/>
        <v>0.2%</v>
      </c>
      <c r="AH80" s="9"/>
      <c r="AI80" s="9">
        <f t="shared" si="16"/>
        <v>4</v>
      </c>
      <c r="AJ80" s="10" t="s">
        <v>282</v>
      </c>
    </row>
    <row r="81" spans="1:36" ht="13.8" x14ac:dyDescent="0.25">
      <c r="A81" s="5">
        <f t="shared" si="13"/>
        <v>43890</v>
      </c>
      <c r="B81" s="5">
        <f t="shared" si="13"/>
        <v>44136</v>
      </c>
      <c r="C81" s="6">
        <f t="shared" si="13"/>
        <v>0.33333333333333331</v>
      </c>
      <c r="D81" s="7">
        <f t="shared" si="13"/>
        <v>248</v>
      </c>
      <c r="E81" s="10" t="s">
        <v>268</v>
      </c>
      <c r="F81" s="7">
        <f t="shared" si="14"/>
        <v>169194</v>
      </c>
      <c r="G81" s="7">
        <f t="shared" si="14"/>
        <v>8371</v>
      </c>
      <c r="H81" s="7">
        <f t="shared" si="14"/>
        <v>4313</v>
      </c>
      <c r="I81" s="16" t="str">
        <f t="shared" si="14"/>
        <v>No hay datos</v>
      </c>
      <c r="J81" s="19">
        <f t="shared" si="14"/>
        <v>149048</v>
      </c>
      <c r="K81" s="24">
        <f t="shared" si="14"/>
        <v>21423</v>
      </c>
      <c r="L81" s="7">
        <f t="shared" si="14"/>
        <v>327889</v>
      </c>
      <c r="M81" s="7">
        <f t="shared" si="14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5"/>
        <v>11284</v>
      </c>
      <c r="S81" s="7">
        <f t="shared" si="15"/>
        <v>1025</v>
      </c>
      <c r="T81" s="7">
        <f t="shared" si="15"/>
        <v>1033</v>
      </c>
      <c r="U81" s="7">
        <f t="shared" si="15"/>
        <v>79053</v>
      </c>
      <c r="V81" s="7">
        <f t="shared" si="15"/>
        <v>531</v>
      </c>
      <c r="W81" s="7">
        <f t="shared" si="15"/>
        <v>342</v>
      </c>
      <c r="X81" s="7" t="str">
        <f t="shared" si="15"/>
        <v>53.0%</v>
      </c>
      <c r="Y81" s="7" t="str">
        <f t="shared" si="15"/>
        <v>47.0%</v>
      </c>
      <c r="Z81" s="7" t="str">
        <f t="shared" si="15"/>
        <v>60.6%</v>
      </c>
      <c r="AA81" s="7" t="str">
        <f t="shared" si="15"/>
        <v>20.5%</v>
      </c>
      <c r="AB81" s="7" t="str">
        <f t="shared" si="15"/>
        <v>13.2%</v>
      </c>
      <c r="AC81" s="7" t="str">
        <f t="shared" si="15"/>
        <v>2.9%</v>
      </c>
      <c r="AD81" s="7" t="str">
        <f t="shared" si="15"/>
        <v>1.4%</v>
      </c>
      <c r="AE81" s="7" t="str">
        <f t="shared" si="15"/>
        <v>0.8%</v>
      </c>
      <c r="AF81" s="7" t="str">
        <f t="shared" si="15"/>
        <v>0.5%</v>
      </c>
      <c r="AG81" s="7" t="str">
        <f t="shared" si="15"/>
        <v>0.2%</v>
      </c>
      <c r="AH81" s="9"/>
      <c r="AI81" s="9">
        <f t="shared" si="16"/>
        <v>4</v>
      </c>
      <c r="AJ81" s="10" t="s">
        <v>282</v>
      </c>
    </row>
    <row r="82" spans="1:36" ht="13.8" x14ac:dyDescent="0.25">
      <c r="A82" s="5">
        <f t="shared" si="13"/>
        <v>43890</v>
      </c>
      <c r="B82" s="5">
        <f t="shared" si="13"/>
        <v>44136</v>
      </c>
      <c r="C82" s="6">
        <f t="shared" si="13"/>
        <v>0.33333333333333331</v>
      </c>
      <c r="D82" s="7">
        <f t="shared" si="13"/>
        <v>248</v>
      </c>
      <c r="E82" s="10" t="s">
        <v>268</v>
      </c>
      <c r="F82" s="7">
        <f t="shared" si="14"/>
        <v>169194</v>
      </c>
      <c r="G82" s="7">
        <f t="shared" si="14"/>
        <v>8371</v>
      </c>
      <c r="H82" s="7">
        <f t="shared" si="14"/>
        <v>4313</v>
      </c>
      <c r="I82" s="16" t="str">
        <f t="shared" si="14"/>
        <v>No hay datos</v>
      </c>
      <c r="J82" s="19">
        <f t="shared" si="14"/>
        <v>149048</v>
      </c>
      <c r="K82" s="24">
        <f t="shared" si="14"/>
        <v>21423</v>
      </c>
      <c r="L82" s="7">
        <f t="shared" si="14"/>
        <v>327889</v>
      </c>
      <c r="M82" s="7">
        <f t="shared" si="14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5"/>
        <v>11284</v>
      </c>
      <c r="S82" s="7">
        <f t="shared" si="15"/>
        <v>1025</v>
      </c>
      <c r="T82" s="7">
        <f t="shared" si="15"/>
        <v>1033</v>
      </c>
      <c r="U82" s="7">
        <f t="shared" si="15"/>
        <v>79053</v>
      </c>
      <c r="V82" s="7">
        <f t="shared" si="15"/>
        <v>531</v>
      </c>
      <c r="W82" s="7">
        <f t="shared" si="15"/>
        <v>342</v>
      </c>
      <c r="X82" s="7" t="str">
        <f t="shared" si="15"/>
        <v>53.0%</v>
      </c>
      <c r="Y82" s="7" t="str">
        <f t="shared" si="15"/>
        <v>47.0%</v>
      </c>
      <c r="Z82" s="7" t="str">
        <f t="shared" si="15"/>
        <v>60.6%</v>
      </c>
      <c r="AA82" s="7" t="str">
        <f t="shared" si="15"/>
        <v>20.5%</v>
      </c>
      <c r="AB82" s="7" t="str">
        <f t="shared" si="15"/>
        <v>13.2%</v>
      </c>
      <c r="AC82" s="7" t="str">
        <f t="shared" si="15"/>
        <v>2.9%</v>
      </c>
      <c r="AD82" s="7" t="str">
        <f t="shared" si="15"/>
        <v>1.4%</v>
      </c>
      <c r="AE82" s="7" t="str">
        <f t="shared" si="15"/>
        <v>0.8%</v>
      </c>
      <c r="AF82" s="7" t="str">
        <f t="shared" si="15"/>
        <v>0.5%</v>
      </c>
      <c r="AG82" s="7" t="str">
        <f t="shared" si="15"/>
        <v>0.2%</v>
      </c>
      <c r="AH82" s="9"/>
      <c r="AI82" s="9">
        <f t="shared" si="16"/>
        <v>4</v>
      </c>
      <c r="AJ82" s="10" t="s">
        <v>282</v>
      </c>
    </row>
    <row r="83" spans="1:36" ht="13.8" x14ac:dyDescent="0.25">
      <c r="A83" s="5">
        <f t="shared" ref="A83:D98" si="17">A82</f>
        <v>43890</v>
      </c>
      <c r="B83" s="5">
        <f t="shared" si="17"/>
        <v>44136</v>
      </c>
      <c r="C83" s="6">
        <f t="shared" si="17"/>
        <v>0.33333333333333331</v>
      </c>
      <c r="D83" s="7">
        <f t="shared" si="17"/>
        <v>248</v>
      </c>
      <c r="E83" s="10" t="s">
        <v>268</v>
      </c>
      <c r="F83" s="7">
        <f t="shared" ref="F83:M98" si="18">F82</f>
        <v>169194</v>
      </c>
      <c r="G83" s="7">
        <f t="shared" si="18"/>
        <v>8371</v>
      </c>
      <c r="H83" s="7">
        <f t="shared" si="18"/>
        <v>4313</v>
      </c>
      <c r="I83" s="16" t="str">
        <f t="shared" si="18"/>
        <v>No hay datos</v>
      </c>
      <c r="J83" s="19">
        <f t="shared" si="18"/>
        <v>149048</v>
      </c>
      <c r="K83" s="24">
        <f t="shared" si="18"/>
        <v>21423</v>
      </c>
      <c r="L83" s="7">
        <f t="shared" si="18"/>
        <v>327889</v>
      </c>
      <c r="M83" s="7">
        <f t="shared" si="18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5"/>
        <v>11284</v>
      </c>
      <c r="S83" s="7">
        <f t="shared" si="15"/>
        <v>1025</v>
      </c>
      <c r="T83" s="7">
        <f t="shared" si="15"/>
        <v>1033</v>
      </c>
      <c r="U83" s="7">
        <f t="shared" si="15"/>
        <v>79053</v>
      </c>
      <c r="V83" s="7">
        <f t="shared" si="15"/>
        <v>531</v>
      </c>
      <c r="W83" s="7">
        <f t="shared" si="15"/>
        <v>342</v>
      </c>
      <c r="X83" s="7" t="str">
        <f t="shared" si="15"/>
        <v>53.0%</v>
      </c>
      <c r="Y83" s="7" t="str">
        <f t="shared" si="15"/>
        <v>47.0%</v>
      </c>
      <c r="Z83" s="7" t="str">
        <f t="shared" si="15"/>
        <v>60.6%</v>
      </c>
      <c r="AA83" s="7" t="str">
        <f t="shared" si="15"/>
        <v>20.5%</v>
      </c>
      <c r="AB83" s="7" t="str">
        <f t="shared" si="15"/>
        <v>13.2%</v>
      </c>
      <c r="AC83" s="7" t="str">
        <f t="shared" si="15"/>
        <v>2.9%</v>
      </c>
      <c r="AD83" s="7" t="str">
        <f t="shared" si="15"/>
        <v>1.4%</v>
      </c>
      <c r="AE83" s="7" t="str">
        <f t="shared" si="15"/>
        <v>0.8%</v>
      </c>
      <c r="AF83" s="7" t="str">
        <f t="shared" si="15"/>
        <v>0.5%</v>
      </c>
      <c r="AG83" s="7" t="str">
        <f t="shared" ref="AG83:AG146" si="19">AG82</f>
        <v>0.2%</v>
      </c>
      <c r="AH83" s="9"/>
      <c r="AI83" s="9">
        <f t="shared" si="16"/>
        <v>4</v>
      </c>
      <c r="AJ83" s="10" t="s">
        <v>282</v>
      </c>
    </row>
    <row r="84" spans="1:36" ht="13.8" x14ac:dyDescent="0.25">
      <c r="A84" s="5">
        <f t="shared" si="17"/>
        <v>43890</v>
      </c>
      <c r="B84" s="5">
        <f t="shared" si="17"/>
        <v>44136</v>
      </c>
      <c r="C84" s="6">
        <f t="shared" si="17"/>
        <v>0.33333333333333331</v>
      </c>
      <c r="D84" s="7">
        <f t="shared" si="17"/>
        <v>248</v>
      </c>
      <c r="E84" s="10" t="s">
        <v>268</v>
      </c>
      <c r="F84" s="7">
        <f t="shared" si="18"/>
        <v>169194</v>
      </c>
      <c r="G84" s="7">
        <f t="shared" si="18"/>
        <v>8371</v>
      </c>
      <c r="H84" s="7">
        <f t="shared" si="18"/>
        <v>4313</v>
      </c>
      <c r="I84" s="16" t="str">
        <f t="shared" si="18"/>
        <v>No hay datos</v>
      </c>
      <c r="J84" s="19">
        <f t="shared" si="18"/>
        <v>149048</v>
      </c>
      <c r="K84" s="24">
        <f t="shared" si="18"/>
        <v>21423</v>
      </c>
      <c r="L84" s="7">
        <f t="shared" si="18"/>
        <v>327889</v>
      </c>
      <c r="M84" s="7">
        <f t="shared" si="18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ref="R84:AF99" si="20">R83</f>
        <v>11284</v>
      </c>
      <c r="S84" s="7">
        <f t="shared" si="20"/>
        <v>1025</v>
      </c>
      <c r="T84" s="7">
        <f t="shared" si="20"/>
        <v>1033</v>
      </c>
      <c r="U84" s="7">
        <f t="shared" si="20"/>
        <v>79053</v>
      </c>
      <c r="V84" s="7">
        <f t="shared" si="20"/>
        <v>531</v>
      </c>
      <c r="W84" s="7">
        <f t="shared" si="20"/>
        <v>342</v>
      </c>
      <c r="X84" s="7" t="str">
        <f t="shared" si="20"/>
        <v>53.0%</v>
      </c>
      <c r="Y84" s="7" t="str">
        <f t="shared" si="20"/>
        <v>47.0%</v>
      </c>
      <c r="Z84" s="7" t="str">
        <f t="shared" si="20"/>
        <v>60.6%</v>
      </c>
      <c r="AA84" s="7" t="str">
        <f t="shared" si="20"/>
        <v>20.5%</v>
      </c>
      <c r="AB84" s="7" t="str">
        <f t="shared" si="20"/>
        <v>13.2%</v>
      </c>
      <c r="AC84" s="7" t="str">
        <f t="shared" si="20"/>
        <v>2.9%</v>
      </c>
      <c r="AD84" s="7" t="str">
        <f t="shared" si="20"/>
        <v>1.4%</v>
      </c>
      <c r="AE84" s="7" t="str">
        <f t="shared" si="20"/>
        <v>0.8%</v>
      </c>
      <c r="AF84" s="7" t="str">
        <f t="shared" si="20"/>
        <v>0.5%</v>
      </c>
      <c r="AG84" s="7" t="str">
        <f t="shared" si="19"/>
        <v>0.2%</v>
      </c>
      <c r="AH84" s="9"/>
      <c r="AI84" s="9">
        <f t="shared" si="16"/>
        <v>4</v>
      </c>
      <c r="AJ84" s="10" t="s">
        <v>282</v>
      </c>
    </row>
    <row r="85" spans="1:36" ht="13.8" x14ac:dyDescent="0.25">
      <c r="A85" s="5">
        <f t="shared" si="17"/>
        <v>43890</v>
      </c>
      <c r="B85" s="5">
        <f t="shared" si="17"/>
        <v>44136</v>
      </c>
      <c r="C85" s="6">
        <f t="shared" si="17"/>
        <v>0.33333333333333331</v>
      </c>
      <c r="D85" s="7">
        <f t="shared" si="17"/>
        <v>248</v>
      </c>
      <c r="E85" s="10" t="s">
        <v>268</v>
      </c>
      <c r="F85" s="7">
        <f t="shared" si="18"/>
        <v>169194</v>
      </c>
      <c r="G85" s="7">
        <f t="shared" si="18"/>
        <v>8371</v>
      </c>
      <c r="H85" s="7">
        <f t="shared" si="18"/>
        <v>4313</v>
      </c>
      <c r="I85" s="16" t="str">
        <f t="shared" si="18"/>
        <v>No hay datos</v>
      </c>
      <c r="J85" s="19">
        <f t="shared" si="18"/>
        <v>149048</v>
      </c>
      <c r="K85" s="24">
        <f t="shared" si="18"/>
        <v>21423</v>
      </c>
      <c r="L85" s="7">
        <f t="shared" si="18"/>
        <v>327889</v>
      </c>
      <c r="M85" s="7">
        <f t="shared" si="18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0"/>
        <v>11284</v>
      </c>
      <c r="S85" s="7">
        <f t="shared" si="20"/>
        <v>1025</v>
      </c>
      <c r="T85" s="7">
        <f t="shared" si="20"/>
        <v>1033</v>
      </c>
      <c r="U85" s="7">
        <f t="shared" si="20"/>
        <v>79053</v>
      </c>
      <c r="V85" s="7">
        <f t="shared" si="20"/>
        <v>531</v>
      </c>
      <c r="W85" s="7">
        <f t="shared" si="20"/>
        <v>342</v>
      </c>
      <c r="X85" s="7" t="str">
        <f t="shared" si="20"/>
        <v>53.0%</v>
      </c>
      <c r="Y85" s="7" t="str">
        <f t="shared" si="20"/>
        <v>47.0%</v>
      </c>
      <c r="Z85" s="7" t="str">
        <f t="shared" si="20"/>
        <v>60.6%</v>
      </c>
      <c r="AA85" s="7" t="str">
        <f t="shared" si="20"/>
        <v>20.5%</v>
      </c>
      <c r="AB85" s="7" t="str">
        <f t="shared" si="20"/>
        <v>13.2%</v>
      </c>
      <c r="AC85" s="7" t="str">
        <f t="shared" si="20"/>
        <v>2.9%</v>
      </c>
      <c r="AD85" s="7" t="str">
        <f t="shared" si="20"/>
        <v>1.4%</v>
      </c>
      <c r="AE85" s="7" t="str">
        <f t="shared" si="20"/>
        <v>0.8%</v>
      </c>
      <c r="AF85" s="7" t="str">
        <f t="shared" si="20"/>
        <v>0.5%</v>
      </c>
      <c r="AG85" s="7" t="str">
        <f t="shared" si="19"/>
        <v>0.2%</v>
      </c>
      <c r="AH85" s="9"/>
      <c r="AI85" s="9">
        <f t="shared" si="16"/>
        <v>4</v>
      </c>
      <c r="AJ85" s="10" t="s">
        <v>282</v>
      </c>
    </row>
    <row r="86" spans="1:36" ht="13.8" x14ac:dyDescent="0.25">
      <c r="A86" s="5">
        <f t="shared" si="17"/>
        <v>43890</v>
      </c>
      <c r="B86" s="5">
        <f t="shared" si="17"/>
        <v>44136</v>
      </c>
      <c r="C86" s="6">
        <f t="shared" si="17"/>
        <v>0.33333333333333331</v>
      </c>
      <c r="D86" s="7">
        <f t="shared" si="17"/>
        <v>248</v>
      </c>
      <c r="E86" s="10" t="s">
        <v>268</v>
      </c>
      <c r="F86" s="7">
        <f t="shared" si="18"/>
        <v>169194</v>
      </c>
      <c r="G86" s="7">
        <f t="shared" si="18"/>
        <v>8371</v>
      </c>
      <c r="H86" s="7">
        <f t="shared" si="18"/>
        <v>4313</v>
      </c>
      <c r="I86" s="16" t="str">
        <f t="shared" si="18"/>
        <v>No hay datos</v>
      </c>
      <c r="J86" s="19">
        <f t="shared" si="18"/>
        <v>149048</v>
      </c>
      <c r="K86" s="24">
        <f t="shared" si="18"/>
        <v>21423</v>
      </c>
      <c r="L86" s="7">
        <f t="shared" si="18"/>
        <v>327889</v>
      </c>
      <c r="M86" s="7">
        <f t="shared" si="18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0"/>
        <v>11284</v>
      </c>
      <c r="S86" s="7">
        <f t="shared" si="20"/>
        <v>1025</v>
      </c>
      <c r="T86" s="7">
        <f t="shared" si="20"/>
        <v>1033</v>
      </c>
      <c r="U86" s="7">
        <f t="shared" si="20"/>
        <v>79053</v>
      </c>
      <c r="V86" s="7">
        <f t="shared" si="20"/>
        <v>531</v>
      </c>
      <c r="W86" s="7">
        <f t="shared" si="20"/>
        <v>342</v>
      </c>
      <c r="X86" s="7" t="str">
        <f t="shared" si="20"/>
        <v>53.0%</v>
      </c>
      <c r="Y86" s="7" t="str">
        <f t="shared" si="20"/>
        <v>47.0%</v>
      </c>
      <c r="Z86" s="7" t="str">
        <f t="shared" si="20"/>
        <v>60.6%</v>
      </c>
      <c r="AA86" s="7" t="str">
        <f t="shared" si="20"/>
        <v>20.5%</v>
      </c>
      <c r="AB86" s="7" t="str">
        <f t="shared" si="20"/>
        <v>13.2%</v>
      </c>
      <c r="AC86" s="7" t="str">
        <f t="shared" si="20"/>
        <v>2.9%</v>
      </c>
      <c r="AD86" s="7" t="str">
        <f t="shared" si="20"/>
        <v>1.4%</v>
      </c>
      <c r="AE86" s="7" t="str">
        <f t="shared" si="20"/>
        <v>0.8%</v>
      </c>
      <c r="AF86" s="7" t="str">
        <f t="shared" si="20"/>
        <v>0.5%</v>
      </c>
      <c r="AG86" s="7" t="str">
        <f t="shared" si="19"/>
        <v>0.2%</v>
      </c>
      <c r="AH86" s="9"/>
      <c r="AI86" s="9">
        <f t="shared" si="16"/>
        <v>4</v>
      </c>
      <c r="AJ86" s="10" t="s">
        <v>282</v>
      </c>
    </row>
    <row r="87" spans="1:36" ht="13.8" x14ac:dyDescent="0.25">
      <c r="A87" s="5">
        <f t="shared" si="17"/>
        <v>43890</v>
      </c>
      <c r="B87" s="5">
        <f t="shared" si="17"/>
        <v>44136</v>
      </c>
      <c r="C87" s="6">
        <f t="shared" si="17"/>
        <v>0.33333333333333331</v>
      </c>
      <c r="D87" s="7">
        <f t="shared" si="17"/>
        <v>248</v>
      </c>
      <c r="E87" s="10" t="s">
        <v>268</v>
      </c>
      <c r="F87" s="7">
        <f t="shared" si="18"/>
        <v>169194</v>
      </c>
      <c r="G87" s="7">
        <f t="shared" si="18"/>
        <v>8371</v>
      </c>
      <c r="H87" s="7">
        <f t="shared" si="18"/>
        <v>4313</v>
      </c>
      <c r="I87" s="16" t="str">
        <f t="shared" si="18"/>
        <v>No hay datos</v>
      </c>
      <c r="J87" s="19">
        <f t="shared" si="18"/>
        <v>149048</v>
      </c>
      <c r="K87" s="24">
        <f t="shared" si="18"/>
        <v>21423</v>
      </c>
      <c r="L87" s="7">
        <f t="shared" si="18"/>
        <v>327889</v>
      </c>
      <c r="M87" s="7">
        <f t="shared" si="18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0"/>
        <v>11284</v>
      </c>
      <c r="S87" s="7">
        <f t="shared" si="20"/>
        <v>1025</v>
      </c>
      <c r="T87" s="7">
        <f t="shared" si="20"/>
        <v>1033</v>
      </c>
      <c r="U87" s="7">
        <f t="shared" si="20"/>
        <v>79053</v>
      </c>
      <c r="V87" s="7">
        <f t="shared" si="20"/>
        <v>531</v>
      </c>
      <c r="W87" s="7">
        <f t="shared" si="20"/>
        <v>342</v>
      </c>
      <c r="X87" s="7" t="str">
        <f t="shared" si="20"/>
        <v>53.0%</v>
      </c>
      <c r="Y87" s="7" t="str">
        <f t="shared" si="20"/>
        <v>47.0%</v>
      </c>
      <c r="Z87" s="7" t="str">
        <f t="shared" si="20"/>
        <v>60.6%</v>
      </c>
      <c r="AA87" s="7" t="str">
        <f t="shared" si="20"/>
        <v>20.5%</v>
      </c>
      <c r="AB87" s="7" t="str">
        <f t="shared" si="20"/>
        <v>13.2%</v>
      </c>
      <c r="AC87" s="7" t="str">
        <f t="shared" si="20"/>
        <v>2.9%</v>
      </c>
      <c r="AD87" s="7" t="str">
        <f t="shared" si="20"/>
        <v>1.4%</v>
      </c>
      <c r="AE87" s="7" t="str">
        <f t="shared" si="20"/>
        <v>0.8%</v>
      </c>
      <c r="AF87" s="7" t="str">
        <f t="shared" si="20"/>
        <v>0.5%</v>
      </c>
      <c r="AG87" s="7" t="str">
        <f t="shared" si="19"/>
        <v>0.2%</v>
      </c>
      <c r="AH87" s="9"/>
      <c r="AI87" s="9">
        <f t="shared" si="16"/>
        <v>4</v>
      </c>
      <c r="AJ87" s="10" t="s">
        <v>282</v>
      </c>
    </row>
    <row r="88" spans="1:36" ht="13.8" x14ac:dyDescent="0.25">
      <c r="A88" s="5">
        <f t="shared" si="17"/>
        <v>43890</v>
      </c>
      <c r="B88" s="5">
        <f t="shared" si="17"/>
        <v>44136</v>
      </c>
      <c r="C88" s="6">
        <f t="shared" si="17"/>
        <v>0.33333333333333331</v>
      </c>
      <c r="D88" s="7">
        <f t="shared" si="17"/>
        <v>248</v>
      </c>
      <c r="E88" s="10" t="s">
        <v>268</v>
      </c>
      <c r="F88" s="7">
        <f t="shared" si="18"/>
        <v>169194</v>
      </c>
      <c r="G88" s="7">
        <f t="shared" si="18"/>
        <v>8371</v>
      </c>
      <c r="H88" s="7">
        <f t="shared" si="18"/>
        <v>4313</v>
      </c>
      <c r="I88" s="16" t="str">
        <f t="shared" si="18"/>
        <v>No hay datos</v>
      </c>
      <c r="J88" s="19">
        <f t="shared" si="18"/>
        <v>149048</v>
      </c>
      <c r="K88" s="24">
        <f t="shared" si="18"/>
        <v>21423</v>
      </c>
      <c r="L88" s="7">
        <f t="shared" si="18"/>
        <v>327889</v>
      </c>
      <c r="M88" s="7">
        <f t="shared" si="18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20"/>
        <v>79053</v>
      </c>
      <c r="V88" s="7">
        <f t="shared" si="20"/>
        <v>531</v>
      </c>
      <c r="W88" s="7">
        <f t="shared" si="20"/>
        <v>342</v>
      </c>
      <c r="X88" s="7" t="str">
        <f t="shared" si="20"/>
        <v>53.0%</v>
      </c>
      <c r="Y88" s="7" t="str">
        <f t="shared" si="20"/>
        <v>47.0%</v>
      </c>
      <c r="Z88" s="7" t="str">
        <f t="shared" si="20"/>
        <v>60.6%</v>
      </c>
      <c r="AA88" s="7" t="str">
        <f t="shared" si="20"/>
        <v>20.5%</v>
      </c>
      <c r="AB88" s="7" t="str">
        <f t="shared" si="20"/>
        <v>13.2%</v>
      </c>
      <c r="AC88" s="7" t="str">
        <f t="shared" si="20"/>
        <v>2.9%</v>
      </c>
      <c r="AD88" s="7" t="str">
        <f t="shared" si="20"/>
        <v>1.4%</v>
      </c>
      <c r="AE88" s="7" t="str">
        <f t="shared" si="20"/>
        <v>0.8%</v>
      </c>
      <c r="AF88" s="7" t="str">
        <f t="shared" si="20"/>
        <v>0.5%</v>
      </c>
      <c r="AG88" s="7" t="str">
        <f t="shared" si="19"/>
        <v>0.2%</v>
      </c>
      <c r="AH88" s="9"/>
      <c r="AI88" s="9">
        <f t="shared" si="16"/>
        <v>4</v>
      </c>
      <c r="AJ88" s="10" t="s">
        <v>282</v>
      </c>
    </row>
    <row r="89" spans="1:36" ht="13.8" x14ac:dyDescent="0.25">
      <c r="A89" s="5">
        <f t="shared" si="17"/>
        <v>43890</v>
      </c>
      <c r="B89" s="5">
        <f t="shared" si="17"/>
        <v>44136</v>
      </c>
      <c r="C89" s="6">
        <f t="shared" si="17"/>
        <v>0.33333333333333331</v>
      </c>
      <c r="D89" s="7">
        <f t="shared" si="17"/>
        <v>248</v>
      </c>
      <c r="E89" s="10" t="s">
        <v>268</v>
      </c>
      <c r="F89" s="7">
        <f t="shared" si="18"/>
        <v>169194</v>
      </c>
      <c r="G89" s="7">
        <f t="shared" si="18"/>
        <v>8371</v>
      </c>
      <c r="H89" s="7">
        <f t="shared" si="18"/>
        <v>4313</v>
      </c>
      <c r="I89" s="16" t="str">
        <f t="shared" si="18"/>
        <v>No hay datos</v>
      </c>
      <c r="J89" s="19">
        <f t="shared" si="18"/>
        <v>149048</v>
      </c>
      <c r="K89" s="24">
        <f t="shared" si="18"/>
        <v>21423</v>
      </c>
      <c r="L89" s="7">
        <f t="shared" si="18"/>
        <v>327889</v>
      </c>
      <c r="M89" s="7">
        <f t="shared" si="18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20"/>
        <v>1738</v>
      </c>
      <c r="S89" s="7">
        <f t="shared" si="20"/>
        <v>368</v>
      </c>
      <c r="T89" s="7">
        <f t="shared" si="20"/>
        <v>274</v>
      </c>
      <c r="U89" s="7">
        <f t="shared" si="20"/>
        <v>79053</v>
      </c>
      <c r="V89" s="7">
        <f t="shared" si="20"/>
        <v>531</v>
      </c>
      <c r="W89" s="7">
        <f t="shared" si="20"/>
        <v>342</v>
      </c>
      <c r="X89" s="7" t="str">
        <f t="shared" si="20"/>
        <v>53.0%</v>
      </c>
      <c r="Y89" s="7" t="str">
        <f t="shared" si="20"/>
        <v>47.0%</v>
      </c>
      <c r="Z89" s="7" t="str">
        <f t="shared" si="20"/>
        <v>60.6%</v>
      </c>
      <c r="AA89" s="7" t="str">
        <f t="shared" si="20"/>
        <v>20.5%</v>
      </c>
      <c r="AB89" s="7" t="str">
        <f t="shared" si="20"/>
        <v>13.2%</v>
      </c>
      <c r="AC89" s="7" t="str">
        <f t="shared" si="20"/>
        <v>2.9%</v>
      </c>
      <c r="AD89" s="7" t="str">
        <f t="shared" si="20"/>
        <v>1.4%</v>
      </c>
      <c r="AE89" s="7" t="str">
        <f t="shared" si="20"/>
        <v>0.8%</v>
      </c>
      <c r="AF89" s="7" t="str">
        <f t="shared" si="20"/>
        <v>0.5%</v>
      </c>
      <c r="AG89" s="7" t="str">
        <f t="shared" si="19"/>
        <v>0.2%</v>
      </c>
      <c r="AH89" s="9"/>
      <c r="AI89" s="9">
        <f t="shared" si="16"/>
        <v>4</v>
      </c>
      <c r="AJ89" s="10" t="s">
        <v>282</v>
      </c>
    </row>
    <row r="90" spans="1:36" ht="13.8" x14ac:dyDescent="0.25">
      <c r="A90" s="5">
        <f t="shared" si="17"/>
        <v>43890</v>
      </c>
      <c r="B90" s="5">
        <f t="shared" si="17"/>
        <v>44136</v>
      </c>
      <c r="C90" s="6">
        <f t="shared" si="17"/>
        <v>0.33333333333333331</v>
      </c>
      <c r="D90" s="7">
        <f t="shared" si="17"/>
        <v>248</v>
      </c>
      <c r="E90" s="10" t="s">
        <v>268</v>
      </c>
      <c r="F90" s="7">
        <f t="shared" si="18"/>
        <v>169194</v>
      </c>
      <c r="G90" s="7">
        <f t="shared" si="18"/>
        <v>8371</v>
      </c>
      <c r="H90" s="7">
        <f t="shared" si="18"/>
        <v>4313</v>
      </c>
      <c r="I90" s="16" t="str">
        <f t="shared" si="18"/>
        <v>No hay datos</v>
      </c>
      <c r="J90" s="19">
        <f t="shared" si="18"/>
        <v>149048</v>
      </c>
      <c r="K90" s="24">
        <f t="shared" si="18"/>
        <v>21423</v>
      </c>
      <c r="L90" s="7">
        <f t="shared" si="18"/>
        <v>327889</v>
      </c>
      <c r="M90" s="7">
        <f t="shared" si="18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0"/>
        <v>1738</v>
      </c>
      <c r="S90" s="7">
        <f t="shared" si="20"/>
        <v>368</v>
      </c>
      <c r="T90" s="7">
        <f t="shared" si="20"/>
        <v>274</v>
      </c>
      <c r="U90" s="7">
        <f t="shared" si="20"/>
        <v>79053</v>
      </c>
      <c r="V90" s="7">
        <f t="shared" si="20"/>
        <v>531</v>
      </c>
      <c r="W90" s="7">
        <f t="shared" si="20"/>
        <v>342</v>
      </c>
      <c r="X90" s="7" t="str">
        <f t="shared" si="20"/>
        <v>53.0%</v>
      </c>
      <c r="Y90" s="7" t="str">
        <f t="shared" si="20"/>
        <v>47.0%</v>
      </c>
      <c r="Z90" s="7" t="str">
        <f t="shared" si="20"/>
        <v>60.6%</v>
      </c>
      <c r="AA90" s="7" t="str">
        <f t="shared" si="20"/>
        <v>20.5%</v>
      </c>
      <c r="AB90" s="7" t="str">
        <f t="shared" si="20"/>
        <v>13.2%</v>
      </c>
      <c r="AC90" s="7" t="str">
        <f t="shared" si="20"/>
        <v>2.9%</v>
      </c>
      <c r="AD90" s="7" t="str">
        <f t="shared" si="20"/>
        <v>1.4%</v>
      </c>
      <c r="AE90" s="7" t="str">
        <f t="shared" si="20"/>
        <v>0.8%</v>
      </c>
      <c r="AF90" s="7" t="str">
        <f t="shared" si="20"/>
        <v>0.5%</v>
      </c>
      <c r="AG90" s="7" t="str">
        <f t="shared" si="19"/>
        <v>0.2%</v>
      </c>
      <c r="AH90" s="9"/>
      <c r="AI90" s="9">
        <f t="shared" si="16"/>
        <v>4</v>
      </c>
      <c r="AJ90" s="10" t="s">
        <v>282</v>
      </c>
    </row>
    <row r="91" spans="1:36" ht="13.8" x14ac:dyDescent="0.25">
      <c r="A91" s="5">
        <f t="shared" si="17"/>
        <v>43890</v>
      </c>
      <c r="B91" s="5">
        <f t="shared" si="17"/>
        <v>44136</v>
      </c>
      <c r="C91" s="6">
        <f t="shared" si="17"/>
        <v>0.33333333333333331</v>
      </c>
      <c r="D91" s="7">
        <f t="shared" si="17"/>
        <v>248</v>
      </c>
      <c r="E91" s="10" t="s">
        <v>268</v>
      </c>
      <c r="F91" s="7">
        <f t="shared" si="18"/>
        <v>169194</v>
      </c>
      <c r="G91" s="7">
        <f t="shared" si="18"/>
        <v>8371</v>
      </c>
      <c r="H91" s="7">
        <f t="shared" si="18"/>
        <v>4313</v>
      </c>
      <c r="I91" s="16" t="str">
        <f t="shared" si="18"/>
        <v>No hay datos</v>
      </c>
      <c r="J91" s="19">
        <f t="shared" si="18"/>
        <v>149048</v>
      </c>
      <c r="K91" s="24">
        <f t="shared" si="18"/>
        <v>21423</v>
      </c>
      <c r="L91" s="7">
        <f t="shared" si="18"/>
        <v>327889</v>
      </c>
      <c r="M91" s="7">
        <f t="shared" si="18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0"/>
        <v>1738</v>
      </c>
      <c r="S91" s="7">
        <f t="shared" si="20"/>
        <v>368</v>
      </c>
      <c r="T91" s="7">
        <f t="shared" si="20"/>
        <v>274</v>
      </c>
      <c r="U91" s="7">
        <f t="shared" si="20"/>
        <v>79053</v>
      </c>
      <c r="V91" s="7">
        <f t="shared" si="20"/>
        <v>531</v>
      </c>
      <c r="W91" s="7">
        <f t="shared" si="20"/>
        <v>342</v>
      </c>
      <c r="X91" s="7" t="str">
        <f t="shared" si="20"/>
        <v>53.0%</v>
      </c>
      <c r="Y91" s="7" t="str">
        <f t="shared" si="20"/>
        <v>47.0%</v>
      </c>
      <c r="Z91" s="7" t="str">
        <f t="shared" si="20"/>
        <v>60.6%</v>
      </c>
      <c r="AA91" s="7" t="str">
        <f t="shared" si="20"/>
        <v>20.5%</v>
      </c>
      <c r="AB91" s="7" t="str">
        <f t="shared" si="20"/>
        <v>13.2%</v>
      </c>
      <c r="AC91" s="7" t="str">
        <f t="shared" si="20"/>
        <v>2.9%</v>
      </c>
      <c r="AD91" s="7" t="str">
        <f t="shared" si="20"/>
        <v>1.4%</v>
      </c>
      <c r="AE91" s="7" t="str">
        <f t="shared" si="20"/>
        <v>0.8%</v>
      </c>
      <c r="AF91" s="7" t="str">
        <f t="shared" si="20"/>
        <v>0.5%</v>
      </c>
      <c r="AG91" s="7" t="str">
        <f t="shared" si="19"/>
        <v>0.2%</v>
      </c>
      <c r="AH91" s="9"/>
      <c r="AI91" s="9">
        <f t="shared" si="16"/>
        <v>4</v>
      </c>
      <c r="AJ91" s="10" t="s">
        <v>282</v>
      </c>
    </row>
    <row r="92" spans="1:36" ht="13.8" x14ac:dyDescent="0.25">
      <c r="A92" s="5">
        <f t="shared" si="17"/>
        <v>43890</v>
      </c>
      <c r="B92" s="5">
        <f t="shared" si="17"/>
        <v>44136</v>
      </c>
      <c r="C92" s="6">
        <f t="shared" si="17"/>
        <v>0.33333333333333331</v>
      </c>
      <c r="D92" s="7">
        <f t="shared" si="17"/>
        <v>248</v>
      </c>
      <c r="E92" s="10" t="s">
        <v>268</v>
      </c>
      <c r="F92" s="7">
        <f t="shared" si="18"/>
        <v>169194</v>
      </c>
      <c r="G92" s="7">
        <f t="shared" si="18"/>
        <v>8371</v>
      </c>
      <c r="H92" s="7">
        <f t="shared" si="18"/>
        <v>4313</v>
      </c>
      <c r="I92" s="16" t="str">
        <f t="shared" si="18"/>
        <v>No hay datos</v>
      </c>
      <c r="J92" s="19">
        <f t="shared" si="18"/>
        <v>149048</v>
      </c>
      <c r="K92" s="24">
        <f t="shared" si="18"/>
        <v>21423</v>
      </c>
      <c r="L92" s="7">
        <f t="shared" si="18"/>
        <v>327889</v>
      </c>
      <c r="M92" s="7">
        <f t="shared" si="18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20"/>
        <v>79053</v>
      </c>
      <c r="V92" s="7">
        <f t="shared" si="20"/>
        <v>531</v>
      </c>
      <c r="W92" s="7">
        <f t="shared" si="20"/>
        <v>342</v>
      </c>
      <c r="X92" s="7" t="str">
        <f t="shared" si="20"/>
        <v>53.0%</v>
      </c>
      <c r="Y92" s="7" t="str">
        <f t="shared" si="20"/>
        <v>47.0%</v>
      </c>
      <c r="Z92" s="7" t="str">
        <f t="shared" si="20"/>
        <v>60.6%</v>
      </c>
      <c r="AA92" s="7" t="str">
        <f t="shared" si="20"/>
        <v>20.5%</v>
      </c>
      <c r="AB92" s="7" t="str">
        <f t="shared" si="20"/>
        <v>13.2%</v>
      </c>
      <c r="AC92" s="7" t="str">
        <f t="shared" si="20"/>
        <v>2.9%</v>
      </c>
      <c r="AD92" s="7" t="str">
        <f t="shared" si="20"/>
        <v>1.4%</v>
      </c>
      <c r="AE92" s="7" t="str">
        <f t="shared" si="20"/>
        <v>0.8%</v>
      </c>
      <c r="AF92" s="7" t="str">
        <f t="shared" si="20"/>
        <v>0.5%</v>
      </c>
      <c r="AG92" s="7" t="str">
        <f t="shared" si="19"/>
        <v>0.2%</v>
      </c>
      <c r="AH92" s="9"/>
      <c r="AI92" s="9">
        <f t="shared" si="16"/>
        <v>4</v>
      </c>
      <c r="AJ92" s="10" t="s">
        <v>282</v>
      </c>
    </row>
    <row r="93" spans="1:36" ht="13.8" x14ac:dyDescent="0.25">
      <c r="A93" s="5">
        <f t="shared" si="17"/>
        <v>43890</v>
      </c>
      <c r="B93" s="5">
        <f t="shared" si="17"/>
        <v>44136</v>
      </c>
      <c r="C93" s="6">
        <f t="shared" si="17"/>
        <v>0.33333333333333331</v>
      </c>
      <c r="D93" s="7">
        <f t="shared" si="17"/>
        <v>248</v>
      </c>
      <c r="E93" s="10" t="s">
        <v>268</v>
      </c>
      <c r="F93" s="7">
        <f t="shared" si="18"/>
        <v>169194</v>
      </c>
      <c r="G93" s="7">
        <f t="shared" si="18"/>
        <v>8371</v>
      </c>
      <c r="H93" s="7">
        <f t="shared" si="18"/>
        <v>4313</v>
      </c>
      <c r="I93" s="16" t="str">
        <f t="shared" si="18"/>
        <v>No hay datos</v>
      </c>
      <c r="J93" s="19">
        <f t="shared" si="18"/>
        <v>149048</v>
      </c>
      <c r="K93" s="24">
        <f t="shared" si="18"/>
        <v>21423</v>
      </c>
      <c r="L93" s="7">
        <f t="shared" si="18"/>
        <v>327889</v>
      </c>
      <c r="M93" s="7">
        <f t="shared" si="18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0"/>
        <v>5293</v>
      </c>
      <c r="S93" s="7">
        <f t="shared" si="20"/>
        <v>361</v>
      </c>
      <c r="T93" s="7">
        <f t="shared" si="20"/>
        <v>116</v>
      </c>
      <c r="U93" s="7">
        <f t="shared" si="20"/>
        <v>79053</v>
      </c>
      <c r="V93" s="7">
        <f t="shared" si="20"/>
        <v>531</v>
      </c>
      <c r="W93" s="7">
        <f t="shared" si="20"/>
        <v>342</v>
      </c>
      <c r="X93" s="7" t="str">
        <f t="shared" si="20"/>
        <v>53.0%</v>
      </c>
      <c r="Y93" s="7" t="str">
        <f t="shared" si="20"/>
        <v>47.0%</v>
      </c>
      <c r="Z93" s="7" t="str">
        <f t="shared" si="20"/>
        <v>60.6%</v>
      </c>
      <c r="AA93" s="7" t="str">
        <f t="shared" si="20"/>
        <v>20.5%</v>
      </c>
      <c r="AB93" s="7" t="str">
        <f t="shared" si="20"/>
        <v>13.2%</v>
      </c>
      <c r="AC93" s="7" t="str">
        <f t="shared" si="20"/>
        <v>2.9%</v>
      </c>
      <c r="AD93" s="7" t="str">
        <f t="shared" si="20"/>
        <v>1.4%</v>
      </c>
      <c r="AE93" s="7" t="str">
        <f t="shared" si="20"/>
        <v>0.8%</v>
      </c>
      <c r="AF93" s="7" t="str">
        <f t="shared" si="20"/>
        <v>0.5%</v>
      </c>
      <c r="AG93" s="7" t="str">
        <f t="shared" si="19"/>
        <v>0.2%</v>
      </c>
      <c r="AH93" s="9"/>
      <c r="AI93" s="9">
        <f t="shared" si="16"/>
        <v>4</v>
      </c>
      <c r="AJ93" s="10" t="s">
        <v>282</v>
      </c>
    </row>
    <row r="94" spans="1:36" ht="13.8" x14ac:dyDescent="0.25">
      <c r="A94" s="5">
        <f t="shared" si="17"/>
        <v>43890</v>
      </c>
      <c r="B94" s="5">
        <f t="shared" si="17"/>
        <v>44136</v>
      </c>
      <c r="C94" s="6">
        <f t="shared" si="17"/>
        <v>0.33333333333333331</v>
      </c>
      <c r="D94" s="7">
        <f t="shared" si="17"/>
        <v>248</v>
      </c>
      <c r="E94" s="10" t="s">
        <v>268</v>
      </c>
      <c r="F94" s="7">
        <f t="shared" si="18"/>
        <v>169194</v>
      </c>
      <c r="G94" s="7">
        <f t="shared" si="18"/>
        <v>8371</v>
      </c>
      <c r="H94" s="7">
        <f t="shared" si="18"/>
        <v>4313</v>
      </c>
      <c r="I94" s="16" t="str">
        <f t="shared" si="18"/>
        <v>No hay datos</v>
      </c>
      <c r="J94" s="19">
        <f t="shared" si="18"/>
        <v>149048</v>
      </c>
      <c r="K94" s="24">
        <f t="shared" si="18"/>
        <v>21423</v>
      </c>
      <c r="L94" s="7">
        <f t="shared" si="18"/>
        <v>327889</v>
      </c>
      <c r="M94" s="7">
        <f t="shared" si="18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20"/>
        <v>5293</v>
      </c>
      <c r="S94" s="7">
        <f t="shared" si="20"/>
        <v>361</v>
      </c>
      <c r="T94" s="7">
        <f t="shared" si="20"/>
        <v>116</v>
      </c>
      <c r="U94" s="7">
        <f t="shared" si="20"/>
        <v>79053</v>
      </c>
      <c r="V94" s="7">
        <f t="shared" si="20"/>
        <v>531</v>
      </c>
      <c r="W94" s="7">
        <f t="shared" si="20"/>
        <v>342</v>
      </c>
      <c r="X94" s="7" t="str">
        <f t="shared" si="20"/>
        <v>53.0%</v>
      </c>
      <c r="Y94" s="7" t="str">
        <f t="shared" si="20"/>
        <v>47.0%</v>
      </c>
      <c r="Z94" s="7" t="str">
        <f t="shared" si="20"/>
        <v>60.6%</v>
      </c>
      <c r="AA94" s="7" t="str">
        <f t="shared" si="20"/>
        <v>20.5%</v>
      </c>
      <c r="AB94" s="7" t="str">
        <f t="shared" si="20"/>
        <v>13.2%</v>
      </c>
      <c r="AC94" s="7" t="str">
        <f t="shared" si="20"/>
        <v>2.9%</v>
      </c>
      <c r="AD94" s="7" t="str">
        <f t="shared" si="20"/>
        <v>1.4%</v>
      </c>
      <c r="AE94" s="7" t="str">
        <f t="shared" si="20"/>
        <v>0.8%</v>
      </c>
      <c r="AF94" s="7" t="str">
        <f t="shared" si="20"/>
        <v>0.5%</v>
      </c>
      <c r="AG94" s="7" t="str">
        <f t="shared" si="19"/>
        <v>0.2%</v>
      </c>
      <c r="AH94" s="9"/>
      <c r="AI94" s="9">
        <f t="shared" si="16"/>
        <v>4</v>
      </c>
      <c r="AJ94" s="10" t="s">
        <v>282</v>
      </c>
    </row>
    <row r="95" spans="1:36" ht="13.8" x14ac:dyDescent="0.25">
      <c r="A95" s="5">
        <f t="shared" si="17"/>
        <v>43890</v>
      </c>
      <c r="B95" s="5">
        <f t="shared" si="17"/>
        <v>44136</v>
      </c>
      <c r="C95" s="6">
        <f t="shared" si="17"/>
        <v>0.33333333333333331</v>
      </c>
      <c r="D95" s="7">
        <f t="shared" si="17"/>
        <v>248</v>
      </c>
      <c r="E95" s="10" t="s">
        <v>268</v>
      </c>
      <c r="F95" s="7">
        <f t="shared" si="18"/>
        <v>169194</v>
      </c>
      <c r="G95" s="7">
        <f t="shared" si="18"/>
        <v>8371</v>
      </c>
      <c r="H95" s="7">
        <f t="shared" si="18"/>
        <v>4313</v>
      </c>
      <c r="I95" s="16" t="str">
        <f t="shared" si="18"/>
        <v>No hay datos</v>
      </c>
      <c r="J95" s="19">
        <f t="shared" si="18"/>
        <v>149048</v>
      </c>
      <c r="K95" s="24">
        <f t="shared" si="18"/>
        <v>21423</v>
      </c>
      <c r="L95" s="7">
        <f t="shared" si="18"/>
        <v>327889</v>
      </c>
      <c r="M95" s="7">
        <f t="shared" si="18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20"/>
        <v>79053</v>
      </c>
      <c r="V95" s="7">
        <f t="shared" si="20"/>
        <v>531</v>
      </c>
      <c r="W95" s="7">
        <f t="shared" si="20"/>
        <v>342</v>
      </c>
      <c r="X95" s="7" t="str">
        <f t="shared" si="20"/>
        <v>53.0%</v>
      </c>
      <c r="Y95" s="7" t="str">
        <f t="shared" si="20"/>
        <v>47.0%</v>
      </c>
      <c r="Z95" s="7" t="str">
        <f t="shared" si="20"/>
        <v>60.6%</v>
      </c>
      <c r="AA95" s="7" t="str">
        <f t="shared" si="20"/>
        <v>20.5%</v>
      </c>
      <c r="AB95" s="7" t="str">
        <f t="shared" si="20"/>
        <v>13.2%</v>
      </c>
      <c r="AC95" s="7" t="str">
        <f t="shared" si="20"/>
        <v>2.9%</v>
      </c>
      <c r="AD95" s="7" t="str">
        <f t="shared" si="20"/>
        <v>1.4%</v>
      </c>
      <c r="AE95" s="7" t="str">
        <f t="shared" si="20"/>
        <v>0.8%</v>
      </c>
      <c r="AF95" s="7" t="str">
        <f t="shared" si="20"/>
        <v>0.5%</v>
      </c>
      <c r="AG95" s="7" t="str">
        <f t="shared" si="19"/>
        <v>0.2%</v>
      </c>
      <c r="AH95" s="9"/>
      <c r="AI95" s="9">
        <f t="shared" si="16"/>
        <v>4</v>
      </c>
      <c r="AJ95" s="10" t="s">
        <v>282</v>
      </c>
    </row>
    <row r="96" spans="1:36" ht="13.8" x14ac:dyDescent="0.25">
      <c r="A96" s="5">
        <f t="shared" si="17"/>
        <v>43890</v>
      </c>
      <c r="B96" s="5">
        <f t="shared" si="17"/>
        <v>44136</v>
      </c>
      <c r="C96" s="6">
        <f t="shared" si="17"/>
        <v>0.33333333333333331</v>
      </c>
      <c r="D96" s="7">
        <f t="shared" si="17"/>
        <v>248</v>
      </c>
      <c r="E96" s="10" t="s">
        <v>268</v>
      </c>
      <c r="F96" s="7">
        <f t="shared" si="18"/>
        <v>169194</v>
      </c>
      <c r="G96" s="7">
        <f t="shared" si="18"/>
        <v>8371</v>
      </c>
      <c r="H96" s="7">
        <f t="shared" si="18"/>
        <v>4313</v>
      </c>
      <c r="I96" s="16" t="str">
        <f t="shared" si="18"/>
        <v>No hay datos</v>
      </c>
      <c r="J96" s="19">
        <f t="shared" si="18"/>
        <v>149048</v>
      </c>
      <c r="K96" s="24">
        <f t="shared" si="18"/>
        <v>21423</v>
      </c>
      <c r="L96" s="7">
        <f t="shared" si="18"/>
        <v>327889</v>
      </c>
      <c r="M96" s="7">
        <f t="shared" si="18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0"/>
        <v>10658</v>
      </c>
      <c r="S96" s="7">
        <f t="shared" si="20"/>
        <v>195</v>
      </c>
      <c r="T96" s="7">
        <f t="shared" si="20"/>
        <v>12</v>
      </c>
      <c r="U96" s="7">
        <f t="shared" si="20"/>
        <v>79053</v>
      </c>
      <c r="V96" s="7">
        <f t="shared" si="20"/>
        <v>531</v>
      </c>
      <c r="W96" s="7">
        <f t="shared" si="20"/>
        <v>342</v>
      </c>
      <c r="X96" s="7" t="str">
        <f t="shared" si="20"/>
        <v>53.0%</v>
      </c>
      <c r="Y96" s="7" t="str">
        <f t="shared" si="20"/>
        <v>47.0%</v>
      </c>
      <c r="Z96" s="7" t="str">
        <f t="shared" si="20"/>
        <v>60.6%</v>
      </c>
      <c r="AA96" s="7" t="str">
        <f t="shared" si="20"/>
        <v>20.5%</v>
      </c>
      <c r="AB96" s="7" t="str">
        <f t="shared" si="20"/>
        <v>13.2%</v>
      </c>
      <c r="AC96" s="7" t="str">
        <f t="shared" si="20"/>
        <v>2.9%</v>
      </c>
      <c r="AD96" s="7" t="str">
        <f t="shared" si="20"/>
        <v>1.4%</v>
      </c>
      <c r="AE96" s="7" t="str">
        <f t="shared" si="20"/>
        <v>0.8%</v>
      </c>
      <c r="AF96" s="7" t="str">
        <f t="shared" si="20"/>
        <v>0.5%</v>
      </c>
      <c r="AG96" s="7" t="str">
        <f t="shared" si="19"/>
        <v>0.2%</v>
      </c>
      <c r="AH96" s="9"/>
      <c r="AI96" s="9">
        <f t="shared" si="16"/>
        <v>4</v>
      </c>
      <c r="AJ96" s="10" t="s">
        <v>282</v>
      </c>
    </row>
    <row r="97" spans="1:36" ht="13.8" x14ac:dyDescent="0.25">
      <c r="A97" s="5">
        <f t="shared" si="17"/>
        <v>43890</v>
      </c>
      <c r="B97" s="5">
        <f t="shared" si="17"/>
        <v>44136</v>
      </c>
      <c r="C97" s="6">
        <f t="shared" si="17"/>
        <v>0.33333333333333331</v>
      </c>
      <c r="D97" s="7">
        <f t="shared" si="17"/>
        <v>248</v>
      </c>
      <c r="E97" s="10" t="s">
        <v>268</v>
      </c>
      <c r="F97" s="7">
        <f t="shared" si="18"/>
        <v>169194</v>
      </c>
      <c r="G97" s="7">
        <f t="shared" si="18"/>
        <v>8371</v>
      </c>
      <c r="H97" s="7">
        <f t="shared" si="18"/>
        <v>4313</v>
      </c>
      <c r="I97" s="16" t="str">
        <f t="shared" si="18"/>
        <v>No hay datos</v>
      </c>
      <c r="J97" s="19">
        <f t="shared" si="18"/>
        <v>149048</v>
      </c>
      <c r="K97" s="24">
        <f t="shared" si="18"/>
        <v>21423</v>
      </c>
      <c r="L97" s="7">
        <f t="shared" si="18"/>
        <v>327889</v>
      </c>
      <c r="M97" s="7">
        <f t="shared" si="18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20"/>
        <v>10658</v>
      </c>
      <c r="S97" s="7">
        <f t="shared" si="20"/>
        <v>195</v>
      </c>
      <c r="T97" s="7">
        <f t="shared" si="20"/>
        <v>12</v>
      </c>
      <c r="U97" s="7">
        <f t="shared" si="20"/>
        <v>79053</v>
      </c>
      <c r="V97" s="7">
        <f t="shared" si="20"/>
        <v>531</v>
      </c>
      <c r="W97" s="7">
        <f t="shared" si="20"/>
        <v>342</v>
      </c>
      <c r="X97" s="7" t="str">
        <f t="shared" si="20"/>
        <v>53.0%</v>
      </c>
      <c r="Y97" s="7" t="str">
        <f t="shared" si="20"/>
        <v>47.0%</v>
      </c>
      <c r="Z97" s="7" t="str">
        <f t="shared" si="20"/>
        <v>60.6%</v>
      </c>
      <c r="AA97" s="7" t="str">
        <f t="shared" si="20"/>
        <v>20.5%</v>
      </c>
      <c r="AB97" s="7" t="str">
        <f t="shared" si="20"/>
        <v>13.2%</v>
      </c>
      <c r="AC97" s="7" t="str">
        <f t="shared" si="20"/>
        <v>2.9%</v>
      </c>
      <c r="AD97" s="7" t="str">
        <f t="shared" si="20"/>
        <v>1.4%</v>
      </c>
      <c r="AE97" s="7" t="str">
        <f t="shared" si="20"/>
        <v>0.8%</v>
      </c>
      <c r="AF97" s="7" t="str">
        <f t="shared" si="20"/>
        <v>0.5%</v>
      </c>
      <c r="AG97" s="7" t="str">
        <f t="shared" si="19"/>
        <v>0.2%</v>
      </c>
      <c r="AH97" s="9"/>
      <c r="AI97" s="9">
        <f t="shared" si="16"/>
        <v>4</v>
      </c>
      <c r="AJ97" s="10" t="s">
        <v>282</v>
      </c>
    </row>
    <row r="98" spans="1:36" ht="13.8" x14ac:dyDescent="0.25">
      <c r="A98" s="5">
        <f t="shared" si="17"/>
        <v>43890</v>
      </c>
      <c r="B98" s="5">
        <f t="shared" si="17"/>
        <v>44136</v>
      </c>
      <c r="C98" s="6">
        <f t="shared" si="17"/>
        <v>0.33333333333333331</v>
      </c>
      <c r="D98" s="7">
        <f t="shared" si="17"/>
        <v>248</v>
      </c>
      <c r="E98" s="10" t="s">
        <v>268</v>
      </c>
      <c r="F98" s="7">
        <f t="shared" si="18"/>
        <v>169194</v>
      </c>
      <c r="G98" s="7">
        <f t="shared" si="18"/>
        <v>8371</v>
      </c>
      <c r="H98" s="7">
        <f t="shared" si="18"/>
        <v>4313</v>
      </c>
      <c r="I98" s="16" t="str">
        <f t="shared" si="18"/>
        <v>No hay datos</v>
      </c>
      <c r="J98" s="19">
        <f t="shared" si="18"/>
        <v>149048</v>
      </c>
      <c r="K98" s="24">
        <f t="shared" si="18"/>
        <v>21423</v>
      </c>
      <c r="L98" s="7">
        <f t="shared" si="18"/>
        <v>327889</v>
      </c>
      <c r="M98" s="7">
        <f t="shared" si="18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0"/>
        <v>10658</v>
      </c>
      <c r="S98" s="7">
        <f t="shared" si="20"/>
        <v>195</v>
      </c>
      <c r="T98" s="7">
        <f t="shared" si="20"/>
        <v>12</v>
      </c>
      <c r="U98" s="7">
        <f t="shared" si="20"/>
        <v>79053</v>
      </c>
      <c r="V98" s="7">
        <f t="shared" si="20"/>
        <v>531</v>
      </c>
      <c r="W98" s="7">
        <f t="shared" si="20"/>
        <v>342</v>
      </c>
      <c r="X98" s="7" t="str">
        <f t="shared" si="20"/>
        <v>53.0%</v>
      </c>
      <c r="Y98" s="7" t="str">
        <f t="shared" si="20"/>
        <v>47.0%</v>
      </c>
      <c r="Z98" s="7" t="str">
        <f t="shared" si="20"/>
        <v>60.6%</v>
      </c>
      <c r="AA98" s="7" t="str">
        <f t="shared" si="20"/>
        <v>20.5%</v>
      </c>
      <c r="AB98" s="7" t="str">
        <f t="shared" si="20"/>
        <v>13.2%</v>
      </c>
      <c r="AC98" s="7" t="str">
        <f t="shared" si="20"/>
        <v>2.9%</v>
      </c>
      <c r="AD98" s="7" t="str">
        <f t="shared" si="20"/>
        <v>1.4%</v>
      </c>
      <c r="AE98" s="7" t="str">
        <f t="shared" si="20"/>
        <v>0.8%</v>
      </c>
      <c r="AF98" s="7" t="str">
        <f t="shared" si="20"/>
        <v>0.5%</v>
      </c>
      <c r="AG98" s="7" t="str">
        <f t="shared" si="19"/>
        <v>0.2%</v>
      </c>
      <c r="AH98" s="9"/>
      <c r="AI98" s="9">
        <f t="shared" si="16"/>
        <v>4</v>
      </c>
      <c r="AJ98" s="10" t="s">
        <v>282</v>
      </c>
    </row>
    <row r="99" spans="1:36" ht="13.8" x14ac:dyDescent="0.25">
      <c r="A99" s="5">
        <f t="shared" ref="A99:D114" si="21">A98</f>
        <v>43890</v>
      </c>
      <c r="B99" s="5">
        <f t="shared" si="21"/>
        <v>44136</v>
      </c>
      <c r="C99" s="6">
        <f t="shared" si="21"/>
        <v>0.33333333333333331</v>
      </c>
      <c r="D99" s="7">
        <f t="shared" si="21"/>
        <v>248</v>
      </c>
      <c r="E99" s="10" t="s">
        <v>268</v>
      </c>
      <c r="F99" s="7">
        <f t="shared" ref="F99:M114" si="22">F98</f>
        <v>169194</v>
      </c>
      <c r="G99" s="7">
        <f t="shared" si="22"/>
        <v>8371</v>
      </c>
      <c r="H99" s="7">
        <f t="shared" si="22"/>
        <v>4313</v>
      </c>
      <c r="I99" s="16" t="str">
        <f t="shared" si="22"/>
        <v>No hay datos</v>
      </c>
      <c r="J99" s="19">
        <f t="shared" si="22"/>
        <v>149048</v>
      </c>
      <c r="K99" s="24">
        <f t="shared" si="22"/>
        <v>21423</v>
      </c>
      <c r="L99" s="7">
        <f t="shared" si="22"/>
        <v>327889</v>
      </c>
      <c r="M99" s="7">
        <f t="shared" si="2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0"/>
        <v>10658</v>
      </c>
      <c r="S99" s="7">
        <f t="shared" si="20"/>
        <v>195</v>
      </c>
      <c r="T99" s="7">
        <f t="shared" si="20"/>
        <v>12</v>
      </c>
      <c r="U99" s="7">
        <f t="shared" si="20"/>
        <v>79053</v>
      </c>
      <c r="V99" s="7">
        <f t="shared" si="20"/>
        <v>531</v>
      </c>
      <c r="W99" s="7">
        <f t="shared" si="20"/>
        <v>342</v>
      </c>
      <c r="X99" s="7" t="str">
        <f t="shared" si="20"/>
        <v>53.0%</v>
      </c>
      <c r="Y99" s="7" t="str">
        <f t="shared" si="20"/>
        <v>47.0%</v>
      </c>
      <c r="Z99" s="7" t="str">
        <f t="shared" si="20"/>
        <v>60.6%</v>
      </c>
      <c r="AA99" s="7" t="str">
        <f t="shared" si="20"/>
        <v>20.5%</v>
      </c>
      <c r="AB99" s="7" t="str">
        <f t="shared" si="20"/>
        <v>13.2%</v>
      </c>
      <c r="AC99" s="7" t="str">
        <f t="shared" si="20"/>
        <v>2.9%</v>
      </c>
      <c r="AD99" s="7" t="str">
        <f t="shared" si="20"/>
        <v>1.4%</v>
      </c>
      <c r="AE99" s="7" t="str">
        <f t="shared" si="20"/>
        <v>0.8%</v>
      </c>
      <c r="AF99" s="7" t="str">
        <f t="shared" si="20"/>
        <v>0.5%</v>
      </c>
      <c r="AG99" s="7" t="str">
        <f t="shared" si="19"/>
        <v>0.2%</v>
      </c>
      <c r="AH99" s="9"/>
      <c r="AI99" s="9">
        <f t="shared" si="16"/>
        <v>4</v>
      </c>
      <c r="AJ99" s="10" t="s">
        <v>282</v>
      </c>
    </row>
    <row r="100" spans="1:36" ht="13.8" x14ac:dyDescent="0.25">
      <c r="A100" s="5">
        <f t="shared" si="21"/>
        <v>43890</v>
      </c>
      <c r="B100" s="5">
        <f t="shared" si="21"/>
        <v>44136</v>
      </c>
      <c r="C100" s="6">
        <f t="shared" si="21"/>
        <v>0.33333333333333331</v>
      </c>
      <c r="D100" s="7">
        <f t="shared" si="21"/>
        <v>248</v>
      </c>
      <c r="E100" s="10" t="s">
        <v>268</v>
      </c>
      <c r="F100" s="7">
        <f t="shared" si="22"/>
        <v>169194</v>
      </c>
      <c r="G100" s="7">
        <f t="shared" si="22"/>
        <v>8371</v>
      </c>
      <c r="H100" s="7">
        <f t="shared" si="22"/>
        <v>4313</v>
      </c>
      <c r="I100" s="16" t="str">
        <f t="shared" si="22"/>
        <v>No hay datos</v>
      </c>
      <c r="J100" s="19">
        <f t="shared" si="22"/>
        <v>149048</v>
      </c>
      <c r="K100" s="24">
        <f t="shared" si="22"/>
        <v>21423</v>
      </c>
      <c r="L100" s="7">
        <f t="shared" si="22"/>
        <v>327889</v>
      </c>
      <c r="M100" s="7">
        <f t="shared" si="2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ref="R100:AF115" si="23">R99</f>
        <v>10658</v>
      </c>
      <c r="S100" s="7">
        <f t="shared" si="23"/>
        <v>195</v>
      </c>
      <c r="T100" s="7">
        <f t="shared" si="23"/>
        <v>12</v>
      </c>
      <c r="U100" s="7">
        <f t="shared" si="23"/>
        <v>79053</v>
      </c>
      <c r="V100" s="7">
        <f t="shared" si="23"/>
        <v>531</v>
      </c>
      <c r="W100" s="7">
        <f t="shared" si="23"/>
        <v>342</v>
      </c>
      <c r="X100" s="7" t="str">
        <f t="shared" si="23"/>
        <v>53.0%</v>
      </c>
      <c r="Y100" s="7" t="str">
        <f t="shared" si="23"/>
        <v>47.0%</v>
      </c>
      <c r="Z100" s="7" t="str">
        <f t="shared" si="23"/>
        <v>60.6%</v>
      </c>
      <c r="AA100" s="7" t="str">
        <f t="shared" si="23"/>
        <v>20.5%</v>
      </c>
      <c r="AB100" s="7" t="str">
        <f t="shared" si="23"/>
        <v>13.2%</v>
      </c>
      <c r="AC100" s="7" t="str">
        <f t="shared" si="23"/>
        <v>2.9%</v>
      </c>
      <c r="AD100" s="7" t="str">
        <f t="shared" si="23"/>
        <v>1.4%</v>
      </c>
      <c r="AE100" s="7" t="str">
        <f t="shared" si="23"/>
        <v>0.8%</v>
      </c>
      <c r="AF100" s="7" t="str">
        <f t="shared" si="23"/>
        <v>0.5%</v>
      </c>
      <c r="AG100" s="7" t="str">
        <f t="shared" si="19"/>
        <v>0.2%</v>
      </c>
      <c r="AH100" s="9"/>
      <c r="AI100" s="9">
        <f t="shared" si="16"/>
        <v>4</v>
      </c>
      <c r="AJ100" s="10" t="s">
        <v>282</v>
      </c>
    </row>
    <row r="101" spans="1:36" ht="13.8" x14ac:dyDescent="0.25">
      <c r="A101" s="5">
        <f t="shared" si="21"/>
        <v>43890</v>
      </c>
      <c r="B101" s="5">
        <f t="shared" si="21"/>
        <v>44136</v>
      </c>
      <c r="C101" s="6">
        <f t="shared" si="21"/>
        <v>0.33333333333333331</v>
      </c>
      <c r="D101" s="7">
        <f t="shared" si="21"/>
        <v>248</v>
      </c>
      <c r="E101" s="10" t="s">
        <v>268</v>
      </c>
      <c r="F101" s="7">
        <f t="shared" si="22"/>
        <v>169194</v>
      </c>
      <c r="G101" s="7">
        <f t="shared" si="22"/>
        <v>8371</v>
      </c>
      <c r="H101" s="7">
        <f t="shared" si="22"/>
        <v>4313</v>
      </c>
      <c r="I101" s="16" t="str">
        <f t="shared" si="22"/>
        <v>No hay datos</v>
      </c>
      <c r="J101" s="19">
        <f t="shared" si="22"/>
        <v>149048</v>
      </c>
      <c r="K101" s="24">
        <f t="shared" si="22"/>
        <v>21423</v>
      </c>
      <c r="L101" s="7">
        <f t="shared" si="22"/>
        <v>327889</v>
      </c>
      <c r="M101" s="7">
        <f t="shared" si="2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3"/>
        <v>10658</v>
      </c>
      <c r="S101" s="7">
        <f t="shared" si="23"/>
        <v>195</v>
      </c>
      <c r="T101" s="7">
        <f t="shared" si="23"/>
        <v>12</v>
      </c>
      <c r="U101" s="7">
        <f t="shared" si="23"/>
        <v>79053</v>
      </c>
      <c r="V101" s="7">
        <f t="shared" si="23"/>
        <v>531</v>
      </c>
      <c r="W101" s="7">
        <f t="shared" si="23"/>
        <v>342</v>
      </c>
      <c r="X101" s="7" t="str">
        <f t="shared" si="23"/>
        <v>53.0%</v>
      </c>
      <c r="Y101" s="7" t="str">
        <f t="shared" si="23"/>
        <v>47.0%</v>
      </c>
      <c r="Z101" s="7" t="str">
        <f t="shared" si="23"/>
        <v>60.6%</v>
      </c>
      <c r="AA101" s="7" t="str">
        <f t="shared" si="23"/>
        <v>20.5%</v>
      </c>
      <c r="AB101" s="7" t="str">
        <f t="shared" si="23"/>
        <v>13.2%</v>
      </c>
      <c r="AC101" s="7" t="str">
        <f t="shared" si="23"/>
        <v>2.9%</v>
      </c>
      <c r="AD101" s="7" t="str">
        <f t="shared" si="23"/>
        <v>1.4%</v>
      </c>
      <c r="AE101" s="7" t="str">
        <f t="shared" si="23"/>
        <v>0.8%</v>
      </c>
      <c r="AF101" s="7" t="str">
        <f t="shared" si="23"/>
        <v>0.5%</v>
      </c>
      <c r="AG101" s="7" t="str">
        <f t="shared" si="19"/>
        <v>0.2%</v>
      </c>
      <c r="AH101" s="9"/>
      <c r="AI101" s="9">
        <f t="shared" si="16"/>
        <v>4</v>
      </c>
      <c r="AJ101" s="10" t="s">
        <v>282</v>
      </c>
    </row>
    <row r="102" spans="1:36" ht="13.8" x14ac:dyDescent="0.25">
      <c r="A102" s="5">
        <f t="shared" si="21"/>
        <v>43890</v>
      </c>
      <c r="B102" s="5">
        <f t="shared" si="21"/>
        <v>44136</v>
      </c>
      <c r="C102" s="6">
        <f t="shared" si="21"/>
        <v>0.33333333333333331</v>
      </c>
      <c r="D102" s="7">
        <f t="shared" si="21"/>
        <v>248</v>
      </c>
      <c r="E102" s="10" t="s">
        <v>268</v>
      </c>
      <c r="F102" s="7">
        <f t="shared" si="22"/>
        <v>169194</v>
      </c>
      <c r="G102" s="7">
        <f t="shared" si="22"/>
        <v>8371</v>
      </c>
      <c r="H102" s="7">
        <f t="shared" si="22"/>
        <v>4313</v>
      </c>
      <c r="I102" s="16" t="str">
        <f t="shared" si="22"/>
        <v>No hay datos</v>
      </c>
      <c r="J102" s="19">
        <f t="shared" si="22"/>
        <v>149048</v>
      </c>
      <c r="K102" s="24">
        <f t="shared" si="22"/>
        <v>21423</v>
      </c>
      <c r="L102" s="7">
        <f t="shared" si="22"/>
        <v>327889</v>
      </c>
      <c r="M102" s="7">
        <f t="shared" si="2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3"/>
        <v>10658</v>
      </c>
      <c r="S102" s="7">
        <f t="shared" si="23"/>
        <v>195</v>
      </c>
      <c r="T102" s="7">
        <f t="shared" si="23"/>
        <v>12</v>
      </c>
      <c r="U102" s="7">
        <f t="shared" si="23"/>
        <v>79053</v>
      </c>
      <c r="V102" s="7">
        <f t="shared" si="23"/>
        <v>531</v>
      </c>
      <c r="W102" s="7">
        <f t="shared" si="23"/>
        <v>342</v>
      </c>
      <c r="X102" s="7" t="str">
        <f t="shared" si="23"/>
        <v>53.0%</v>
      </c>
      <c r="Y102" s="7" t="str">
        <f t="shared" si="23"/>
        <v>47.0%</v>
      </c>
      <c r="Z102" s="7" t="str">
        <f t="shared" si="23"/>
        <v>60.6%</v>
      </c>
      <c r="AA102" s="7" t="str">
        <f t="shared" si="23"/>
        <v>20.5%</v>
      </c>
      <c r="AB102" s="7" t="str">
        <f t="shared" si="23"/>
        <v>13.2%</v>
      </c>
      <c r="AC102" s="7" t="str">
        <f t="shared" si="23"/>
        <v>2.9%</v>
      </c>
      <c r="AD102" s="7" t="str">
        <f t="shared" si="23"/>
        <v>1.4%</v>
      </c>
      <c r="AE102" s="7" t="str">
        <f t="shared" si="23"/>
        <v>0.8%</v>
      </c>
      <c r="AF102" s="7" t="str">
        <f t="shared" si="23"/>
        <v>0.5%</v>
      </c>
      <c r="AG102" s="7" t="str">
        <f t="shared" si="19"/>
        <v>0.2%</v>
      </c>
      <c r="AH102" s="9"/>
      <c r="AI102" s="9">
        <f t="shared" si="16"/>
        <v>4</v>
      </c>
      <c r="AJ102" s="10" t="s">
        <v>282</v>
      </c>
    </row>
    <row r="103" spans="1:36" ht="13.8" x14ac:dyDescent="0.25">
      <c r="A103" s="5">
        <f t="shared" si="21"/>
        <v>43890</v>
      </c>
      <c r="B103" s="5">
        <f t="shared" si="21"/>
        <v>44136</v>
      </c>
      <c r="C103" s="6">
        <f t="shared" si="21"/>
        <v>0.33333333333333331</v>
      </c>
      <c r="D103" s="7">
        <f t="shared" si="21"/>
        <v>248</v>
      </c>
      <c r="E103" s="10" t="s">
        <v>268</v>
      </c>
      <c r="F103" s="7">
        <f t="shared" si="22"/>
        <v>169194</v>
      </c>
      <c r="G103" s="7">
        <f t="shared" si="22"/>
        <v>8371</v>
      </c>
      <c r="H103" s="7">
        <f t="shared" si="22"/>
        <v>4313</v>
      </c>
      <c r="I103" s="16" t="str">
        <f t="shared" si="22"/>
        <v>No hay datos</v>
      </c>
      <c r="J103" s="19">
        <f t="shared" si="22"/>
        <v>149048</v>
      </c>
      <c r="K103" s="24">
        <f t="shared" si="22"/>
        <v>21423</v>
      </c>
      <c r="L103" s="7">
        <f t="shared" si="22"/>
        <v>327889</v>
      </c>
      <c r="M103" s="7">
        <f t="shared" si="2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3"/>
        <v>10658</v>
      </c>
      <c r="S103" s="7">
        <f t="shared" si="23"/>
        <v>195</v>
      </c>
      <c r="T103" s="7">
        <f t="shared" si="23"/>
        <v>12</v>
      </c>
      <c r="U103" s="7">
        <f t="shared" si="23"/>
        <v>79053</v>
      </c>
      <c r="V103" s="7">
        <f t="shared" si="23"/>
        <v>531</v>
      </c>
      <c r="W103" s="7">
        <f t="shared" si="23"/>
        <v>342</v>
      </c>
      <c r="X103" s="7" t="str">
        <f t="shared" si="23"/>
        <v>53.0%</v>
      </c>
      <c r="Y103" s="7" t="str">
        <f t="shared" si="23"/>
        <v>47.0%</v>
      </c>
      <c r="Z103" s="7" t="str">
        <f t="shared" si="23"/>
        <v>60.6%</v>
      </c>
      <c r="AA103" s="7" t="str">
        <f t="shared" si="23"/>
        <v>20.5%</v>
      </c>
      <c r="AB103" s="7" t="str">
        <f t="shared" si="23"/>
        <v>13.2%</v>
      </c>
      <c r="AC103" s="7" t="str">
        <f t="shared" si="23"/>
        <v>2.9%</v>
      </c>
      <c r="AD103" s="7" t="str">
        <f t="shared" si="23"/>
        <v>1.4%</v>
      </c>
      <c r="AE103" s="7" t="str">
        <f t="shared" si="23"/>
        <v>0.8%</v>
      </c>
      <c r="AF103" s="7" t="str">
        <f t="shared" si="23"/>
        <v>0.5%</v>
      </c>
      <c r="AG103" s="7" t="str">
        <f t="shared" si="19"/>
        <v>0.2%</v>
      </c>
      <c r="AH103" s="9"/>
      <c r="AI103" s="9">
        <f t="shared" si="16"/>
        <v>4</v>
      </c>
      <c r="AJ103" s="10" t="s">
        <v>282</v>
      </c>
    </row>
    <row r="104" spans="1:36" ht="13.8" x14ac:dyDescent="0.25">
      <c r="A104" s="5">
        <f t="shared" si="21"/>
        <v>43890</v>
      </c>
      <c r="B104" s="5">
        <f t="shared" si="21"/>
        <v>44136</v>
      </c>
      <c r="C104" s="6">
        <f t="shared" si="21"/>
        <v>0.33333333333333331</v>
      </c>
      <c r="D104" s="7">
        <f t="shared" si="21"/>
        <v>248</v>
      </c>
      <c r="E104" s="10" t="s">
        <v>268</v>
      </c>
      <c r="F104" s="7">
        <f t="shared" si="22"/>
        <v>169194</v>
      </c>
      <c r="G104" s="7">
        <f t="shared" si="22"/>
        <v>8371</v>
      </c>
      <c r="H104" s="7">
        <f t="shared" si="22"/>
        <v>4313</v>
      </c>
      <c r="I104" s="16" t="str">
        <f t="shared" si="22"/>
        <v>No hay datos</v>
      </c>
      <c r="J104" s="19">
        <f t="shared" si="22"/>
        <v>149048</v>
      </c>
      <c r="K104" s="24">
        <f t="shared" si="22"/>
        <v>21423</v>
      </c>
      <c r="L104" s="7">
        <f t="shared" si="22"/>
        <v>327889</v>
      </c>
      <c r="M104" s="7">
        <f t="shared" si="2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3"/>
        <v>10658</v>
      </c>
      <c r="S104" s="7">
        <f t="shared" si="23"/>
        <v>195</v>
      </c>
      <c r="T104" s="7">
        <f t="shared" si="23"/>
        <v>12</v>
      </c>
      <c r="U104" s="7">
        <f t="shared" si="23"/>
        <v>79053</v>
      </c>
      <c r="V104" s="7">
        <f t="shared" si="23"/>
        <v>531</v>
      </c>
      <c r="W104" s="7">
        <f t="shared" si="23"/>
        <v>342</v>
      </c>
      <c r="X104" s="7" t="str">
        <f t="shared" si="23"/>
        <v>53.0%</v>
      </c>
      <c r="Y104" s="7" t="str">
        <f t="shared" si="23"/>
        <v>47.0%</v>
      </c>
      <c r="Z104" s="7" t="str">
        <f t="shared" si="23"/>
        <v>60.6%</v>
      </c>
      <c r="AA104" s="7" t="str">
        <f t="shared" si="23"/>
        <v>20.5%</v>
      </c>
      <c r="AB104" s="7" t="str">
        <f t="shared" si="23"/>
        <v>13.2%</v>
      </c>
      <c r="AC104" s="7" t="str">
        <f t="shared" si="23"/>
        <v>2.9%</v>
      </c>
      <c r="AD104" s="7" t="str">
        <f t="shared" si="23"/>
        <v>1.4%</v>
      </c>
      <c r="AE104" s="7" t="str">
        <f t="shared" si="23"/>
        <v>0.8%</v>
      </c>
      <c r="AF104" s="7" t="str">
        <f t="shared" si="23"/>
        <v>0.5%</v>
      </c>
      <c r="AG104" s="7" t="str">
        <f t="shared" si="19"/>
        <v>0.2%</v>
      </c>
      <c r="AH104" s="9"/>
      <c r="AI104" s="9">
        <f t="shared" si="16"/>
        <v>4</v>
      </c>
      <c r="AJ104" s="10" t="s">
        <v>282</v>
      </c>
    </row>
    <row r="105" spans="1:36" ht="13.8" x14ac:dyDescent="0.25">
      <c r="A105" s="5">
        <f t="shared" si="21"/>
        <v>43890</v>
      </c>
      <c r="B105" s="5">
        <f t="shared" si="21"/>
        <v>44136</v>
      </c>
      <c r="C105" s="6">
        <f t="shared" si="21"/>
        <v>0.33333333333333331</v>
      </c>
      <c r="D105" s="7">
        <f t="shared" si="21"/>
        <v>248</v>
      </c>
      <c r="E105" s="10" t="s">
        <v>268</v>
      </c>
      <c r="F105" s="7">
        <f t="shared" si="22"/>
        <v>169194</v>
      </c>
      <c r="G105" s="7">
        <f t="shared" si="22"/>
        <v>8371</v>
      </c>
      <c r="H105" s="7">
        <f t="shared" si="22"/>
        <v>4313</v>
      </c>
      <c r="I105" s="16" t="str">
        <f t="shared" si="22"/>
        <v>No hay datos</v>
      </c>
      <c r="J105" s="19">
        <f t="shared" si="22"/>
        <v>149048</v>
      </c>
      <c r="K105" s="24">
        <f t="shared" si="22"/>
        <v>21423</v>
      </c>
      <c r="L105" s="7">
        <f t="shared" si="22"/>
        <v>327889</v>
      </c>
      <c r="M105" s="7">
        <f t="shared" si="2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3"/>
        <v>10658</v>
      </c>
      <c r="S105" s="7">
        <f t="shared" si="23"/>
        <v>195</v>
      </c>
      <c r="T105" s="7">
        <f t="shared" si="23"/>
        <v>12</v>
      </c>
      <c r="U105" s="7">
        <f t="shared" si="23"/>
        <v>79053</v>
      </c>
      <c r="V105" s="7">
        <f t="shared" si="23"/>
        <v>531</v>
      </c>
      <c r="W105" s="7">
        <f t="shared" si="23"/>
        <v>342</v>
      </c>
      <c r="X105" s="7" t="str">
        <f t="shared" si="23"/>
        <v>53.0%</v>
      </c>
      <c r="Y105" s="7" t="str">
        <f t="shared" si="23"/>
        <v>47.0%</v>
      </c>
      <c r="Z105" s="7" t="str">
        <f t="shared" si="23"/>
        <v>60.6%</v>
      </c>
      <c r="AA105" s="7" t="str">
        <f t="shared" si="23"/>
        <v>20.5%</v>
      </c>
      <c r="AB105" s="7" t="str">
        <f t="shared" si="23"/>
        <v>13.2%</v>
      </c>
      <c r="AC105" s="7" t="str">
        <f t="shared" si="23"/>
        <v>2.9%</v>
      </c>
      <c r="AD105" s="7" t="str">
        <f t="shared" si="23"/>
        <v>1.4%</v>
      </c>
      <c r="AE105" s="7" t="str">
        <f t="shared" si="23"/>
        <v>0.8%</v>
      </c>
      <c r="AF105" s="7" t="str">
        <f t="shared" si="23"/>
        <v>0.5%</v>
      </c>
      <c r="AG105" s="7" t="str">
        <f t="shared" si="19"/>
        <v>0.2%</v>
      </c>
      <c r="AH105" s="9"/>
      <c r="AI105" s="9">
        <f t="shared" si="16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24">F104</f>
        <v>169194</v>
      </c>
      <c r="G106" s="7">
        <f t="shared" si="24"/>
        <v>8371</v>
      </c>
      <c r="H106" s="7">
        <f t="shared" si="24"/>
        <v>4313</v>
      </c>
      <c r="I106" s="16" t="str">
        <f t="shared" si="24"/>
        <v>No hay datos</v>
      </c>
      <c r="J106" s="19">
        <f t="shared" si="24"/>
        <v>149048</v>
      </c>
      <c r="K106" s="24">
        <f t="shared" si="24"/>
        <v>21423</v>
      </c>
      <c r="L106" s="7">
        <f t="shared" si="24"/>
        <v>327889</v>
      </c>
      <c r="M106" s="7">
        <f t="shared" si="24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5">R104</f>
        <v>10658</v>
      </c>
      <c r="S106" s="7">
        <f t="shared" si="25"/>
        <v>195</v>
      </c>
      <c r="T106" s="7">
        <f t="shared" si="25"/>
        <v>12</v>
      </c>
      <c r="U106" s="7">
        <f t="shared" si="25"/>
        <v>79053</v>
      </c>
      <c r="V106" s="7">
        <f t="shared" si="25"/>
        <v>531</v>
      </c>
      <c r="W106" s="7">
        <f t="shared" si="25"/>
        <v>342</v>
      </c>
      <c r="X106" s="7" t="str">
        <f t="shared" si="25"/>
        <v>53.0%</v>
      </c>
      <c r="Y106" s="7" t="str">
        <f t="shared" si="25"/>
        <v>47.0%</v>
      </c>
      <c r="Z106" s="7" t="str">
        <f t="shared" si="25"/>
        <v>60.6%</v>
      </c>
      <c r="AA106" s="7" t="str">
        <f t="shared" si="25"/>
        <v>20.5%</v>
      </c>
      <c r="AB106" s="7" t="str">
        <f t="shared" si="25"/>
        <v>13.2%</v>
      </c>
      <c r="AC106" s="7" t="str">
        <f t="shared" si="25"/>
        <v>2.9%</v>
      </c>
      <c r="AD106" s="7" t="str">
        <f t="shared" si="25"/>
        <v>1.4%</v>
      </c>
      <c r="AE106" s="7" t="str">
        <f t="shared" si="25"/>
        <v>0.8%</v>
      </c>
      <c r="AF106" s="7" t="str">
        <f t="shared" si="25"/>
        <v>0.5%</v>
      </c>
      <c r="AG106" s="7" t="str">
        <f t="shared" si="25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1"/>
        <v>43890</v>
      </c>
      <c r="B107" s="5">
        <f t="shared" si="21"/>
        <v>44136</v>
      </c>
      <c r="C107" s="6">
        <f t="shared" si="21"/>
        <v>0.33333333333333331</v>
      </c>
      <c r="D107" s="7">
        <f t="shared" si="21"/>
        <v>248</v>
      </c>
      <c r="E107" s="10" t="s">
        <v>268</v>
      </c>
      <c r="F107" s="7">
        <f t="shared" si="22"/>
        <v>169194</v>
      </c>
      <c r="G107" s="7">
        <f t="shared" si="22"/>
        <v>8371</v>
      </c>
      <c r="H107" s="7">
        <f t="shared" si="22"/>
        <v>4313</v>
      </c>
      <c r="I107" s="16" t="str">
        <f t="shared" si="22"/>
        <v>No hay datos</v>
      </c>
      <c r="J107" s="19">
        <f t="shared" si="22"/>
        <v>149048</v>
      </c>
      <c r="K107" s="24">
        <f t="shared" si="22"/>
        <v>21423</v>
      </c>
      <c r="L107" s="7">
        <f t="shared" si="22"/>
        <v>327889</v>
      </c>
      <c r="M107" s="7">
        <f t="shared" si="2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3"/>
        <v>10658</v>
      </c>
      <c r="S107" s="7">
        <f t="shared" si="23"/>
        <v>195</v>
      </c>
      <c r="T107" s="7">
        <f t="shared" si="23"/>
        <v>12</v>
      </c>
      <c r="U107" s="7">
        <f t="shared" si="23"/>
        <v>79053</v>
      </c>
      <c r="V107" s="7">
        <f t="shared" si="23"/>
        <v>531</v>
      </c>
      <c r="W107" s="7">
        <f t="shared" si="23"/>
        <v>342</v>
      </c>
      <c r="X107" s="7" t="str">
        <f t="shared" si="23"/>
        <v>53.0%</v>
      </c>
      <c r="Y107" s="7" t="str">
        <f t="shared" si="23"/>
        <v>47.0%</v>
      </c>
      <c r="Z107" s="7" t="str">
        <f t="shared" si="23"/>
        <v>60.6%</v>
      </c>
      <c r="AA107" s="7" t="str">
        <f t="shared" si="23"/>
        <v>20.5%</v>
      </c>
      <c r="AB107" s="7" t="str">
        <f t="shared" si="23"/>
        <v>13.2%</v>
      </c>
      <c r="AC107" s="7" t="str">
        <f t="shared" si="23"/>
        <v>2.9%</v>
      </c>
      <c r="AD107" s="7" t="str">
        <f t="shared" si="23"/>
        <v>1.4%</v>
      </c>
      <c r="AE107" s="7" t="str">
        <f t="shared" si="23"/>
        <v>0.8%</v>
      </c>
      <c r="AF107" s="7" t="str">
        <f t="shared" si="23"/>
        <v>0.5%</v>
      </c>
      <c r="AG107" s="7" t="str">
        <f t="shared" si="19"/>
        <v>0.2%</v>
      </c>
      <c r="AH107" s="9"/>
      <c r="AI107" s="9">
        <f t="shared" si="16"/>
        <v>4</v>
      </c>
      <c r="AJ107" s="10" t="s">
        <v>282</v>
      </c>
    </row>
    <row r="108" spans="1:36" ht="13.8" x14ac:dyDescent="0.25">
      <c r="A108" s="5">
        <f t="shared" si="21"/>
        <v>43890</v>
      </c>
      <c r="B108" s="5">
        <f t="shared" si="21"/>
        <v>44136</v>
      </c>
      <c r="C108" s="6">
        <f t="shared" si="21"/>
        <v>0.33333333333333331</v>
      </c>
      <c r="D108" s="7">
        <f t="shared" si="21"/>
        <v>248</v>
      </c>
      <c r="E108" s="10" t="s">
        <v>268</v>
      </c>
      <c r="F108" s="7">
        <f t="shared" si="22"/>
        <v>169194</v>
      </c>
      <c r="G108" s="7">
        <f t="shared" si="22"/>
        <v>8371</v>
      </c>
      <c r="H108" s="7">
        <f t="shared" si="22"/>
        <v>4313</v>
      </c>
      <c r="I108" s="16" t="str">
        <f t="shared" si="22"/>
        <v>No hay datos</v>
      </c>
      <c r="J108" s="19">
        <f t="shared" si="22"/>
        <v>149048</v>
      </c>
      <c r="K108" s="24">
        <f t="shared" si="22"/>
        <v>21423</v>
      </c>
      <c r="L108" s="7">
        <f t="shared" si="22"/>
        <v>327889</v>
      </c>
      <c r="M108" s="7">
        <f t="shared" si="2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3"/>
        <v>10658</v>
      </c>
      <c r="S108" s="7">
        <f t="shared" si="23"/>
        <v>195</v>
      </c>
      <c r="T108" s="7">
        <f t="shared" si="23"/>
        <v>12</v>
      </c>
      <c r="U108" s="7">
        <f t="shared" si="23"/>
        <v>79053</v>
      </c>
      <c r="V108" s="7">
        <f t="shared" si="23"/>
        <v>531</v>
      </c>
      <c r="W108" s="7">
        <f t="shared" si="23"/>
        <v>342</v>
      </c>
      <c r="X108" s="7" t="str">
        <f t="shared" si="23"/>
        <v>53.0%</v>
      </c>
      <c r="Y108" s="7" t="str">
        <f t="shared" si="23"/>
        <v>47.0%</v>
      </c>
      <c r="Z108" s="7" t="str">
        <f t="shared" si="23"/>
        <v>60.6%</v>
      </c>
      <c r="AA108" s="7" t="str">
        <f t="shared" si="23"/>
        <v>20.5%</v>
      </c>
      <c r="AB108" s="7" t="str">
        <f t="shared" si="23"/>
        <v>13.2%</v>
      </c>
      <c r="AC108" s="7" t="str">
        <f t="shared" si="23"/>
        <v>2.9%</v>
      </c>
      <c r="AD108" s="7" t="str">
        <f t="shared" si="23"/>
        <v>1.4%</v>
      </c>
      <c r="AE108" s="7" t="str">
        <f t="shared" si="23"/>
        <v>0.8%</v>
      </c>
      <c r="AF108" s="7" t="str">
        <f t="shared" si="23"/>
        <v>0.5%</v>
      </c>
      <c r="AG108" s="7" t="str">
        <f t="shared" si="19"/>
        <v>0.2%</v>
      </c>
      <c r="AH108" s="9"/>
      <c r="AI108" s="9">
        <f t="shared" si="16"/>
        <v>4</v>
      </c>
      <c r="AJ108" s="10" t="s">
        <v>282</v>
      </c>
    </row>
    <row r="109" spans="1:36" ht="13.8" x14ac:dyDescent="0.25">
      <c r="A109" s="5">
        <f t="shared" si="21"/>
        <v>43890</v>
      </c>
      <c r="B109" s="5">
        <f t="shared" si="21"/>
        <v>44136</v>
      </c>
      <c r="C109" s="6">
        <f t="shared" si="21"/>
        <v>0.33333333333333331</v>
      </c>
      <c r="D109" s="7">
        <f t="shared" si="21"/>
        <v>248</v>
      </c>
      <c r="E109" s="10" t="s">
        <v>268</v>
      </c>
      <c r="F109" s="7">
        <f t="shared" si="22"/>
        <v>169194</v>
      </c>
      <c r="G109" s="7">
        <f t="shared" si="22"/>
        <v>8371</v>
      </c>
      <c r="H109" s="7">
        <f t="shared" si="22"/>
        <v>4313</v>
      </c>
      <c r="I109" s="16" t="str">
        <f t="shared" si="22"/>
        <v>No hay datos</v>
      </c>
      <c r="J109" s="19">
        <f t="shared" si="22"/>
        <v>149048</v>
      </c>
      <c r="K109" s="24">
        <f t="shared" si="22"/>
        <v>21423</v>
      </c>
      <c r="L109" s="7">
        <f t="shared" si="22"/>
        <v>327889</v>
      </c>
      <c r="M109" s="7">
        <f t="shared" si="2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3"/>
        <v>10658</v>
      </c>
      <c r="S109" s="7">
        <f t="shared" si="23"/>
        <v>195</v>
      </c>
      <c r="T109" s="7">
        <f t="shared" si="23"/>
        <v>12</v>
      </c>
      <c r="U109" s="7">
        <f t="shared" si="23"/>
        <v>79053</v>
      </c>
      <c r="V109" s="7">
        <f t="shared" si="23"/>
        <v>531</v>
      </c>
      <c r="W109" s="7">
        <f t="shared" si="23"/>
        <v>342</v>
      </c>
      <c r="X109" s="7" t="str">
        <f t="shared" si="23"/>
        <v>53.0%</v>
      </c>
      <c r="Y109" s="7" t="str">
        <f t="shared" si="23"/>
        <v>47.0%</v>
      </c>
      <c r="Z109" s="7" t="str">
        <f t="shared" si="23"/>
        <v>60.6%</v>
      </c>
      <c r="AA109" s="7" t="str">
        <f t="shared" si="23"/>
        <v>20.5%</v>
      </c>
      <c r="AB109" s="7" t="str">
        <f t="shared" si="23"/>
        <v>13.2%</v>
      </c>
      <c r="AC109" s="7" t="str">
        <f t="shared" si="23"/>
        <v>2.9%</v>
      </c>
      <c r="AD109" s="7" t="str">
        <f t="shared" si="23"/>
        <v>1.4%</v>
      </c>
      <c r="AE109" s="7" t="str">
        <f t="shared" si="23"/>
        <v>0.8%</v>
      </c>
      <c r="AF109" s="7" t="str">
        <f t="shared" si="23"/>
        <v>0.5%</v>
      </c>
      <c r="AG109" s="7" t="str">
        <f t="shared" si="19"/>
        <v>0.2%</v>
      </c>
      <c r="AH109" s="9"/>
      <c r="AI109" s="9">
        <f t="shared" si="16"/>
        <v>4</v>
      </c>
      <c r="AJ109" s="10" t="s">
        <v>282</v>
      </c>
    </row>
    <row r="110" spans="1:36" ht="13.8" x14ac:dyDescent="0.25">
      <c r="A110" s="5">
        <f t="shared" si="21"/>
        <v>43890</v>
      </c>
      <c r="B110" s="5">
        <f t="shared" si="21"/>
        <v>44136</v>
      </c>
      <c r="C110" s="6">
        <f t="shared" si="21"/>
        <v>0.33333333333333331</v>
      </c>
      <c r="D110" s="7">
        <f t="shared" si="21"/>
        <v>248</v>
      </c>
      <c r="E110" s="10" t="s">
        <v>268</v>
      </c>
      <c r="F110" s="7">
        <f t="shared" si="22"/>
        <v>169194</v>
      </c>
      <c r="G110" s="7">
        <f t="shared" si="22"/>
        <v>8371</v>
      </c>
      <c r="H110" s="7">
        <f t="shared" si="22"/>
        <v>4313</v>
      </c>
      <c r="I110" s="16" t="str">
        <f t="shared" si="22"/>
        <v>No hay datos</v>
      </c>
      <c r="J110" s="19">
        <f t="shared" si="22"/>
        <v>149048</v>
      </c>
      <c r="K110" s="24">
        <f t="shared" si="22"/>
        <v>21423</v>
      </c>
      <c r="L110" s="7">
        <f t="shared" si="22"/>
        <v>327889</v>
      </c>
      <c r="M110" s="7">
        <f t="shared" si="2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3"/>
        <v>10658</v>
      </c>
      <c r="S110" s="7">
        <f t="shared" si="23"/>
        <v>195</v>
      </c>
      <c r="T110" s="7">
        <f t="shared" si="23"/>
        <v>12</v>
      </c>
      <c r="U110" s="7">
        <f t="shared" si="23"/>
        <v>79053</v>
      </c>
      <c r="V110" s="7">
        <f t="shared" si="23"/>
        <v>531</v>
      </c>
      <c r="W110" s="7">
        <f t="shared" si="23"/>
        <v>342</v>
      </c>
      <c r="X110" s="7" t="str">
        <f t="shared" si="23"/>
        <v>53.0%</v>
      </c>
      <c r="Y110" s="7" t="str">
        <f t="shared" si="23"/>
        <v>47.0%</v>
      </c>
      <c r="Z110" s="7" t="str">
        <f t="shared" si="23"/>
        <v>60.6%</v>
      </c>
      <c r="AA110" s="7" t="str">
        <f t="shared" si="23"/>
        <v>20.5%</v>
      </c>
      <c r="AB110" s="7" t="str">
        <f t="shared" si="23"/>
        <v>13.2%</v>
      </c>
      <c r="AC110" s="7" t="str">
        <f t="shared" si="23"/>
        <v>2.9%</v>
      </c>
      <c r="AD110" s="7" t="str">
        <f t="shared" si="23"/>
        <v>1.4%</v>
      </c>
      <c r="AE110" s="7" t="str">
        <f t="shared" si="23"/>
        <v>0.8%</v>
      </c>
      <c r="AF110" s="7" t="str">
        <f t="shared" si="23"/>
        <v>0.5%</v>
      </c>
      <c r="AG110" s="7" t="str">
        <f t="shared" si="19"/>
        <v>0.2%</v>
      </c>
      <c r="AH110" s="9"/>
      <c r="AI110" s="9">
        <f t="shared" si="16"/>
        <v>4</v>
      </c>
      <c r="AJ110" s="10" t="s">
        <v>282</v>
      </c>
    </row>
    <row r="111" spans="1:36" ht="13.8" x14ac:dyDescent="0.25">
      <c r="A111" s="5">
        <f t="shared" si="21"/>
        <v>43890</v>
      </c>
      <c r="B111" s="5">
        <f t="shared" si="21"/>
        <v>44136</v>
      </c>
      <c r="C111" s="6">
        <f t="shared" si="21"/>
        <v>0.33333333333333331</v>
      </c>
      <c r="D111" s="7">
        <f t="shared" si="21"/>
        <v>248</v>
      </c>
      <c r="E111" s="10" t="s">
        <v>268</v>
      </c>
      <c r="F111" s="7">
        <f t="shared" si="22"/>
        <v>169194</v>
      </c>
      <c r="G111" s="7">
        <f t="shared" si="22"/>
        <v>8371</v>
      </c>
      <c r="H111" s="7">
        <f t="shared" si="22"/>
        <v>4313</v>
      </c>
      <c r="I111" s="16" t="str">
        <f t="shared" si="22"/>
        <v>No hay datos</v>
      </c>
      <c r="J111" s="19">
        <f t="shared" si="22"/>
        <v>149048</v>
      </c>
      <c r="K111" s="24">
        <f t="shared" si="22"/>
        <v>21423</v>
      </c>
      <c r="L111" s="7">
        <f t="shared" si="22"/>
        <v>327889</v>
      </c>
      <c r="M111" s="7">
        <f t="shared" si="2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23"/>
        <v>79053</v>
      </c>
      <c r="V111" s="7">
        <f t="shared" si="23"/>
        <v>531</v>
      </c>
      <c r="W111" s="7">
        <f t="shared" si="23"/>
        <v>342</v>
      </c>
      <c r="X111" s="7" t="str">
        <f t="shared" si="23"/>
        <v>53.0%</v>
      </c>
      <c r="Y111" s="7" t="str">
        <f t="shared" si="23"/>
        <v>47.0%</v>
      </c>
      <c r="Z111" s="7" t="str">
        <f t="shared" si="23"/>
        <v>60.6%</v>
      </c>
      <c r="AA111" s="7" t="str">
        <f t="shared" si="23"/>
        <v>20.5%</v>
      </c>
      <c r="AB111" s="7" t="str">
        <f t="shared" si="23"/>
        <v>13.2%</v>
      </c>
      <c r="AC111" s="7" t="str">
        <f t="shared" si="23"/>
        <v>2.9%</v>
      </c>
      <c r="AD111" s="7" t="str">
        <f t="shared" si="23"/>
        <v>1.4%</v>
      </c>
      <c r="AE111" s="7" t="str">
        <f t="shared" si="23"/>
        <v>0.8%</v>
      </c>
      <c r="AF111" s="7" t="str">
        <f t="shared" si="23"/>
        <v>0.5%</v>
      </c>
      <c r="AG111" s="7" t="str">
        <f t="shared" si="19"/>
        <v>0.2%</v>
      </c>
      <c r="AH111" s="9"/>
      <c r="AI111" s="9">
        <f t="shared" si="16"/>
        <v>4</v>
      </c>
      <c r="AJ111" s="10" t="s">
        <v>282</v>
      </c>
    </row>
    <row r="112" spans="1:36" ht="13.8" x14ac:dyDescent="0.25">
      <c r="A112" s="5">
        <f t="shared" si="21"/>
        <v>43890</v>
      </c>
      <c r="B112" s="5">
        <f t="shared" si="21"/>
        <v>44136</v>
      </c>
      <c r="C112" s="6">
        <f t="shared" si="21"/>
        <v>0.33333333333333331</v>
      </c>
      <c r="D112" s="7">
        <f t="shared" si="21"/>
        <v>248</v>
      </c>
      <c r="E112" s="10" t="s">
        <v>268</v>
      </c>
      <c r="F112" s="7">
        <f t="shared" si="22"/>
        <v>169194</v>
      </c>
      <c r="G112" s="7">
        <f t="shared" si="22"/>
        <v>8371</v>
      </c>
      <c r="H112" s="7">
        <f t="shared" si="22"/>
        <v>4313</v>
      </c>
      <c r="I112" s="16" t="str">
        <f t="shared" si="22"/>
        <v>No hay datos</v>
      </c>
      <c r="J112" s="19">
        <f t="shared" si="22"/>
        <v>149048</v>
      </c>
      <c r="K112" s="24">
        <f t="shared" si="22"/>
        <v>21423</v>
      </c>
      <c r="L112" s="7">
        <f t="shared" si="22"/>
        <v>327889</v>
      </c>
      <c r="M112" s="7">
        <f t="shared" si="2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3"/>
        <v>2111</v>
      </c>
      <c r="S112" s="7">
        <f t="shared" si="23"/>
        <v>66</v>
      </c>
      <c r="T112" s="7">
        <f t="shared" si="23"/>
        <v>12</v>
      </c>
      <c r="U112" s="7">
        <f t="shared" si="23"/>
        <v>79053</v>
      </c>
      <c r="V112" s="7">
        <f t="shared" si="23"/>
        <v>531</v>
      </c>
      <c r="W112" s="7">
        <f t="shared" si="23"/>
        <v>342</v>
      </c>
      <c r="X112" s="7" t="str">
        <f t="shared" si="23"/>
        <v>53.0%</v>
      </c>
      <c r="Y112" s="7" t="str">
        <f t="shared" si="23"/>
        <v>47.0%</v>
      </c>
      <c r="Z112" s="7" t="str">
        <f t="shared" si="23"/>
        <v>60.6%</v>
      </c>
      <c r="AA112" s="7" t="str">
        <f t="shared" si="23"/>
        <v>20.5%</v>
      </c>
      <c r="AB112" s="7" t="str">
        <f t="shared" si="23"/>
        <v>13.2%</v>
      </c>
      <c r="AC112" s="7" t="str">
        <f t="shared" si="23"/>
        <v>2.9%</v>
      </c>
      <c r="AD112" s="7" t="str">
        <f t="shared" si="23"/>
        <v>1.4%</v>
      </c>
      <c r="AE112" s="7" t="str">
        <f t="shared" si="23"/>
        <v>0.8%</v>
      </c>
      <c r="AF112" s="7" t="str">
        <f t="shared" si="23"/>
        <v>0.5%</v>
      </c>
      <c r="AG112" s="7" t="str">
        <f t="shared" si="19"/>
        <v>0.2%</v>
      </c>
      <c r="AH112" s="9"/>
      <c r="AI112" s="9">
        <f t="shared" si="16"/>
        <v>4</v>
      </c>
      <c r="AJ112" s="10" t="s">
        <v>282</v>
      </c>
    </row>
    <row r="113" spans="1:36" ht="13.8" x14ac:dyDescent="0.25">
      <c r="A113" s="5">
        <f t="shared" si="21"/>
        <v>43890</v>
      </c>
      <c r="B113" s="5">
        <f t="shared" si="21"/>
        <v>44136</v>
      </c>
      <c r="C113" s="6">
        <f t="shared" si="21"/>
        <v>0.33333333333333331</v>
      </c>
      <c r="D113" s="7">
        <f t="shared" si="21"/>
        <v>248</v>
      </c>
      <c r="E113" s="10" t="s">
        <v>268</v>
      </c>
      <c r="F113" s="7">
        <f t="shared" si="22"/>
        <v>169194</v>
      </c>
      <c r="G113" s="7">
        <f t="shared" si="22"/>
        <v>8371</v>
      </c>
      <c r="H113" s="7">
        <f t="shared" si="22"/>
        <v>4313</v>
      </c>
      <c r="I113" s="16" t="str">
        <f t="shared" si="22"/>
        <v>No hay datos</v>
      </c>
      <c r="J113" s="19">
        <f t="shared" si="22"/>
        <v>149048</v>
      </c>
      <c r="K113" s="24">
        <f t="shared" si="22"/>
        <v>21423</v>
      </c>
      <c r="L113" s="7">
        <f t="shared" si="22"/>
        <v>327889</v>
      </c>
      <c r="M113" s="7">
        <f t="shared" si="2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3"/>
        <v>2111</v>
      </c>
      <c r="S113" s="7">
        <f t="shared" si="23"/>
        <v>66</v>
      </c>
      <c r="T113" s="7">
        <f t="shared" si="23"/>
        <v>12</v>
      </c>
      <c r="U113" s="7">
        <f t="shared" si="23"/>
        <v>79053</v>
      </c>
      <c r="V113" s="7">
        <f t="shared" si="23"/>
        <v>531</v>
      </c>
      <c r="W113" s="7">
        <f t="shared" si="23"/>
        <v>342</v>
      </c>
      <c r="X113" s="7" t="str">
        <f t="shared" si="23"/>
        <v>53.0%</v>
      </c>
      <c r="Y113" s="7" t="str">
        <f t="shared" si="23"/>
        <v>47.0%</v>
      </c>
      <c r="Z113" s="7" t="str">
        <f t="shared" si="23"/>
        <v>60.6%</v>
      </c>
      <c r="AA113" s="7" t="str">
        <f t="shared" si="23"/>
        <v>20.5%</v>
      </c>
      <c r="AB113" s="7" t="str">
        <f t="shared" si="23"/>
        <v>13.2%</v>
      </c>
      <c r="AC113" s="7" t="str">
        <f t="shared" si="23"/>
        <v>2.9%</v>
      </c>
      <c r="AD113" s="7" t="str">
        <f t="shared" si="23"/>
        <v>1.4%</v>
      </c>
      <c r="AE113" s="7" t="str">
        <f t="shared" si="23"/>
        <v>0.8%</v>
      </c>
      <c r="AF113" s="7" t="str">
        <f t="shared" si="23"/>
        <v>0.5%</v>
      </c>
      <c r="AG113" s="7" t="str">
        <f t="shared" si="19"/>
        <v>0.2%</v>
      </c>
      <c r="AH113" s="9"/>
      <c r="AI113" s="9">
        <f t="shared" si="16"/>
        <v>4</v>
      </c>
      <c r="AJ113" s="10" t="s">
        <v>282</v>
      </c>
    </row>
    <row r="114" spans="1:36" ht="13.8" x14ac:dyDescent="0.25">
      <c r="A114" s="5">
        <f t="shared" si="21"/>
        <v>43890</v>
      </c>
      <c r="B114" s="5">
        <f t="shared" si="21"/>
        <v>44136</v>
      </c>
      <c r="C114" s="6">
        <f t="shared" si="21"/>
        <v>0.33333333333333331</v>
      </c>
      <c r="D114" s="7">
        <f t="shared" si="21"/>
        <v>248</v>
      </c>
      <c r="E114" s="10" t="s">
        <v>268</v>
      </c>
      <c r="F114" s="7">
        <f t="shared" si="22"/>
        <v>169194</v>
      </c>
      <c r="G114" s="7">
        <f t="shared" si="22"/>
        <v>8371</v>
      </c>
      <c r="H114" s="7">
        <f t="shared" si="22"/>
        <v>4313</v>
      </c>
      <c r="I114" s="16" t="str">
        <f t="shared" si="22"/>
        <v>No hay datos</v>
      </c>
      <c r="J114" s="19">
        <f t="shared" si="22"/>
        <v>149048</v>
      </c>
      <c r="K114" s="24">
        <f t="shared" si="22"/>
        <v>21423</v>
      </c>
      <c r="L114" s="7">
        <f t="shared" si="22"/>
        <v>327889</v>
      </c>
      <c r="M114" s="7">
        <f t="shared" si="2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3"/>
        <v>2111</v>
      </c>
      <c r="S114" s="7">
        <f t="shared" si="23"/>
        <v>66</v>
      </c>
      <c r="T114" s="7">
        <f t="shared" si="23"/>
        <v>12</v>
      </c>
      <c r="U114" s="7">
        <f t="shared" si="23"/>
        <v>79053</v>
      </c>
      <c r="V114" s="7">
        <f t="shared" si="23"/>
        <v>531</v>
      </c>
      <c r="W114" s="7">
        <f t="shared" si="23"/>
        <v>342</v>
      </c>
      <c r="X114" s="7" t="str">
        <f t="shared" si="23"/>
        <v>53.0%</v>
      </c>
      <c r="Y114" s="7" t="str">
        <f t="shared" si="23"/>
        <v>47.0%</v>
      </c>
      <c r="Z114" s="7" t="str">
        <f t="shared" si="23"/>
        <v>60.6%</v>
      </c>
      <c r="AA114" s="7" t="str">
        <f t="shared" si="23"/>
        <v>20.5%</v>
      </c>
      <c r="AB114" s="7" t="str">
        <f t="shared" si="23"/>
        <v>13.2%</v>
      </c>
      <c r="AC114" s="7" t="str">
        <f t="shared" si="23"/>
        <v>2.9%</v>
      </c>
      <c r="AD114" s="7" t="str">
        <f t="shared" si="23"/>
        <v>1.4%</v>
      </c>
      <c r="AE114" s="7" t="str">
        <f t="shared" si="23"/>
        <v>0.8%</v>
      </c>
      <c r="AF114" s="7" t="str">
        <f t="shared" si="23"/>
        <v>0.5%</v>
      </c>
      <c r="AG114" s="7" t="str">
        <f t="shared" si="19"/>
        <v>0.2%</v>
      </c>
      <c r="AH114" s="9"/>
      <c r="AI114" s="9">
        <f t="shared" si="16"/>
        <v>4</v>
      </c>
      <c r="AJ114" s="10" t="s">
        <v>282</v>
      </c>
    </row>
    <row r="115" spans="1:36" ht="13.8" x14ac:dyDescent="0.25">
      <c r="A115" s="5">
        <f t="shared" ref="A115:D130" si="26">A114</f>
        <v>43890</v>
      </c>
      <c r="B115" s="5">
        <f t="shared" si="26"/>
        <v>44136</v>
      </c>
      <c r="C115" s="6">
        <f t="shared" si="26"/>
        <v>0.33333333333333331</v>
      </c>
      <c r="D115" s="7">
        <f t="shared" si="26"/>
        <v>248</v>
      </c>
      <c r="E115" s="10" t="s">
        <v>268</v>
      </c>
      <c r="F115" s="7">
        <f t="shared" ref="F115:M130" si="27">F114</f>
        <v>169194</v>
      </c>
      <c r="G115" s="7">
        <f t="shared" si="27"/>
        <v>8371</v>
      </c>
      <c r="H115" s="7">
        <f t="shared" si="27"/>
        <v>4313</v>
      </c>
      <c r="I115" s="16" t="str">
        <f t="shared" si="27"/>
        <v>No hay datos</v>
      </c>
      <c r="J115" s="19">
        <f t="shared" si="27"/>
        <v>149048</v>
      </c>
      <c r="K115" s="24">
        <f t="shared" si="27"/>
        <v>21423</v>
      </c>
      <c r="L115" s="7">
        <f t="shared" si="27"/>
        <v>327889</v>
      </c>
      <c r="M115" s="7">
        <f t="shared" si="27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3"/>
        <v>2111</v>
      </c>
      <c r="S115" s="7">
        <f t="shared" si="23"/>
        <v>66</v>
      </c>
      <c r="T115" s="7">
        <f t="shared" si="23"/>
        <v>12</v>
      </c>
      <c r="U115" s="7">
        <f t="shared" si="23"/>
        <v>79053</v>
      </c>
      <c r="V115" s="7">
        <f t="shared" si="23"/>
        <v>531</v>
      </c>
      <c r="W115" s="7">
        <f t="shared" si="23"/>
        <v>342</v>
      </c>
      <c r="X115" s="7" t="str">
        <f t="shared" si="23"/>
        <v>53.0%</v>
      </c>
      <c r="Y115" s="7" t="str">
        <f t="shared" si="23"/>
        <v>47.0%</v>
      </c>
      <c r="Z115" s="7" t="str">
        <f t="shared" si="23"/>
        <v>60.6%</v>
      </c>
      <c r="AA115" s="7" t="str">
        <f t="shared" si="23"/>
        <v>20.5%</v>
      </c>
      <c r="AB115" s="7" t="str">
        <f t="shared" si="23"/>
        <v>13.2%</v>
      </c>
      <c r="AC115" s="7" t="str">
        <f t="shared" si="23"/>
        <v>2.9%</v>
      </c>
      <c r="AD115" s="7" t="str">
        <f t="shared" si="23"/>
        <v>1.4%</v>
      </c>
      <c r="AE115" s="7" t="str">
        <f t="shared" si="23"/>
        <v>0.8%</v>
      </c>
      <c r="AF115" s="7" t="str">
        <f t="shared" si="23"/>
        <v>0.5%</v>
      </c>
      <c r="AG115" s="7" t="str">
        <f t="shared" si="19"/>
        <v>0.2%</v>
      </c>
      <c r="AH115" s="9"/>
      <c r="AI115" s="9">
        <f t="shared" si="16"/>
        <v>4</v>
      </c>
      <c r="AJ115" s="10" t="s">
        <v>282</v>
      </c>
    </row>
    <row r="116" spans="1:36" ht="13.8" x14ac:dyDescent="0.25">
      <c r="A116" s="5">
        <f t="shared" si="26"/>
        <v>43890</v>
      </c>
      <c r="B116" s="5">
        <f t="shared" si="26"/>
        <v>44136</v>
      </c>
      <c r="C116" s="6">
        <f t="shared" si="26"/>
        <v>0.33333333333333331</v>
      </c>
      <c r="D116" s="7">
        <f t="shared" si="26"/>
        <v>248</v>
      </c>
      <c r="E116" s="10" t="s">
        <v>268</v>
      </c>
      <c r="F116" s="7">
        <f t="shared" si="27"/>
        <v>169194</v>
      </c>
      <c r="G116" s="7">
        <f t="shared" si="27"/>
        <v>8371</v>
      </c>
      <c r="H116" s="7">
        <f t="shared" si="27"/>
        <v>4313</v>
      </c>
      <c r="I116" s="16" t="str">
        <f t="shared" si="27"/>
        <v>No hay datos</v>
      </c>
      <c r="J116" s="19">
        <f t="shared" si="27"/>
        <v>149048</v>
      </c>
      <c r="K116" s="24">
        <f t="shared" si="27"/>
        <v>21423</v>
      </c>
      <c r="L116" s="7">
        <f t="shared" si="27"/>
        <v>327889</v>
      </c>
      <c r="M116" s="7">
        <f t="shared" si="27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ref="R116:AF131" si="28">R115</f>
        <v>2111</v>
      </c>
      <c r="S116" s="7">
        <f t="shared" si="28"/>
        <v>66</v>
      </c>
      <c r="T116" s="7">
        <f t="shared" si="28"/>
        <v>12</v>
      </c>
      <c r="U116" s="7">
        <f t="shared" si="28"/>
        <v>79053</v>
      </c>
      <c r="V116" s="7">
        <f t="shared" si="28"/>
        <v>531</v>
      </c>
      <c r="W116" s="7">
        <f t="shared" si="28"/>
        <v>342</v>
      </c>
      <c r="X116" s="7" t="str">
        <f t="shared" si="28"/>
        <v>53.0%</v>
      </c>
      <c r="Y116" s="7" t="str">
        <f t="shared" si="28"/>
        <v>47.0%</v>
      </c>
      <c r="Z116" s="7" t="str">
        <f t="shared" si="28"/>
        <v>60.6%</v>
      </c>
      <c r="AA116" s="7" t="str">
        <f t="shared" si="28"/>
        <v>20.5%</v>
      </c>
      <c r="AB116" s="7" t="str">
        <f t="shared" si="28"/>
        <v>13.2%</v>
      </c>
      <c r="AC116" s="7" t="str">
        <f t="shared" si="28"/>
        <v>2.9%</v>
      </c>
      <c r="AD116" s="7" t="str">
        <f t="shared" si="28"/>
        <v>1.4%</v>
      </c>
      <c r="AE116" s="7" t="str">
        <f t="shared" si="28"/>
        <v>0.8%</v>
      </c>
      <c r="AF116" s="7" t="str">
        <f t="shared" si="28"/>
        <v>0.5%</v>
      </c>
      <c r="AG116" s="7" t="str">
        <f t="shared" si="19"/>
        <v>0.2%</v>
      </c>
      <c r="AH116" s="9"/>
      <c r="AI116" s="9">
        <f t="shared" si="16"/>
        <v>4</v>
      </c>
      <c r="AJ116" s="10" t="s">
        <v>282</v>
      </c>
    </row>
    <row r="117" spans="1:36" ht="13.8" x14ac:dyDescent="0.25">
      <c r="A117" s="5">
        <f t="shared" si="26"/>
        <v>43890</v>
      </c>
      <c r="B117" s="5">
        <f t="shared" si="26"/>
        <v>44136</v>
      </c>
      <c r="C117" s="6">
        <f t="shared" si="26"/>
        <v>0.33333333333333331</v>
      </c>
      <c r="D117" s="7">
        <f t="shared" si="26"/>
        <v>248</v>
      </c>
      <c r="E117" s="10" t="s">
        <v>268</v>
      </c>
      <c r="F117" s="7">
        <f t="shared" si="27"/>
        <v>169194</v>
      </c>
      <c r="G117" s="7">
        <f t="shared" si="27"/>
        <v>8371</v>
      </c>
      <c r="H117" s="7">
        <f t="shared" si="27"/>
        <v>4313</v>
      </c>
      <c r="I117" s="16" t="str">
        <f t="shared" si="27"/>
        <v>No hay datos</v>
      </c>
      <c r="J117" s="19">
        <f t="shared" si="27"/>
        <v>149048</v>
      </c>
      <c r="K117" s="24">
        <f t="shared" si="27"/>
        <v>21423</v>
      </c>
      <c r="L117" s="7">
        <f t="shared" si="27"/>
        <v>327889</v>
      </c>
      <c r="M117" s="7">
        <f t="shared" si="27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28"/>
        <v>2111</v>
      </c>
      <c r="S117" s="7">
        <f t="shared" si="28"/>
        <v>66</v>
      </c>
      <c r="T117" s="7">
        <f t="shared" si="28"/>
        <v>12</v>
      </c>
      <c r="U117" s="7">
        <f t="shared" si="28"/>
        <v>79053</v>
      </c>
      <c r="V117" s="7">
        <f t="shared" si="28"/>
        <v>531</v>
      </c>
      <c r="W117" s="7">
        <f t="shared" si="28"/>
        <v>342</v>
      </c>
      <c r="X117" s="7" t="str">
        <f t="shared" si="28"/>
        <v>53.0%</v>
      </c>
      <c r="Y117" s="7" t="str">
        <f t="shared" si="28"/>
        <v>47.0%</v>
      </c>
      <c r="Z117" s="7" t="str">
        <f t="shared" si="28"/>
        <v>60.6%</v>
      </c>
      <c r="AA117" s="7" t="str">
        <f t="shared" si="28"/>
        <v>20.5%</v>
      </c>
      <c r="AB117" s="7" t="str">
        <f t="shared" si="28"/>
        <v>13.2%</v>
      </c>
      <c r="AC117" s="7" t="str">
        <f t="shared" si="28"/>
        <v>2.9%</v>
      </c>
      <c r="AD117" s="7" t="str">
        <f t="shared" si="28"/>
        <v>1.4%</v>
      </c>
      <c r="AE117" s="7" t="str">
        <f t="shared" si="28"/>
        <v>0.8%</v>
      </c>
      <c r="AF117" s="7" t="str">
        <f t="shared" si="28"/>
        <v>0.5%</v>
      </c>
      <c r="AG117" s="7" t="str">
        <f t="shared" si="19"/>
        <v>0.2%</v>
      </c>
      <c r="AH117" s="9"/>
      <c r="AI117" s="9">
        <f t="shared" si="16"/>
        <v>4</v>
      </c>
      <c r="AJ117" s="10" t="s">
        <v>282</v>
      </c>
    </row>
    <row r="118" spans="1:36" ht="13.8" x14ac:dyDescent="0.25">
      <c r="A118" s="5">
        <f t="shared" si="26"/>
        <v>43890</v>
      </c>
      <c r="B118" s="5">
        <f t="shared" si="26"/>
        <v>44136</v>
      </c>
      <c r="C118" s="6">
        <f t="shared" si="26"/>
        <v>0.33333333333333331</v>
      </c>
      <c r="D118" s="7">
        <f t="shared" si="26"/>
        <v>248</v>
      </c>
      <c r="E118" s="10" t="s">
        <v>268</v>
      </c>
      <c r="F118" s="7">
        <f t="shared" si="27"/>
        <v>169194</v>
      </c>
      <c r="G118" s="7">
        <f t="shared" si="27"/>
        <v>8371</v>
      </c>
      <c r="H118" s="7">
        <f t="shared" si="27"/>
        <v>4313</v>
      </c>
      <c r="I118" s="16" t="str">
        <f t="shared" si="27"/>
        <v>No hay datos</v>
      </c>
      <c r="J118" s="19">
        <f t="shared" si="27"/>
        <v>149048</v>
      </c>
      <c r="K118" s="24">
        <f t="shared" si="27"/>
        <v>21423</v>
      </c>
      <c r="L118" s="7">
        <f t="shared" si="27"/>
        <v>327889</v>
      </c>
      <c r="M118" s="7">
        <f t="shared" si="27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28"/>
        <v>2111</v>
      </c>
      <c r="S118" s="7">
        <f t="shared" si="28"/>
        <v>66</v>
      </c>
      <c r="T118" s="7">
        <f t="shared" si="28"/>
        <v>12</v>
      </c>
      <c r="U118" s="7">
        <f t="shared" si="28"/>
        <v>79053</v>
      </c>
      <c r="V118" s="7">
        <f t="shared" si="28"/>
        <v>531</v>
      </c>
      <c r="W118" s="7">
        <f t="shared" si="28"/>
        <v>342</v>
      </c>
      <c r="X118" s="7" t="str">
        <f t="shared" si="28"/>
        <v>53.0%</v>
      </c>
      <c r="Y118" s="7" t="str">
        <f t="shared" si="28"/>
        <v>47.0%</v>
      </c>
      <c r="Z118" s="7" t="str">
        <f t="shared" si="28"/>
        <v>60.6%</v>
      </c>
      <c r="AA118" s="7" t="str">
        <f t="shared" si="28"/>
        <v>20.5%</v>
      </c>
      <c r="AB118" s="7" t="str">
        <f t="shared" si="28"/>
        <v>13.2%</v>
      </c>
      <c r="AC118" s="7" t="str">
        <f t="shared" si="28"/>
        <v>2.9%</v>
      </c>
      <c r="AD118" s="7" t="str">
        <f t="shared" si="28"/>
        <v>1.4%</v>
      </c>
      <c r="AE118" s="7" t="str">
        <f t="shared" si="28"/>
        <v>0.8%</v>
      </c>
      <c r="AF118" s="7" t="str">
        <f t="shared" si="28"/>
        <v>0.5%</v>
      </c>
      <c r="AG118" s="7" t="str">
        <f t="shared" si="19"/>
        <v>0.2%</v>
      </c>
      <c r="AH118" s="9"/>
      <c r="AI118" s="9">
        <f t="shared" si="16"/>
        <v>4</v>
      </c>
      <c r="AJ118" s="10" t="s">
        <v>282</v>
      </c>
    </row>
    <row r="119" spans="1:36" ht="13.8" x14ac:dyDescent="0.25">
      <c r="A119" s="5">
        <f t="shared" si="26"/>
        <v>43890</v>
      </c>
      <c r="B119" s="5">
        <f t="shared" si="26"/>
        <v>44136</v>
      </c>
      <c r="C119" s="6">
        <f t="shared" si="26"/>
        <v>0.33333333333333331</v>
      </c>
      <c r="D119" s="7">
        <f t="shared" si="26"/>
        <v>248</v>
      </c>
      <c r="E119" s="10" t="s">
        <v>268</v>
      </c>
      <c r="F119" s="7">
        <f t="shared" si="27"/>
        <v>169194</v>
      </c>
      <c r="G119" s="7">
        <f t="shared" si="27"/>
        <v>8371</v>
      </c>
      <c r="H119" s="7">
        <f t="shared" si="27"/>
        <v>4313</v>
      </c>
      <c r="I119" s="16" t="str">
        <f t="shared" si="27"/>
        <v>No hay datos</v>
      </c>
      <c r="J119" s="19">
        <f t="shared" si="27"/>
        <v>149048</v>
      </c>
      <c r="K119" s="24">
        <f t="shared" si="27"/>
        <v>21423</v>
      </c>
      <c r="L119" s="7">
        <f t="shared" si="27"/>
        <v>327889</v>
      </c>
      <c r="M119" s="7">
        <f t="shared" si="27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28"/>
        <v>79053</v>
      </c>
      <c r="V119" s="7">
        <f t="shared" si="28"/>
        <v>531</v>
      </c>
      <c r="W119" s="7">
        <f t="shared" si="28"/>
        <v>342</v>
      </c>
      <c r="X119" s="7" t="str">
        <f t="shared" si="28"/>
        <v>53.0%</v>
      </c>
      <c r="Y119" s="7" t="str">
        <f t="shared" si="28"/>
        <v>47.0%</v>
      </c>
      <c r="Z119" s="7" t="str">
        <f t="shared" si="28"/>
        <v>60.6%</v>
      </c>
      <c r="AA119" s="7" t="str">
        <f t="shared" si="28"/>
        <v>20.5%</v>
      </c>
      <c r="AB119" s="7" t="str">
        <f t="shared" si="28"/>
        <v>13.2%</v>
      </c>
      <c r="AC119" s="7" t="str">
        <f t="shared" si="28"/>
        <v>2.9%</v>
      </c>
      <c r="AD119" s="7" t="str">
        <f t="shared" si="28"/>
        <v>1.4%</v>
      </c>
      <c r="AE119" s="7" t="str">
        <f t="shared" si="28"/>
        <v>0.8%</v>
      </c>
      <c r="AF119" s="7" t="str">
        <f t="shared" si="28"/>
        <v>0.5%</v>
      </c>
      <c r="AG119" s="7" t="str">
        <f t="shared" si="19"/>
        <v>0.2%</v>
      </c>
      <c r="AH119" s="9"/>
      <c r="AI119" s="9">
        <f t="shared" si="16"/>
        <v>4</v>
      </c>
      <c r="AJ119" s="10" t="s">
        <v>282</v>
      </c>
    </row>
    <row r="120" spans="1:36" ht="13.8" x14ac:dyDescent="0.25">
      <c r="A120" s="5">
        <f t="shared" si="26"/>
        <v>43890</v>
      </c>
      <c r="B120" s="5">
        <f t="shared" si="26"/>
        <v>44136</v>
      </c>
      <c r="C120" s="6">
        <f t="shared" si="26"/>
        <v>0.33333333333333331</v>
      </c>
      <c r="D120" s="7">
        <f t="shared" si="26"/>
        <v>248</v>
      </c>
      <c r="E120" s="10" t="s">
        <v>268</v>
      </c>
      <c r="F120" s="7">
        <f t="shared" si="27"/>
        <v>169194</v>
      </c>
      <c r="G120" s="7">
        <f t="shared" si="27"/>
        <v>8371</v>
      </c>
      <c r="H120" s="7">
        <f t="shared" si="27"/>
        <v>4313</v>
      </c>
      <c r="I120" s="16" t="str">
        <f t="shared" si="27"/>
        <v>No hay datos</v>
      </c>
      <c r="J120" s="19">
        <f t="shared" si="27"/>
        <v>149048</v>
      </c>
      <c r="K120" s="24">
        <f t="shared" si="27"/>
        <v>21423</v>
      </c>
      <c r="L120" s="7">
        <f t="shared" si="27"/>
        <v>327889</v>
      </c>
      <c r="M120" s="7">
        <f t="shared" si="27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28"/>
        <v>2110</v>
      </c>
      <c r="S120" s="7">
        <f t="shared" si="28"/>
        <v>83</v>
      </c>
      <c r="T120" s="7">
        <f t="shared" si="28"/>
        <v>7</v>
      </c>
      <c r="U120" s="7">
        <f t="shared" si="28"/>
        <v>79053</v>
      </c>
      <c r="V120" s="7">
        <f t="shared" si="28"/>
        <v>531</v>
      </c>
      <c r="W120" s="7">
        <f t="shared" si="28"/>
        <v>342</v>
      </c>
      <c r="X120" s="7" t="str">
        <f t="shared" si="28"/>
        <v>53.0%</v>
      </c>
      <c r="Y120" s="7" t="str">
        <f t="shared" si="28"/>
        <v>47.0%</v>
      </c>
      <c r="Z120" s="7" t="str">
        <f t="shared" si="28"/>
        <v>60.6%</v>
      </c>
      <c r="AA120" s="7" t="str">
        <f t="shared" si="28"/>
        <v>20.5%</v>
      </c>
      <c r="AB120" s="7" t="str">
        <f t="shared" si="28"/>
        <v>13.2%</v>
      </c>
      <c r="AC120" s="7" t="str">
        <f t="shared" si="28"/>
        <v>2.9%</v>
      </c>
      <c r="AD120" s="7" t="str">
        <f t="shared" si="28"/>
        <v>1.4%</v>
      </c>
      <c r="AE120" s="7" t="str">
        <f t="shared" si="28"/>
        <v>0.8%</v>
      </c>
      <c r="AF120" s="7" t="str">
        <f t="shared" si="28"/>
        <v>0.5%</v>
      </c>
      <c r="AG120" s="7" t="str">
        <f t="shared" si="19"/>
        <v>0.2%</v>
      </c>
      <c r="AH120" s="9"/>
      <c r="AI120" s="9">
        <f t="shared" si="16"/>
        <v>4</v>
      </c>
      <c r="AJ120" s="10" t="s">
        <v>282</v>
      </c>
    </row>
    <row r="121" spans="1:36" ht="13.8" x14ac:dyDescent="0.25">
      <c r="A121" s="5">
        <f t="shared" si="26"/>
        <v>43890</v>
      </c>
      <c r="B121" s="5">
        <f t="shared" si="26"/>
        <v>44136</v>
      </c>
      <c r="C121" s="6">
        <f t="shared" si="26"/>
        <v>0.33333333333333331</v>
      </c>
      <c r="D121" s="7">
        <f t="shared" si="26"/>
        <v>248</v>
      </c>
      <c r="E121" s="10" t="s">
        <v>268</v>
      </c>
      <c r="F121" s="7">
        <f t="shared" si="27"/>
        <v>169194</v>
      </c>
      <c r="G121" s="7">
        <f t="shared" si="27"/>
        <v>8371</v>
      </c>
      <c r="H121" s="7">
        <f t="shared" si="27"/>
        <v>4313</v>
      </c>
      <c r="I121" s="16" t="str">
        <f t="shared" si="27"/>
        <v>No hay datos</v>
      </c>
      <c r="J121" s="19">
        <f t="shared" si="27"/>
        <v>149048</v>
      </c>
      <c r="K121" s="24">
        <f t="shared" si="27"/>
        <v>21423</v>
      </c>
      <c r="L121" s="7">
        <f t="shared" si="27"/>
        <v>327889</v>
      </c>
      <c r="M121" s="7">
        <f t="shared" si="27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28"/>
        <v>2110</v>
      </c>
      <c r="S121" s="7">
        <f t="shared" si="28"/>
        <v>83</v>
      </c>
      <c r="T121" s="7">
        <f t="shared" si="28"/>
        <v>7</v>
      </c>
      <c r="U121" s="7">
        <f t="shared" si="28"/>
        <v>79053</v>
      </c>
      <c r="V121" s="7">
        <f t="shared" si="28"/>
        <v>531</v>
      </c>
      <c r="W121" s="7">
        <f t="shared" si="28"/>
        <v>342</v>
      </c>
      <c r="X121" s="7" t="str">
        <f t="shared" si="28"/>
        <v>53.0%</v>
      </c>
      <c r="Y121" s="7" t="str">
        <f t="shared" si="28"/>
        <v>47.0%</v>
      </c>
      <c r="Z121" s="7" t="str">
        <f t="shared" si="28"/>
        <v>60.6%</v>
      </c>
      <c r="AA121" s="7" t="str">
        <f t="shared" si="28"/>
        <v>20.5%</v>
      </c>
      <c r="AB121" s="7" t="str">
        <f t="shared" si="28"/>
        <v>13.2%</v>
      </c>
      <c r="AC121" s="7" t="str">
        <f t="shared" si="28"/>
        <v>2.9%</v>
      </c>
      <c r="AD121" s="7" t="str">
        <f t="shared" si="28"/>
        <v>1.4%</v>
      </c>
      <c r="AE121" s="7" t="str">
        <f t="shared" si="28"/>
        <v>0.8%</v>
      </c>
      <c r="AF121" s="7" t="str">
        <f t="shared" si="28"/>
        <v>0.5%</v>
      </c>
      <c r="AG121" s="7" t="str">
        <f t="shared" si="19"/>
        <v>0.2%</v>
      </c>
      <c r="AH121" s="9"/>
      <c r="AI121" s="9">
        <f t="shared" si="16"/>
        <v>4</v>
      </c>
      <c r="AJ121" s="10" t="s">
        <v>282</v>
      </c>
    </row>
    <row r="122" spans="1:36" ht="13.8" x14ac:dyDescent="0.25">
      <c r="A122" s="5">
        <f t="shared" si="26"/>
        <v>43890</v>
      </c>
      <c r="B122" s="5">
        <f t="shared" si="26"/>
        <v>44136</v>
      </c>
      <c r="C122" s="6">
        <f t="shared" si="26"/>
        <v>0.33333333333333331</v>
      </c>
      <c r="D122" s="7">
        <f t="shared" si="26"/>
        <v>248</v>
      </c>
      <c r="E122" s="10" t="s">
        <v>268</v>
      </c>
      <c r="F122" s="7">
        <f t="shared" si="27"/>
        <v>169194</v>
      </c>
      <c r="G122" s="7">
        <f t="shared" si="27"/>
        <v>8371</v>
      </c>
      <c r="H122" s="7">
        <f t="shared" si="27"/>
        <v>4313</v>
      </c>
      <c r="I122" s="16" t="str">
        <f t="shared" si="27"/>
        <v>No hay datos</v>
      </c>
      <c r="J122" s="19">
        <f t="shared" si="27"/>
        <v>149048</v>
      </c>
      <c r="K122" s="24">
        <f t="shared" si="27"/>
        <v>21423</v>
      </c>
      <c r="L122" s="7">
        <f t="shared" si="27"/>
        <v>327889</v>
      </c>
      <c r="M122" s="7">
        <f t="shared" si="27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28"/>
        <v>2110</v>
      </c>
      <c r="S122" s="7">
        <f t="shared" si="28"/>
        <v>83</v>
      </c>
      <c r="T122" s="7">
        <f t="shared" si="28"/>
        <v>7</v>
      </c>
      <c r="U122" s="7">
        <f t="shared" si="28"/>
        <v>79053</v>
      </c>
      <c r="V122" s="7">
        <f t="shared" si="28"/>
        <v>531</v>
      </c>
      <c r="W122" s="7">
        <f t="shared" si="28"/>
        <v>342</v>
      </c>
      <c r="X122" s="7" t="str">
        <f t="shared" si="28"/>
        <v>53.0%</v>
      </c>
      <c r="Y122" s="7" t="str">
        <f t="shared" si="28"/>
        <v>47.0%</v>
      </c>
      <c r="Z122" s="7" t="str">
        <f t="shared" si="28"/>
        <v>60.6%</v>
      </c>
      <c r="AA122" s="7" t="str">
        <f t="shared" si="28"/>
        <v>20.5%</v>
      </c>
      <c r="AB122" s="7" t="str">
        <f t="shared" si="28"/>
        <v>13.2%</v>
      </c>
      <c r="AC122" s="7" t="str">
        <f t="shared" si="28"/>
        <v>2.9%</v>
      </c>
      <c r="AD122" s="7" t="str">
        <f t="shared" si="28"/>
        <v>1.4%</v>
      </c>
      <c r="AE122" s="7" t="str">
        <f t="shared" si="28"/>
        <v>0.8%</v>
      </c>
      <c r="AF122" s="7" t="str">
        <f t="shared" si="28"/>
        <v>0.5%</v>
      </c>
      <c r="AG122" s="7" t="str">
        <f t="shared" si="19"/>
        <v>0.2%</v>
      </c>
      <c r="AH122" s="9"/>
      <c r="AI122" s="9">
        <f t="shared" si="16"/>
        <v>4</v>
      </c>
      <c r="AJ122" s="10" t="s">
        <v>282</v>
      </c>
    </row>
    <row r="123" spans="1:36" ht="13.8" x14ac:dyDescent="0.25">
      <c r="A123" s="5">
        <f t="shared" si="26"/>
        <v>43890</v>
      </c>
      <c r="B123" s="5">
        <f t="shared" si="26"/>
        <v>44136</v>
      </c>
      <c r="C123" s="6">
        <f t="shared" si="26"/>
        <v>0.33333333333333331</v>
      </c>
      <c r="D123" s="7">
        <f t="shared" si="26"/>
        <v>248</v>
      </c>
      <c r="E123" s="10" t="s">
        <v>268</v>
      </c>
      <c r="F123" s="7">
        <f t="shared" si="27"/>
        <v>169194</v>
      </c>
      <c r="G123" s="7">
        <f t="shared" si="27"/>
        <v>8371</v>
      </c>
      <c r="H123" s="7">
        <f t="shared" si="27"/>
        <v>4313</v>
      </c>
      <c r="I123" s="16" t="str">
        <f t="shared" si="27"/>
        <v>No hay datos</v>
      </c>
      <c r="J123" s="19">
        <f t="shared" si="27"/>
        <v>149048</v>
      </c>
      <c r="K123" s="24">
        <f t="shared" si="27"/>
        <v>21423</v>
      </c>
      <c r="L123" s="7">
        <f t="shared" si="27"/>
        <v>327889</v>
      </c>
      <c r="M123" s="7">
        <f t="shared" si="27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28"/>
        <v>2110</v>
      </c>
      <c r="S123" s="7">
        <f t="shared" si="28"/>
        <v>83</v>
      </c>
      <c r="T123" s="7">
        <f t="shared" si="28"/>
        <v>7</v>
      </c>
      <c r="U123" s="7">
        <f t="shared" si="28"/>
        <v>79053</v>
      </c>
      <c r="V123" s="7">
        <f t="shared" si="28"/>
        <v>531</v>
      </c>
      <c r="W123" s="7">
        <f t="shared" si="28"/>
        <v>342</v>
      </c>
      <c r="X123" s="7" t="str">
        <f t="shared" si="28"/>
        <v>53.0%</v>
      </c>
      <c r="Y123" s="7" t="str">
        <f t="shared" si="28"/>
        <v>47.0%</v>
      </c>
      <c r="Z123" s="7" t="str">
        <f t="shared" si="28"/>
        <v>60.6%</v>
      </c>
      <c r="AA123" s="7" t="str">
        <f t="shared" si="28"/>
        <v>20.5%</v>
      </c>
      <c r="AB123" s="7" t="str">
        <f t="shared" si="28"/>
        <v>13.2%</v>
      </c>
      <c r="AC123" s="7" t="str">
        <f t="shared" si="28"/>
        <v>2.9%</v>
      </c>
      <c r="AD123" s="7" t="str">
        <f t="shared" si="28"/>
        <v>1.4%</v>
      </c>
      <c r="AE123" s="7" t="str">
        <f t="shared" si="28"/>
        <v>0.8%</v>
      </c>
      <c r="AF123" s="7" t="str">
        <f t="shared" si="28"/>
        <v>0.5%</v>
      </c>
      <c r="AG123" s="7" t="str">
        <f t="shared" si="19"/>
        <v>0.2%</v>
      </c>
      <c r="AH123" s="9"/>
      <c r="AI123" s="9">
        <f t="shared" si="16"/>
        <v>4</v>
      </c>
      <c r="AJ123" s="10" t="s">
        <v>282</v>
      </c>
    </row>
    <row r="124" spans="1:36" ht="13.8" x14ac:dyDescent="0.25">
      <c r="A124" s="5">
        <f t="shared" si="26"/>
        <v>43890</v>
      </c>
      <c r="B124" s="5">
        <f t="shared" si="26"/>
        <v>44136</v>
      </c>
      <c r="C124" s="6">
        <f t="shared" si="26"/>
        <v>0.33333333333333331</v>
      </c>
      <c r="D124" s="7">
        <f t="shared" si="26"/>
        <v>248</v>
      </c>
      <c r="E124" s="10" t="s">
        <v>268</v>
      </c>
      <c r="F124" s="7">
        <f t="shared" si="27"/>
        <v>169194</v>
      </c>
      <c r="G124" s="7">
        <f t="shared" si="27"/>
        <v>8371</v>
      </c>
      <c r="H124" s="7">
        <f t="shared" si="27"/>
        <v>4313</v>
      </c>
      <c r="I124" s="16" t="str">
        <f t="shared" si="27"/>
        <v>No hay datos</v>
      </c>
      <c r="J124" s="19">
        <f t="shared" si="27"/>
        <v>149048</v>
      </c>
      <c r="K124" s="24">
        <f t="shared" si="27"/>
        <v>21423</v>
      </c>
      <c r="L124" s="7">
        <f t="shared" si="27"/>
        <v>327889</v>
      </c>
      <c r="M124" s="7">
        <f t="shared" si="27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28"/>
        <v>2110</v>
      </c>
      <c r="S124" s="7">
        <f t="shared" si="28"/>
        <v>83</v>
      </c>
      <c r="T124" s="7">
        <f t="shared" si="28"/>
        <v>7</v>
      </c>
      <c r="U124" s="7">
        <f t="shared" si="28"/>
        <v>79053</v>
      </c>
      <c r="V124" s="7">
        <f t="shared" si="28"/>
        <v>531</v>
      </c>
      <c r="W124" s="7">
        <f t="shared" si="28"/>
        <v>342</v>
      </c>
      <c r="X124" s="7" t="str">
        <f t="shared" si="28"/>
        <v>53.0%</v>
      </c>
      <c r="Y124" s="7" t="str">
        <f t="shared" si="28"/>
        <v>47.0%</v>
      </c>
      <c r="Z124" s="7" t="str">
        <f t="shared" si="28"/>
        <v>60.6%</v>
      </c>
      <c r="AA124" s="7" t="str">
        <f t="shared" si="28"/>
        <v>20.5%</v>
      </c>
      <c r="AB124" s="7" t="str">
        <f t="shared" si="28"/>
        <v>13.2%</v>
      </c>
      <c r="AC124" s="7" t="str">
        <f t="shared" si="28"/>
        <v>2.9%</v>
      </c>
      <c r="AD124" s="7" t="str">
        <f t="shared" si="28"/>
        <v>1.4%</v>
      </c>
      <c r="AE124" s="7" t="str">
        <f t="shared" si="28"/>
        <v>0.8%</v>
      </c>
      <c r="AF124" s="7" t="str">
        <f t="shared" si="28"/>
        <v>0.5%</v>
      </c>
      <c r="AG124" s="7" t="str">
        <f t="shared" si="19"/>
        <v>0.2%</v>
      </c>
      <c r="AH124" s="9"/>
      <c r="AI124" s="9">
        <f t="shared" si="16"/>
        <v>4</v>
      </c>
      <c r="AJ124" s="10" t="s">
        <v>282</v>
      </c>
    </row>
    <row r="125" spans="1:36" ht="13.8" x14ac:dyDescent="0.25">
      <c r="A125" s="5">
        <f t="shared" si="26"/>
        <v>43890</v>
      </c>
      <c r="B125" s="5">
        <f t="shared" si="26"/>
        <v>44136</v>
      </c>
      <c r="C125" s="6">
        <f t="shared" si="26"/>
        <v>0.33333333333333331</v>
      </c>
      <c r="D125" s="7">
        <f t="shared" si="26"/>
        <v>248</v>
      </c>
      <c r="E125" s="10" t="s">
        <v>268</v>
      </c>
      <c r="F125" s="7">
        <f t="shared" si="27"/>
        <v>169194</v>
      </c>
      <c r="G125" s="7">
        <f t="shared" si="27"/>
        <v>8371</v>
      </c>
      <c r="H125" s="7">
        <f t="shared" si="27"/>
        <v>4313</v>
      </c>
      <c r="I125" s="16" t="str">
        <f t="shared" si="27"/>
        <v>No hay datos</v>
      </c>
      <c r="J125" s="19">
        <f t="shared" si="27"/>
        <v>149048</v>
      </c>
      <c r="K125" s="24">
        <f t="shared" si="27"/>
        <v>21423</v>
      </c>
      <c r="L125" s="7">
        <f t="shared" si="27"/>
        <v>327889</v>
      </c>
      <c r="M125" s="7">
        <f t="shared" si="27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28"/>
        <v>2110</v>
      </c>
      <c r="S125" s="7">
        <f t="shared" si="28"/>
        <v>83</v>
      </c>
      <c r="T125" s="7">
        <f t="shared" si="28"/>
        <v>7</v>
      </c>
      <c r="U125" s="7">
        <f t="shared" si="28"/>
        <v>79053</v>
      </c>
      <c r="V125" s="7">
        <f t="shared" si="28"/>
        <v>531</v>
      </c>
      <c r="W125" s="7">
        <f t="shared" si="28"/>
        <v>342</v>
      </c>
      <c r="X125" s="7" t="str">
        <f t="shared" si="28"/>
        <v>53.0%</v>
      </c>
      <c r="Y125" s="7" t="str">
        <f t="shared" si="28"/>
        <v>47.0%</v>
      </c>
      <c r="Z125" s="7" t="str">
        <f t="shared" si="28"/>
        <v>60.6%</v>
      </c>
      <c r="AA125" s="7" t="str">
        <f t="shared" si="28"/>
        <v>20.5%</v>
      </c>
      <c r="AB125" s="7" t="str">
        <f t="shared" si="28"/>
        <v>13.2%</v>
      </c>
      <c r="AC125" s="7" t="str">
        <f t="shared" si="28"/>
        <v>2.9%</v>
      </c>
      <c r="AD125" s="7" t="str">
        <f t="shared" si="28"/>
        <v>1.4%</v>
      </c>
      <c r="AE125" s="7" t="str">
        <f t="shared" si="28"/>
        <v>0.8%</v>
      </c>
      <c r="AF125" s="7" t="str">
        <f t="shared" si="28"/>
        <v>0.5%</v>
      </c>
      <c r="AG125" s="7" t="str">
        <f t="shared" si="19"/>
        <v>0.2%</v>
      </c>
      <c r="AH125" s="9"/>
      <c r="AI125" s="9">
        <f t="shared" si="16"/>
        <v>4</v>
      </c>
      <c r="AJ125" s="10" t="s">
        <v>282</v>
      </c>
    </row>
    <row r="126" spans="1:36" ht="13.8" x14ac:dyDescent="0.25">
      <c r="A126" s="5">
        <f t="shared" si="26"/>
        <v>43890</v>
      </c>
      <c r="B126" s="5">
        <f t="shared" si="26"/>
        <v>44136</v>
      </c>
      <c r="C126" s="6">
        <f t="shared" si="26"/>
        <v>0.33333333333333331</v>
      </c>
      <c r="D126" s="7">
        <f t="shared" si="26"/>
        <v>248</v>
      </c>
      <c r="E126" s="10" t="s">
        <v>268</v>
      </c>
      <c r="F126" s="7">
        <f t="shared" si="27"/>
        <v>169194</v>
      </c>
      <c r="G126" s="7">
        <f t="shared" si="27"/>
        <v>8371</v>
      </c>
      <c r="H126" s="7">
        <f t="shared" si="27"/>
        <v>4313</v>
      </c>
      <c r="I126" s="16" t="str">
        <f t="shared" si="27"/>
        <v>No hay datos</v>
      </c>
      <c r="J126" s="19">
        <f t="shared" si="27"/>
        <v>149048</v>
      </c>
      <c r="K126" s="24">
        <f t="shared" si="27"/>
        <v>21423</v>
      </c>
      <c r="L126" s="7">
        <f t="shared" si="27"/>
        <v>327889</v>
      </c>
      <c r="M126" s="7">
        <f t="shared" si="27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28"/>
        <v>2110</v>
      </c>
      <c r="S126" s="7">
        <f t="shared" si="28"/>
        <v>83</v>
      </c>
      <c r="T126" s="7">
        <f t="shared" si="28"/>
        <v>7</v>
      </c>
      <c r="U126" s="7">
        <f t="shared" si="28"/>
        <v>79053</v>
      </c>
      <c r="V126" s="7">
        <f t="shared" si="28"/>
        <v>531</v>
      </c>
      <c r="W126" s="7">
        <f t="shared" si="28"/>
        <v>342</v>
      </c>
      <c r="X126" s="7" t="str">
        <f t="shared" si="28"/>
        <v>53.0%</v>
      </c>
      <c r="Y126" s="7" t="str">
        <f t="shared" si="28"/>
        <v>47.0%</v>
      </c>
      <c r="Z126" s="7" t="str">
        <f t="shared" si="28"/>
        <v>60.6%</v>
      </c>
      <c r="AA126" s="7" t="str">
        <f t="shared" si="28"/>
        <v>20.5%</v>
      </c>
      <c r="AB126" s="7" t="str">
        <f t="shared" si="28"/>
        <v>13.2%</v>
      </c>
      <c r="AC126" s="7" t="str">
        <f t="shared" si="28"/>
        <v>2.9%</v>
      </c>
      <c r="AD126" s="7" t="str">
        <f t="shared" si="28"/>
        <v>1.4%</v>
      </c>
      <c r="AE126" s="7" t="str">
        <f t="shared" si="28"/>
        <v>0.8%</v>
      </c>
      <c r="AF126" s="7" t="str">
        <f t="shared" si="28"/>
        <v>0.5%</v>
      </c>
      <c r="AG126" s="7" t="str">
        <f t="shared" si="19"/>
        <v>0.2%</v>
      </c>
      <c r="AH126" s="9"/>
      <c r="AI126" s="9">
        <f t="shared" si="16"/>
        <v>4</v>
      </c>
      <c r="AJ126" s="10" t="s">
        <v>282</v>
      </c>
    </row>
    <row r="127" spans="1:36" ht="13.8" x14ac:dyDescent="0.25">
      <c r="A127" s="5">
        <f t="shared" si="26"/>
        <v>43890</v>
      </c>
      <c r="B127" s="5">
        <f t="shared" si="26"/>
        <v>44136</v>
      </c>
      <c r="C127" s="6">
        <f t="shared" si="26"/>
        <v>0.33333333333333331</v>
      </c>
      <c r="D127" s="7">
        <f t="shared" si="26"/>
        <v>248</v>
      </c>
      <c r="E127" s="10" t="s">
        <v>268</v>
      </c>
      <c r="F127" s="7">
        <f t="shared" si="27"/>
        <v>169194</v>
      </c>
      <c r="G127" s="7">
        <f t="shared" si="27"/>
        <v>8371</v>
      </c>
      <c r="H127" s="7">
        <f t="shared" si="27"/>
        <v>4313</v>
      </c>
      <c r="I127" s="16" t="str">
        <f t="shared" si="27"/>
        <v>No hay datos</v>
      </c>
      <c r="J127" s="19">
        <f t="shared" si="27"/>
        <v>149048</v>
      </c>
      <c r="K127" s="24">
        <f t="shared" si="27"/>
        <v>21423</v>
      </c>
      <c r="L127" s="7">
        <f t="shared" si="27"/>
        <v>327889</v>
      </c>
      <c r="M127" s="7">
        <f t="shared" si="27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28"/>
        <v>79053</v>
      </c>
      <c r="V127" s="7">
        <f t="shared" si="28"/>
        <v>531</v>
      </c>
      <c r="W127" s="7">
        <f t="shared" si="28"/>
        <v>342</v>
      </c>
      <c r="X127" s="7" t="str">
        <f t="shared" si="28"/>
        <v>53.0%</v>
      </c>
      <c r="Y127" s="7" t="str">
        <f t="shared" si="28"/>
        <v>47.0%</v>
      </c>
      <c r="Z127" s="7" t="str">
        <f t="shared" si="28"/>
        <v>60.6%</v>
      </c>
      <c r="AA127" s="7" t="str">
        <f t="shared" si="28"/>
        <v>20.5%</v>
      </c>
      <c r="AB127" s="7" t="str">
        <f t="shared" si="28"/>
        <v>13.2%</v>
      </c>
      <c r="AC127" s="7" t="str">
        <f t="shared" si="28"/>
        <v>2.9%</v>
      </c>
      <c r="AD127" s="7" t="str">
        <f t="shared" si="28"/>
        <v>1.4%</v>
      </c>
      <c r="AE127" s="7" t="str">
        <f t="shared" si="28"/>
        <v>0.8%</v>
      </c>
      <c r="AF127" s="7" t="str">
        <f t="shared" si="28"/>
        <v>0.5%</v>
      </c>
      <c r="AG127" s="7" t="str">
        <f t="shared" si="19"/>
        <v>0.2%</v>
      </c>
      <c r="AH127" s="9"/>
      <c r="AI127" s="9">
        <f t="shared" si="16"/>
        <v>4</v>
      </c>
      <c r="AJ127" s="10" t="s">
        <v>282</v>
      </c>
    </row>
    <row r="128" spans="1:36" ht="13.8" x14ac:dyDescent="0.25">
      <c r="A128" s="5">
        <f t="shared" si="26"/>
        <v>43890</v>
      </c>
      <c r="B128" s="5">
        <f t="shared" si="26"/>
        <v>44136</v>
      </c>
      <c r="C128" s="6">
        <f t="shared" si="26"/>
        <v>0.33333333333333331</v>
      </c>
      <c r="D128" s="7">
        <f t="shared" si="26"/>
        <v>248</v>
      </c>
      <c r="E128" s="10" t="s">
        <v>268</v>
      </c>
      <c r="F128" s="7">
        <f t="shared" si="27"/>
        <v>169194</v>
      </c>
      <c r="G128" s="7">
        <f t="shared" si="27"/>
        <v>8371</v>
      </c>
      <c r="H128" s="7">
        <f t="shared" si="27"/>
        <v>4313</v>
      </c>
      <c r="I128" s="16" t="str">
        <f t="shared" si="27"/>
        <v>No hay datos</v>
      </c>
      <c r="J128" s="19">
        <f t="shared" si="27"/>
        <v>149048</v>
      </c>
      <c r="K128" s="24">
        <f t="shared" si="27"/>
        <v>21423</v>
      </c>
      <c r="L128" s="7">
        <f t="shared" si="27"/>
        <v>327889</v>
      </c>
      <c r="M128" s="7">
        <f t="shared" si="27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28"/>
        <v>3053</v>
      </c>
      <c r="S128" s="7">
        <f t="shared" si="28"/>
        <v>104</v>
      </c>
      <c r="T128" s="7">
        <f t="shared" si="28"/>
        <v>1</v>
      </c>
      <c r="U128" s="7">
        <f t="shared" si="28"/>
        <v>79053</v>
      </c>
      <c r="V128" s="7">
        <f t="shared" si="28"/>
        <v>531</v>
      </c>
      <c r="W128" s="7">
        <f t="shared" si="28"/>
        <v>342</v>
      </c>
      <c r="X128" s="7" t="str">
        <f t="shared" si="28"/>
        <v>53.0%</v>
      </c>
      <c r="Y128" s="7" t="str">
        <f t="shared" si="28"/>
        <v>47.0%</v>
      </c>
      <c r="Z128" s="7" t="str">
        <f t="shared" si="28"/>
        <v>60.6%</v>
      </c>
      <c r="AA128" s="7" t="str">
        <f t="shared" si="28"/>
        <v>20.5%</v>
      </c>
      <c r="AB128" s="7" t="str">
        <f t="shared" si="28"/>
        <v>13.2%</v>
      </c>
      <c r="AC128" s="7" t="str">
        <f t="shared" si="28"/>
        <v>2.9%</v>
      </c>
      <c r="AD128" s="7" t="str">
        <f t="shared" si="28"/>
        <v>1.4%</v>
      </c>
      <c r="AE128" s="7" t="str">
        <f t="shared" si="28"/>
        <v>0.8%</v>
      </c>
      <c r="AF128" s="7" t="str">
        <f t="shared" si="28"/>
        <v>0.5%</v>
      </c>
      <c r="AG128" s="7" t="str">
        <f t="shared" si="19"/>
        <v>0.2%</v>
      </c>
      <c r="AH128" s="9"/>
      <c r="AI128" s="9">
        <f t="shared" si="16"/>
        <v>4</v>
      </c>
      <c r="AJ128" s="10" t="s">
        <v>282</v>
      </c>
    </row>
    <row r="129" spans="1:36" ht="13.8" x14ac:dyDescent="0.25">
      <c r="A129" s="5">
        <f t="shared" si="26"/>
        <v>43890</v>
      </c>
      <c r="B129" s="5">
        <f t="shared" si="26"/>
        <v>44136</v>
      </c>
      <c r="C129" s="6">
        <f t="shared" si="26"/>
        <v>0.33333333333333331</v>
      </c>
      <c r="D129" s="7">
        <f t="shared" si="26"/>
        <v>248</v>
      </c>
      <c r="E129" s="10" t="s">
        <v>268</v>
      </c>
      <c r="F129" s="7">
        <f t="shared" si="27"/>
        <v>169194</v>
      </c>
      <c r="G129" s="7">
        <f t="shared" si="27"/>
        <v>8371</v>
      </c>
      <c r="H129" s="7">
        <f t="shared" si="27"/>
        <v>4313</v>
      </c>
      <c r="I129" s="16" t="str">
        <f t="shared" si="27"/>
        <v>No hay datos</v>
      </c>
      <c r="J129" s="19">
        <f t="shared" si="27"/>
        <v>149048</v>
      </c>
      <c r="K129" s="24">
        <f t="shared" si="27"/>
        <v>21423</v>
      </c>
      <c r="L129" s="7">
        <f t="shared" si="27"/>
        <v>327889</v>
      </c>
      <c r="M129" s="7">
        <f t="shared" si="27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28"/>
        <v>3053</v>
      </c>
      <c r="S129" s="7">
        <f t="shared" si="28"/>
        <v>104</v>
      </c>
      <c r="T129" s="7">
        <f t="shared" si="28"/>
        <v>1</v>
      </c>
      <c r="U129" s="7">
        <f t="shared" si="28"/>
        <v>79053</v>
      </c>
      <c r="V129" s="7">
        <f t="shared" si="28"/>
        <v>531</v>
      </c>
      <c r="W129" s="7">
        <f t="shared" si="28"/>
        <v>342</v>
      </c>
      <c r="X129" s="7" t="str">
        <f t="shared" si="28"/>
        <v>53.0%</v>
      </c>
      <c r="Y129" s="7" t="str">
        <f t="shared" si="28"/>
        <v>47.0%</v>
      </c>
      <c r="Z129" s="7" t="str">
        <f t="shared" si="28"/>
        <v>60.6%</v>
      </c>
      <c r="AA129" s="7" t="str">
        <f t="shared" si="28"/>
        <v>20.5%</v>
      </c>
      <c r="AB129" s="7" t="str">
        <f t="shared" si="28"/>
        <v>13.2%</v>
      </c>
      <c r="AC129" s="7" t="str">
        <f t="shared" si="28"/>
        <v>2.9%</v>
      </c>
      <c r="AD129" s="7" t="str">
        <f t="shared" si="28"/>
        <v>1.4%</v>
      </c>
      <c r="AE129" s="7" t="str">
        <f t="shared" si="28"/>
        <v>0.8%</v>
      </c>
      <c r="AF129" s="7" t="str">
        <f t="shared" si="28"/>
        <v>0.5%</v>
      </c>
      <c r="AG129" s="7" t="str">
        <f t="shared" si="19"/>
        <v>0.2%</v>
      </c>
      <c r="AH129" s="9"/>
      <c r="AI129" s="9">
        <f t="shared" si="16"/>
        <v>4</v>
      </c>
      <c r="AJ129" s="10" t="s">
        <v>282</v>
      </c>
    </row>
    <row r="130" spans="1:36" ht="13.8" x14ac:dyDescent="0.25">
      <c r="A130" s="5">
        <f t="shared" si="26"/>
        <v>43890</v>
      </c>
      <c r="B130" s="5">
        <f t="shared" si="26"/>
        <v>44136</v>
      </c>
      <c r="C130" s="6">
        <f t="shared" si="26"/>
        <v>0.33333333333333331</v>
      </c>
      <c r="D130" s="7">
        <f t="shared" si="26"/>
        <v>248</v>
      </c>
      <c r="E130" s="10" t="s">
        <v>268</v>
      </c>
      <c r="F130" s="7">
        <f t="shared" si="27"/>
        <v>169194</v>
      </c>
      <c r="G130" s="7">
        <f t="shared" si="27"/>
        <v>8371</v>
      </c>
      <c r="H130" s="7">
        <f t="shared" si="27"/>
        <v>4313</v>
      </c>
      <c r="I130" s="16" t="str">
        <f t="shared" si="27"/>
        <v>No hay datos</v>
      </c>
      <c r="J130" s="19">
        <f t="shared" si="27"/>
        <v>149048</v>
      </c>
      <c r="K130" s="24">
        <f t="shared" si="27"/>
        <v>21423</v>
      </c>
      <c r="L130" s="7">
        <f t="shared" si="27"/>
        <v>327889</v>
      </c>
      <c r="M130" s="7">
        <f t="shared" si="27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28"/>
        <v>3053</v>
      </c>
      <c r="S130" s="7">
        <f t="shared" si="28"/>
        <v>104</v>
      </c>
      <c r="T130" s="7">
        <f t="shared" si="28"/>
        <v>1</v>
      </c>
      <c r="U130" s="7">
        <f t="shared" si="28"/>
        <v>79053</v>
      </c>
      <c r="V130" s="7">
        <f t="shared" si="28"/>
        <v>531</v>
      </c>
      <c r="W130" s="7">
        <f t="shared" si="28"/>
        <v>342</v>
      </c>
      <c r="X130" s="7" t="str">
        <f t="shared" si="28"/>
        <v>53.0%</v>
      </c>
      <c r="Y130" s="7" t="str">
        <f t="shared" si="28"/>
        <v>47.0%</v>
      </c>
      <c r="Z130" s="7" t="str">
        <f t="shared" si="28"/>
        <v>60.6%</v>
      </c>
      <c r="AA130" s="7" t="str">
        <f t="shared" si="28"/>
        <v>20.5%</v>
      </c>
      <c r="AB130" s="7" t="str">
        <f t="shared" si="28"/>
        <v>13.2%</v>
      </c>
      <c r="AC130" s="7" t="str">
        <f t="shared" si="28"/>
        <v>2.9%</v>
      </c>
      <c r="AD130" s="7" t="str">
        <f t="shared" si="28"/>
        <v>1.4%</v>
      </c>
      <c r="AE130" s="7" t="str">
        <f t="shared" si="28"/>
        <v>0.8%</v>
      </c>
      <c r="AF130" s="7" t="str">
        <f t="shared" si="28"/>
        <v>0.5%</v>
      </c>
      <c r="AG130" s="7" t="str">
        <f t="shared" si="19"/>
        <v>0.2%</v>
      </c>
      <c r="AH130" s="9"/>
      <c r="AI130" s="9">
        <f t="shared" si="16"/>
        <v>4</v>
      </c>
      <c r="AJ130" s="10" t="s">
        <v>282</v>
      </c>
    </row>
    <row r="131" spans="1:36" ht="13.8" x14ac:dyDescent="0.25">
      <c r="A131" s="5">
        <f t="shared" ref="A131:D146" si="29">A130</f>
        <v>43890</v>
      </c>
      <c r="B131" s="5">
        <f t="shared" si="29"/>
        <v>44136</v>
      </c>
      <c r="C131" s="6">
        <f t="shared" si="29"/>
        <v>0.33333333333333331</v>
      </c>
      <c r="D131" s="7">
        <f t="shared" si="29"/>
        <v>248</v>
      </c>
      <c r="E131" s="10" t="s">
        <v>268</v>
      </c>
      <c r="F131" s="7">
        <f t="shared" ref="F131:M146" si="30">F130</f>
        <v>169194</v>
      </c>
      <c r="G131" s="7">
        <f t="shared" si="30"/>
        <v>8371</v>
      </c>
      <c r="H131" s="7">
        <f t="shared" si="30"/>
        <v>4313</v>
      </c>
      <c r="I131" s="16" t="str">
        <f t="shared" si="30"/>
        <v>No hay datos</v>
      </c>
      <c r="J131" s="19">
        <f t="shared" si="30"/>
        <v>149048</v>
      </c>
      <c r="K131" s="24">
        <f t="shared" si="30"/>
        <v>21423</v>
      </c>
      <c r="L131" s="7">
        <f t="shared" si="30"/>
        <v>327889</v>
      </c>
      <c r="M131" s="7">
        <f t="shared" si="30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28"/>
        <v>3053</v>
      </c>
      <c r="S131" s="7">
        <f t="shared" si="28"/>
        <v>104</v>
      </c>
      <c r="T131" s="7">
        <f t="shared" si="28"/>
        <v>1</v>
      </c>
      <c r="U131" s="7">
        <f t="shared" si="28"/>
        <v>79053</v>
      </c>
      <c r="V131" s="7">
        <f t="shared" si="28"/>
        <v>531</v>
      </c>
      <c r="W131" s="7">
        <f t="shared" si="28"/>
        <v>342</v>
      </c>
      <c r="X131" s="7" t="str">
        <f t="shared" si="28"/>
        <v>53.0%</v>
      </c>
      <c r="Y131" s="7" t="str">
        <f t="shared" si="28"/>
        <v>47.0%</v>
      </c>
      <c r="Z131" s="7" t="str">
        <f t="shared" si="28"/>
        <v>60.6%</v>
      </c>
      <c r="AA131" s="7" t="str">
        <f t="shared" si="28"/>
        <v>20.5%</v>
      </c>
      <c r="AB131" s="7" t="str">
        <f t="shared" si="28"/>
        <v>13.2%</v>
      </c>
      <c r="AC131" s="7" t="str">
        <f t="shared" si="28"/>
        <v>2.9%</v>
      </c>
      <c r="AD131" s="7" t="str">
        <f t="shared" si="28"/>
        <v>1.4%</v>
      </c>
      <c r="AE131" s="7" t="str">
        <f t="shared" si="28"/>
        <v>0.8%</v>
      </c>
      <c r="AF131" s="7" t="str">
        <f t="shared" si="28"/>
        <v>0.5%</v>
      </c>
      <c r="AG131" s="7" t="str">
        <f t="shared" si="19"/>
        <v>0.2%</v>
      </c>
      <c r="AH131" s="9"/>
      <c r="AI131" s="9">
        <f t="shared" si="16"/>
        <v>4</v>
      </c>
      <c r="AJ131" s="10" t="s">
        <v>282</v>
      </c>
    </row>
    <row r="132" spans="1:36" ht="13.8" x14ac:dyDescent="0.25">
      <c r="A132" s="5">
        <f t="shared" si="29"/>
        <v>43890</v>
      </c>
      <c r="B132" s="5">
        <f t="shared" si="29"/>
        <v>44136</v>
      </c>
      <c r="C132" s="6">
        <f t="shared" si="29"/>
        <v>0.33333333333333331</v>
      </c>
      <c r="D132" s="7">
        <f t="shared" si="29"/>
        <v>248</v>
      </c>
      <c r="E132" s="10" t="s">
        <v>268</v>
      </c>
      <c r="F132" s="7">
        <f t="shared" si="30"/>
        <v>169194</v>
      </c>
      <c r="G132" s="7">
        <f t="shared" si="30"/>
        <v>8371</v>
      </c>
      <c r="H132" s="7">
        <f t="shared" si="30"/>
        <v>4313</v>
      </c>
      <c r="I132" s="16" t="str">
        <f t="shared" si="30"/>
        <v>No hay datos</v>
      </c>
      <c r="J132" s="19">
        <f t="shared" si="30"/>
        <v>149048</v>
      </c>
      <c r="K132" s="24">
        <f t="shared" si="30"/>
        <v>21423</v>
      </c>
      <c r="L132" s="7">
        <f t="shared" si="30"/>
        <v>327889</v>
      </c>
      <c r="M132" s="7">
        <f t="shared" si="30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1">R131</f>
        <v>3053</v>
      </c>
      <c r="S132" s="7">
        <f t="shared" si="31"/>
        <v>104</v>
      </c>
      <c r="T132" s="7">
        <f t="shared" si="31"/>
        <v>1</v>
      </c>
      <c r="U132" s="7">
        <f t="shared" si="31"/>
        <v>79053</v>
      </c>
      <c r="V132" s="7">
        <f t="shared" si="31"/>
        <v>531</v>
      </c>
      <c r="W132" s="7">
        <f t="shared" si="31"/>
        <v>342</v>
      </c>
      <c r="X132" s="7" t="str">
        <f t="shared" si="31"/>
        <v>53.0%</v>
      </c>
      <c r="Y132" s="7" t="str">
        <f t="shared" si="31"/>
        <v>47.0%</v>
      </c>
      <c r="Z132" s="7" t="str">
        <f t="shared" si="31"/>
        <v>60.6%</v>
      </c>
      <c r="AA132" s="7" t="str">
        <f t="shared" si="31"/>
        <v>20.5%</v>
      </c>
      <c r="AB132" s="7" t="str">
        <f t="shared" si="31"/>
        <v>13.2%</v>
      </c>
      <c r="AC132" s="7" t="str">
        <f t="shared" si="31"/>
        <v>2.9%</v>
      </c>
      <c r="AD132" s="7" t="str">
        <f t="shared" si="31"/>
        <v>1.4%</v>
      </c>
      <c r="AE132" s="7" t="str">
        <f t="shared" si="31"/>
        <v>0.8%</v>
      </c>
      <c r="AF132" s="7" t="str">
        <f t="shared" si="31"/>
        <v>0.5%</v>
      </c>
      <c r="AG132" s="7" t="str">
        <f t="shared" si="19"/>
        <v>0.2%</v>
      </c>
      <c r="AH132" s="9"/>
      <c r="AI132" s="9">
        <f t="shared" ref="AI132:AI195" si="32">AI131</f>
        <v>4</v>
      </c>
      <c r="AJ132" s="10" t="s">
        <v>282</v>
      </c>
    </row>
    <row r="133" spans="1:36" ht="13.8" x14ac:dyDescent="0.25">
      <c r="A133" s="5">
        <f t="shared" si="29"/>
        <v>43890</v>
      </c>
      <c r="B133" s="5">
        <f t="shared" si="29"/>
        <v>44136</v>
      </c>
      <c r="C133" s="6">
        <f t="shared" si="29"/>
        <v>0.33333333333333331</v>
      </c>
      <c r="D133" s="7">
        <f t="shared" si="29"/>
        <v>248</v>
      </c>
      <c r="E133" s="10" t="s">
        <v>268</v>
      </c>
      <c r="F133" s="7">
        <f t="shared" si="30"/>
        <v>169194</v>
      </c>
      <c r="G133" s="7">
        <f t="shared" si="30"/>
        <v>8371</v>
      </c>
      <c r="H133" s="7">
        <f t="shared" si="30"/>
        <v>4313</v>
      </c>
      <c r="I133" s="16" t="str">
        <f t="shared" si="30"/>
        <v>No hay datos</v>
      </c>
      <c r="J133" s="19">
        <f t="shared" si="30"/>
        <v>149048</v>
      </c>
      <c r="K133" s="24">
        <f t="shared" si="30"/>
        <v>21423</v>
      </c>
      <c r="L133" s="7">
        <f t="shared" si="30"/>
        <v>327889</v>
      </c>
      <c r="M133" s="7">
        <f t="shared" si="30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1"/>
        <v>3053</v>
      </c>
      <c r="S133" s="7">
        <f t="shared" si="31"/>
        <v>104</v>
      </c>
      <c r="T133" s="7">
        <f t="shared" si="31"/>
        <v>1</v>
      </c>
      <c r="U133" s="7">
        <f t="shared" si="31"/>
        <v>79053</v>
      </c>
      <c r="V133" s="7">
        <f t="shared" si="31"/>
        <v>531</v>
      </c>
      <c r="W133" s="7">
        <f t="shared" si="31"/>
        <v>342</v>
      </c>
      <c r="X133" s="7" t="str">
        <f t="shared" si="31"/>
        <v>53.0%</v>
      </c>
      <c r="Y133" s="7" t="str">
        <f t="shared" si="31"/>
        <v>47.0%</v>
      </c>
      <c r="Z133" s="7" t="str">
        <f t="shared" si="31"/>
        <v>60.6%</v>
      </c>
      <c r="AA133" s="7" t="str">
        <f t="shared" si="31"/>
        <v>20.5%</v>
      </c>
      <c r="AB133" s="7" t="str">
        <f t="shared" si="31"/>
        <v>13.2%</v>
      </c>
      <c r="AC133" s="7" t="str">
        <f t="shared" si="31"/>
        <v>2.9%</v>
      </c>
      <c r="AD133" s="7" t="str">
        <f t="shared" si="31"/>
        <v>1.4%</v>
      </c>
      <c r="AE133" s="7" t="str">
        <f t="shared" si="31"/>
        <v>0.8%</v>
      </c>
      <c r="AF133" s="7" t="str">
        <f t="shared" si="31"/>
        <v>0.5%</v>
      </c>
      <c r="AG133" s="7" t="str">
        <f t="shared" si="19"/>
        <v>0.2%</v>
      </c>
      <c r="AH133" s="9"/>
      <c r="AI133" s="9">
        <f t="shared" si="32"/>
        <v>4</v>
      </c>
      <c r="AJ133" s="10" t="s">
        <v>282</v>
      </c>
    </row>
    <row r="134" spans="1:36" ht="13.8" x14ac:dyDescent="0.25">
      <c r="A134" s="5">
        <f t="shared" si="29"/>
        <v>43890</v>
      </c>
      <c r="B134" s="5">
        <f t="shared" si="29"/>
        <v>44136</v>
      </c>
      <c r="C134" s="6">
        <f t="shared" si="29"/>
        <v>0.33333333333333331</v>
      </c>
      <c r="D134" s="7">
        <f t="shared" si="29"/>
        <v>248</v>
      </c>
      <c r="E134" s="10" t="s">
        <v>268</v>
      </c>
      <c r="F134" s="7">
        <f t="shared" si="30"/>
        <v>169194</v>
      </c>
      <c r="G134" s="7">
        <f t="shared" si="30"/>
        <v>8371</v>
      </c>
      <c r="H134" s="7">
        <f t="shared" si="30"/>
        <v>4313</v>
      </c>
      <c r="I134" s="16" t="str">
        <f t="shared" si="30"/>
        <v>No hay datos</v>
      </c>
      <c r="J134" s="19">
        <f t="shared" si="30"/>
        <v>149048</v>
      </c>
      <c r="K134" s="24">
        <f t="shared" si="30"/>
        <v>21423</v>
      </c>
      <c r="L134" s="7">
        <f t="shared" si="30"/>
        <v>327889</v>
      </c>
      <c r="M134" s="7">
        <f t="shared" si="30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31"/>
        <v>79053</v>
      </c>
      <c r="V134" s="7">
        <f t="shared" si="31"/>
        <v>531</v>
      </c>
      <c r="W134" s="7">
        <f t="shared" si="31"/>
        <v>342</v>
      </c>
      <c r="X134" s="7" t="str">
        <f t="shared" si="31"/>
        <v>53.0%</v>
      </c>
      <c r="Y134" s="7" t="str">
        <f t="shared" si="31"/>
        <v>47.0%</v>
      </c>
      <c r="Z134" s="7" t="str">
        <f t="shared" si="31"/>
        <v>60.6%</v>
      </c>
      <c r="AA134" s="7" t="str">
        <f t="shared" si="31"/>
        <v>20.5%</v>
      </c>
      <c r="AB134" s="7" t="str">
        <f t="shared" si="31"/>
        <v>13.2%</v>
      </c>
      <c r="AC134" s="7" t="str">
        <f t="shared" si="31"/>
        <v>2.9%</v>
      </c>
      <c r="AD134" s="7" t="str">
        <f t="shared" si="31"/>
        <v>1.4%</v>
      </c>
      <c r="AE134" s="7" t="str">
        <f t="shared" si="31"/>
        <v>0.8%</v>
      </c>
      <c r="AF134" s="7" t="str">
        <f t="shared" si="31"/>
        <v>0.5%</v>
      </c>
      <c r="AG134" s="7" t="str">
        <f t="shared" si="19"/>
        <v>0.2%</v>
      </c>
      <c r="AH134" s="9"/>
      <c r="AI134" s="9">
        <f t="shared" si="32"/>
        <v>4</v>
      </c>
      <c r="AJ134" s="10" t="s">
        <v>282</v>
      </c>
    </row>
    <row r="135" spans="1:36" ht="13.8" x14ac:dyDescent="0.25">
      <c r="A135" s="5">
        <f t="shared" si="29"/>
        <v>43890</v>
      </c>
      <c r="B135" s="5">
        <f t="shared" si="29"/>
        <v>44136</v>
      </c>
      <c r="C135" s="6">
        <f t="shared" si="29"/>
        <v>0.33333333333333331</v>
      </c>
      <c r="D135" s="7">
        <f t="shared" si="29"/>
        <v>248</v>
      </c>
      <c r="E135" s="10" t="s">
        <v>268</v>
      </c>
      <c r="F135" s="7">
        <f t="shared" si="30"/>
        <v>169194</v>
      </c>
      <c r="G135" s="7">
        <f t="shared" si="30"/>
        <v>8371</v>
      </c>
      <c r="H135" s="7">
        <f t="shared" si="30"/>
        <v>4313</v>
      </c>
      <c r="I135" s="16" t="str">
        <f t="shared" si="30"/>
        <v>No hay datos</v>
      </c>
      <c r="J135" s="19">
        <f t="shared" si="30"/>
        <v>149048</v>
      </c>
      <c r="K135" s="24">
        <f t="shared" si="30"/>
        <v>21423</v>
      </c>
      <c r="L135" s="7">
        <f t="shared" si="30"/>
        <v>327889</v>
      </c>
      <c r="M135" s="7">
        <f t="shared" si="30"/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AG150" si="33">R134</f>
        <v>2516</v>
      </c>
      <c r="S135" s="7">
        <f t="shared" si="33"/>
        <v>315</v>
      </c>
      <c r="T135" s="7">
        <f t="shared" si="33"/>
        <v>119</v>
      </c>
      <c r="U135" s="7">
        <f t="shared" si="31"/>
        <v>79053</v>
      </c>
      <c r="V135" s="7">
        <f t="shared" si="31"/>
        <v>531</v>
      </c>
      <c r="W135" s="7">
        <f t="shared" si="31"/>
        <v>342</v>
      </c>
      <c r="X135" s="7" t="str">
        <f t="shared" si="31"/>
        <v>53.0%</v>
      </c>
      <c r="Y135" s="7" t="str">
        <f t="shared" si="31"/>
        <v>47.0%</v>
      </c>
      <c r="Z135" s="7" t="str">
        <f t="shared" si="31"/>
        <v>60.6%</v>
      </c>
      <c r="AA135" s="7" t="str">
        <f t="shared" si="31"/>
        <v>20.5%</v>
      </c>
      <c r="AB135" s="7" t="str">
        <f t="shared" si="31"/>
        <v>13.2%</v>
      </c>
      <c r="AC135" s="7" t="str">
        <f t="shared" si="31"/>
        <v>2.9%</v>
      </c>
      <c r="AD135" s="7" t="str">
        <f t="shared" si="31"/>
        <v>1.4%</v>
      </c>
      <c r="AE135" s="7" t="str">
        <f t="shared" si="31"/>
        <v>0.8%</v>
      </c>
      <c r="AF135" s="7" t="str">
        <f t="shared" si="31"/>
        <v>0.5%</v>
      </c>
      <c r="AG135" s="7" t="str">
        <f t="shared" si="19"/>
        <v>0.2%</v>
      </c>
      <c r="AH135" s="9"/>
      <c r="AI135" s="9">
        <f t="shared" si="32"/>
        <v>4</v>
      </c>
      <c r="AJ135" s="10" t="s">
        <v>282</v>
      </c>
    </row>
    <row r="136" spans="1:36" ht="13.8" x14ac:dyDescent="0.25">
      <c r="A136" s="5">
        <f t="shared" si="29"/>
        <v>43890</v>
      </c>
      <c r="B136" s="5">
        <f t="shared" si="29"/>
        <v>44136</v>
      </c>
      <c r="C136" s="6">
        <f t="shared" si="29"/>
        <v>0.33333333333333331</v>
      </c>
      <c r="D136" s="7">
        <f t="shared" si="29"/>
        <v>248</v>
      </c>
      <c r="E136" s="10" t="s">
        <v>268</v>
      </c>
      <c r="F136" s="7">
        <f t="shared" si="30"/>
        <v>169194</v>
      </c>
      <c r="G136" s="7">
        <f t="shared" si="30"/>
        <v>8371</v>
      </c>
      <c r="H136" s="7">
        <f t="shared" si="30"/>
        <v>4313</v>
      </c>
      <c r="I136" s="16" t="str">
        <f t="shared" si="30"/>
        <v>No hay datos</v>
      </c>
      <c r="J136" s="19">
        <f t="shared" si="30"/>
        <v>149048</v>
      </c>
      <c r="K136" s="24">
        <f t="shared" si="30"/>
        <v>21423</v>
      </c>
      <c r="L136" s="7">
        <f t="shared" si="30"/>
        <v>327889</v>
      </c>
      <c r="M136" s="7">
        <f t="shared" si="3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33"/>
        <v>2516</v>
      </c>
      <c r="S136" s="7">
        <f t="shared" si="33"/>
        <v>315</v>
      </c>
      <c r="T136" s="7">
        <f t="shared" si="33"/>
        <v>119</v>
      </c>
      <c r="U136" s="7">
        <f t="shared" si="31"/>
        <v>79053</v>
      </c>
      <c r="V136" s="7">
        <f t="shared" si="31"/>
        <v>531</v>
      </c>
      <c r="W136" s="7">
        <f t="shared" si="31"/>
        <v>342</v>
      </c>
      <c r="X136" s="7" t="str">
        <f t="shared" si="31"/>
        <v>53.0%</v>
      </c>
      <c r="Y136" s="7" t="str">
        <f t="shared" si="31"/>
        <v>47.0%</v>
      </c>
      <c r="Z136" s="7" t="str">
        <f t="shared" si="31"/>
        <v>60.6%</v>
      </c>
      <c r="AA136" s="7" t="str">
        <f t="shared" si="31"/>
        <v>20.5%</v>
      </c>
      <c r="AB136" s="7" t="str">
        <f t="shared" si="31"/>
        <v>13.2%</v>
      </c>
      <c r="AC136" s="7" t="str">
        <f t="shared" si="31"/>
        <v>2.9%</v>
      </c>
      <c r="AD136" s="7" t="str">
        <f t="shared" si="31"/>
        <v>1.4%</v>
      </c>
      <c r="AE136" s="7" t="str">
        <f t="shared" si="31"/>
        <v>0.8%</v>
      </c>
      <c r="AF136" s="7" t="str">
        <f t="shared" si="31"/>
        <v>0.5%</v>
      </c>
      <c r="AG136" s="7" t="str">
        <f t="shared" si="19"/>
        <v>0.2%</v>
      </c>
      <c r="AH136" s="9"/>
      <c r="AI136" s="9">
        <f t="shared" si="32"/>
        <v>4</v>
      </c>
      <c r="AJ136" s="10" t="s">
        <v>282</v>
      </c>
    </row>
    <row r="137" spans="1:36" ht="13.8" x14ac:dyDescent="0.25">
      <c r="A137" s="5">
        <f t="shared" si="29"/>
        <v>43890</v>
      </c>
      <c r="B137" s="5">
        <f t="shared" si="29"/>
        <v>44136</v>
      </c>
      <c r="C137" s="6">
        <f t="shared" si="29"/>
        <v>0.33333333333333331</v>
      </c>
      <c r="D137" s="7">
        <f t="shared" si="29"/>
        <v>248</v>
      </c>
      <c r="E137" s="10" t="s">
        <v>268</v>
      </c>
      <c r="F137" s="7">
        <f t="shared" si="30"/>
        <v>169194</v>
      </c>
      <c r="G137" s="7">
        <f t="shared" si="30"/>
        <v>8371</v>
      </c>
      <c r="H137" s="7">
        <f t="shared" si="30"/>
        <v>4313</v>
      </c>
      <c r="I137" s="16" t="str">
        <f t="shared" si="30"/>
        <v>No hay datos</v>
      </c>
      <c r="J137" s="19">
        <f t="shared" si="30"/>
        <v>149048</v>
      </c>
      <c r="K137" s="24">
        <f t="shared" si="30"/>
        <v>21423</v>
      </c>
      <c r="L137" s="7">
        <f t="shared" si="30"/>
        <v>327889</v>
      </c>
      <c r="M137" s="7">
        <f t="shared" si="3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33"/>
        <v>2516</v>
      </c>
      <c r="S137" s="7">
        <f t="shared" si="33"/>
        <v>315</v>
      </c>
      <c r="T137" s="7">
        <f t="shared" si="33"/>
        <v>119</v>
      </c>
      <c r="U137" s="7">
        <f t="shared" si="31"/>
        <v>79053</v>
      </c>
      <c r="V137" s="7">
        <f t="shared" si="31"/>
        <v>531</v>
      </c>
      <c r="W137" s="7">
        <f t="shared" si="31"/>
        <v>342</v>
      </c>
      <c r="X137" s="7" t="str">
        <f t="shared" si="31"/>
        <v>53.0%</v>
      </c>
      <c r="Y137" s="7" t="str">
        <f t="shared" si="31"/>
        <v>47.0%</v>
      </c>
      <c r="Z137" s="7" t="str">
        <f t="shared" si="31"/>
        <v>60.6%</v>
      </c>
      <c r="AA137" s="7" t="str">
        <f t="shared" si="31"/>
        <v>20.5%</v>
      </c>
      <c r="AB137" s="7" t="str">
        <f t="shared" si="31"/>
        <v>13.2%</v>
      </c>
      <c r="AC137" s="7" t="str">
        <f t="shared" si="31"/>
        <v>2.9%</v>
      </c>
      <c r="AD137" s="7" t="str">
        <f t="shared" si="31"/>
        <v>1.4%</v>
      </c>
      <c r="AE137" s="7" t="str">
        <f t="shared" si="31"/>
        <v>0.8%</v>
      </c>
      <c r="AF137" s="7" t="str">
        <f t="shared" si="31"/>
        <v>0.5%</v>
      </c>
      <c r="AG137" s="7" t="str">
        <f t="shared" si="19"/>
        <v>0.2%</v>
      </c>
      <c r="AH137" s="9"/>
      <c r="AI137" s="9">
        <f t="shared" si="32"/>
        <v>4</v>
      </c>
      <c r="AJ137" s="10" t="s">
        <v>282</v>
      </c>
    </row>
    <row r="138" spans="1:36" ht="13.8" x14ac:dyDescent="0.25">
      <c r="A138" s="5">
        <f t="shared" si="29"/>
        <v>43890</v>
      </c>
      <c r="B138" s="5">
        <f t="shared" si="29"/>
        <v>44136</v>
      </c>
      <c r="C138" s="6">
        <f t="shared" si="29"/>
        <v>0.33333333333333331</v>
      </c>
      <c r="D138" s="7">
        <f t="shared" si="29"/>
        <v>248</v>
      </c>
      <c r="E138" s="10" t="s">
        <v>268</v>
      </c>
      <c r="F138" s="7">
        <f t="shared" si="30"/>
        <v>169194</v>
      </c>
      <c r="G138" s="7">
        <f t="shared" si="30"/>
        <v>8371</v>
      </c>
      <c r="H138" s="7">
        <f t="shared" si="30"/>
        <v>4313</v>
      </c>
      <c r="I138" s="16" t="str">
        <f t="shared" si="30"/>
        <v>No hay datos</v>
      </c>
      <c r="J138" s="19">
        <f t="shared" si="30"/>
        <v>149048</v>
      </c>
      <c r="K138" s="24">
        <f t="shared" si="30"/>
        <v>21423</v>
      </c>
      <c r="L138" s="7">
        <f t="shared" si="30"/>
        <v>327889</v>
      </c>
      <c r="M138" s="7">
        <f t="shared" si="3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3"/>
        <v>2516</v>
      </c>
      <c r="S138" s="7">
        <f t="shared" si="33"/>
        <v>315</v>
      </c>
      <c r="T138" s="7">
        <f t="shared" si="33"/>
        <v>119</v>
      </c>
      <c r="U138" s="7">
        <f t="shared" si="31"/>
        <v>79053</v>
      </c>
      <c r="V138" s="7">
        <f t="shared" si="31"/>
        <v>531</v>
      </c>
      <c r="W138" s="7">
        <f t="shared" si="31"/>
        <v>342</v>
      </c>
      <c r="X138" s="7" t="str">
        <f t="shared" si="31"/>
        <v>53.0%</v>
      </c>
      <c r="Y138" s="7" t="str">
        <f t="shared" si="31"/>
        <v>47.0%</v>
      </c>
      <c r="Z138" s="7" t="str">
        <f t="shared" si="31"/>
        <v>60.6%</v>
      </c>
      <c r="AA138" s="7" t="str">
        <f t="shared" si="31"/>
        <v>20.5%</v>
      </c>
      <c r="AB138" s="7" t="str">
        <f t="shared" si="31"/>
        <v>13.2%</v>
      </c>
      <c r="AC138" s="7" t="str">
        <f t="shared" si="31"/>
        <v>2.9%</v>
      </c>
      <c r="AD138" s="7" t="str">
        <f t="shared" si="31"/>
        <v>1.4%</v>
      </c>
      <c r="AE138" s="7" t="str">
        <f t="shared" si="31"/>
        <v>0.8%</v>
      </c>
      <c r="AF138" s="7" t="str">
        <f t="shared" si="31"/>
        <v>0.5%</v>
      </c>
      <c r="AG138" s="7" t="str">
        <f t="shared" si="19"/>
        <v>0.2%</v>
      </c>
      <c r="AH138" s="9"/>
      <c r="AI138" s="9">
        <f t="shared" si="32"/>
        <v>4</v>
      </c>
      <c r="AJ138" s="10" t="s">
        <v>282</v>
      </c>
    </row>
    <row r="139" spans="1:36" ht="13.8" x14ac:dyDescent="0.25">
      <c r="A139" s="5">
        <f t="shared" si="29"/>
        <v>43890</v>
      </c>
      <c r="B139" s="5">
        <f t="shared" si="29"/>
        <v>44136</v>
      </c>
      <c r="C139" s="6">
        <f t="shared" si="29"/>
        <v>0.33333333333333331</v>
      </c>
      <c r="D139" s="7">
        <f t="shared" si="29"/>
        <v>248</v>
      </c>
      <c r="E139" s="10" t="s">
        <v>268</v>
      </c>
      <c r="F139" s="7">
        <f t="shared" si="30"/>
        <v>169194</v>
      </c>
      <c r="G139" s="7">
        <f t="shared" si="30"/>
        <v>8371</v>
      </c>
      <c r="H139" s="7">
        <f t="shared" si="30"/>
        <v>4313</v>
      </c>
      <c r="I139" s="16" t="str">
        <f t="shared" si="30"/>
        <v>No hay datos</v>
      </c>
      <c r="J139" s="19">
        <f t="shared" si="30"/>
        <v>149048</v>
      </c>
      <c r="K139" s="24">
        <f t="shared" si="30"/>
        <v>21423</v>
      </c>
      <c r="L139" s="7">
        <f t="shared" si="30"/>
        <v>327889</v>
      </c>
      <c r="M139" s="7">
        <f t="shared" si="3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3"/>
        <v>2516</v>
      </c>
      <c r="S139" s="7">
        <f t="shared" si="33"/>
        <v>315</v>
      </c>
      <c r="T139" s="7">
        <f t="shared" si="33"/>
        <v>119</v>
      </c>
      <c r="U139" s="7">
        <f t="shared" si="31"/>
        <v>79053</v>
      </c>
      <c r="V139" s="7">
        <f t="shared" si="31"/>
        <v>531</v>
      </c>
      <c r="W139" s="7">
        <f t="shared" si="31"/>
        <v>342</v>
      </c>
      <c r="X139" s="7" t="str">
        <f t="shared" si="31"/>
        <v>53.0%</v>
      </c>
      <c r="Y139" s="7" t="str">
        <f t="shared" si="31"/>
        <v>47.0%</v>
      </c>
      <c r="Z139" s="7" t="str">
        <f t="shared" si="31"/>
        <v>60.6%</v>
      </c>
      <c r="AA139" s="7" t="str">
        <f t="shared" si="31"/>
        <v>20.5%</v>
      </c>
      <c r="AB139" s="7" t="str">
        <f t="shared" si="31"/>
        <v>13.2%</v>
      </c>
      <c r="AC139" s="7" t="str">
        <f t="shared" si="31"/>
        <v>2.9%</v>
      </c>
      <c r="AD139" s="7" t="str">
        <f t="shared" si="31"/>
        <v>1.4%</v>
      </c>
      <c r="AE139" s="7" t="str">
        <f t="shared" si="31"/>
        <v>0.8%</v>
      </c>
      <c r="AF139" s="7" t="str">
        <f t="shared" si="31"/>
        <v>0.5%</v>
      </c>
      <c r="AG139" s="7" t="str">
        <f t="shared" si="19"/>
        <v>0.2%</v>
      </c>
      <c r="AH139" s="9"/>
      <c r="AI139" s="9">
        <f t="shared" si="32"/>
        <v>4</v>
      </c>
      <c r="AJ139" s="10" t="s">
        <v>282</v>
      </c>
    </row>
    <row r="140" spans="1:36" ht="13.8" x14ac:dyDescent="0.25">
      <c r="A140" s="5">
        <f t="shared" si="29"/>
        <v>43890</v>
      </c>
      <c r="B140" s="5">
        <f t="shared" si="29"/>
        <v>44136</v>
      </c>
      <c r="C140" s="6">
        <f t="shared" si="29"/>
        <v>0.33333333333333331</v>
      </c>
      <c r="D140" s="7">
        <f t="shared" si="29"/>
        <v>248</v>
      </c>
      <c r="E140" s="10" t="s">
        <v>268</v>
      </c>
      <c r="F140" s="7">
        <f t="shared" si="30"/>
        <v>169194</v>
      </c>
      <c r="G140" s="7">
        <f t="shared" si="30"/>
        <v>8371</v>
      </c>
      <c r="H140" s="7">
        <f t="shared" si="30"/>
        <v>4313</v>
      </c>
      <c r="I140" s="16" t="str">
        <f t="shared" si="30"/>
        <v>No hay datos</v>
      </c>
      <c r="J140" s="19">
        <f t="shared" si="30"/>
        <v>149048</v>
      </c>
      <c r="K140" s="24">
        <f t="shared" si="30"/>
        <v>21423</v>
      </c>
      <c r="L140" s="7">
        <f t="shared" si="30"/>
        <v>327889</v>
      </c>
      <c r="M140" s="7">
        <f t="shared" si="3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3"/>
        <v>2516</v>
      </c>
      <c r="S140" s="7">
        <f t="shared" si="33"/>
        <v>315</v>
      </c>
      <c r="T140" s="7">
        <f t="shared" si="33"/>
        <v>119</v>
      </c>
      <c r="U140" s="7">
        <f t="shared" si="31"/>
        <v>79053</v>
      </c>
      <c r="V140" s="7">
        <f t="shared" si="31"/>
        <v>531</v>
      </c>
      <c r="W140" s="7">
        <f t="shared" si="31"/>
        <v>342</v>
      </c>
      <c r="X140" s="7" t="str">
        <f t="shared" si="31"/>
        <v>53.0%</v>
      </c>
      <c r="Y140" s="7" t="str">
        <f t="shared" si="31"/>
        <v>47.0%</v>
      </c>
      <c r="Z140" s="7" t="str">
        <f t="shared" si="31"/>
        <v>60.6%</v>
      </c>
      <c r="AA140" s="7" t="str">
        <f t="shared" si="31"/>
        <v>20.5%</v>
      </c>
      <c r="AB140" s="7" t="str">
        <f t="shared" si="31"/>
        <v>13.2%</v>
      </c>
      <c r="AC140" s="7" t="str">
        <f t="shared" si="31"/>
        <v>2.9%</v>
      </c>
      <c r="AD140" s="7" t="str">
        <f t="shared" si="31"/>
        <v>1.4%</v>
      </c>
      <c r="AE140" s="7" t="str">
        <f t="shared" si="31"/>
        <v>0.8%</v>
      </c>
      <c r="AF140" s="7" t="str">
        <f t="shared" si="31"/>
        <v>0.5%</v>
      </c>
      <c r="AG140" s="7" t="str">
        <f t="shared" si="19"/>
        <v>0.2%</v>
      </c>
      <c r="AH140" s="9"/>
      <c r="AI140" s="9">
        <f t="shared" si="32"/>
        <v>4</v>
      </c>
      <c r="AJ140" s="10" t="s">
        <v>282</v>
      </c>
    </row>
    <row r="141" spans="1:36" ht="13.8" x14ac:dyDescent="0.25">
      <c r="A141" s="5">
        <f t="shared" si="29"/>
        <v>43890</v>
      </c>
      <c r="B141" s="5">
        <f t="shared" si="29"/>
        <v>44136</v>
      </c>
      <c r="C141" s="6">
        <f t="shared" si="29"/>
        <v>0.33333333333333331</v>
      </c>
      <c r="D141" s="7">
        <f t="shared" si="29"/>
        <v>248</v>
      </c>
      <c r="E141" s="10" t="s">
        <v>268</v>
      </c>
      <c r="F141" s="7">
        <f t="shared" si="30"/>
        <v>169194</v>
      </c>
      <c r="G141" s="7">
        <f t="shared" si="30"/>
        <v>8371</v>
      </c>
      <c r="H141" s="7">
        <f t="shared" si="30"/>
        <v>4313</v>
      </c>
      <c r="I141" s="16" t="str">
        <f t="shared" si="30"/>
        <v>No hay datos</v>
      </c>
      <c r="J141" s="19">
        <f t="shared" si="30"/>
        <v>149048</v>
      </c>
      <c r="K141" s="24">
        <f t="shared" si="30"/>
        <v>21423</v>
      </c>
      <c r="L141" s="7">
        <f t="shared" si="30"/>
        <v>327889</v>
      </c>
      <c r="M141" s="7">
        <f t="shared" si="3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33"/>
        <v>2516</v>
      </c>
      <c r="S141" s="7">
        <f t="shared" si="33"/>
        <v>315</v>
      </c>
      <c r="T141" s="7">
        <f t="shared" si="33"/>
        <v>119</v>
      </c>
      <c r="U141" s="7">
        <f t="shared" si="31"/>
        <v>79053</v>
      </c>
      <c r="V141" s="7">
        <f t="shared" si="31"/>
        <v>531</v>
      </c>
      <c r="W141" s="7">
        <f t="shared" si="31"/>
        <v>342</v>
      </c>
      <c r="X141" s="7" t="str">
        <f t="shared" si="31"/>
        <v>53.0%</v>
      </c>
      <c r="Y141" s="7" t="str">
        <f t="shared" si="31"/>
        <v>47.0%</v>
      </c>
      <c r="Z141" s="7" t="str">
        <f t="shared" si="31"/>
        <v>60.6%</v>
      </c>
      <c r="AA141" s="7" t="str">
        <f t="shared" si="31"/>
        <v>20.5%</v>
      </c>
      <c r="AB141" s="7" t="str">
        <f t="shared" si="31"/>
        <v>13.2%</v>
      </c>
      <c r="AC141" s="7" t="str">
        <f t="shared" si="31"/>
        <v>2.9%</v>
      </c>
      <c r="AD141" s="7" t="str">
        <f t="shared" si="31"/>
        <v>1.4%</v>
      </c>
      <c r="AE141" s="7" t="str">
        <f t="shared" si="31"/>
        <v>0.8%</v>
      </c>
      <c r="AF141" s="7" t="str">
        <f t="shared" si="31"/>
        <v>0.5%</v>
      </c>
      <c r="AG141" s="7" t="str">
        <f t="shared" si="19"/>
        <v>0.2%</v>
      </c>
      <c r="AH141" s="9"/>
      <c r="AI141" s="9">
        <f t="shared" si="32"/>
        <v>4</v>
      </c>
      <c r="AJ141" s="10" t="s">
        <v>282</v>
      </c>
    </row>
    <row r="142" spans="1:36" ht="13.8" x14ac:dyDescent="0.25">
      <c r="A142" s="5">
        <f t="shared" si="29"/>
        <v>43890</v>
      </c>
      <c r="B142" s="5">
        <f t="shared" si="29"/>
        <v>44136</v>
      </c>
      <c r="C142" s="6">
        <f t="shared" si="29"/>
        <v>0.33333333333333331</v>
      </c>
      <c r="D142" s="7">
        <f t="shared" si="29"/>
        <v>248</v>
      </c>
      <c r="E142" s="10" t="s">
        <v>268</v>
      </c>
      <c r="F142" s="7">
        <f t="shared" si="30"/>
        <v>169194</v>
      </c>
      <c r="G142" s="7">
        <f t="shared" si="30"/>
        <v>8371</v>
      </c>
      <c r="H142" s="7">
        <f t="shared" si="30"/>
        <v>4313</v>
      </c>
      <c r="I142" s="16" t="str">
        <f t="shared" si="30"/>
        <v>No hay datos</v>
      </c>
      <c r="J142" s="19">
        <f t="shared" si="30"/>
        <v>149048</v>
      </c>
      <c r="K142" s="24">
        <f t="shared" si="30"/>
        <v>21423</v>
      </c>
      <c r="L142" s="7">
        <f t="shared" si="30"/>
        <v>327889</v>
      </c>
      <c r="M142" s="7">
        <f t="shared" si="3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33"/>
        <v>2516</v>
      </c>
      <c r="S142" s="7">
        <f t="shared" si="33"/>
        <v>315</v>
      </c>
      <c r="T142" s="7">
        <f t="shared" si="33"/>
        <v>119</v>
      </c>
      <c r="U142" s="7">
        <f t="shared" si="31"/>
        <v>79053</v>
      </c>
      <c r="V142" s="7">
        <f t="shared" si="31"/>
        <v>531</v>
      </c>
      <c r="W142" s="7">
        <f t="shared" si="31"/>
        <v>342</v>
      </c>
      <c r="X142" s="7" t="str">
        <f t="shared" si="31"/>
        <v>53.0%</v>
      </c>
      <c r="Y142" s="7" t="str">
        <f t="shared" si="31"/>
        <v>47.0%</v>
      </c>
      <c r="Z142" s="7" t="str">
        <f t="shared" si="31"/>
        <v>60.6%</v>
      </c>
      <c r="AA142" s="7" t="str">
        <f t="shared" si="31"/>
        <v>20.5%</v>
      </c>
      <c r="AB142" s="7" t="str">
        <f t="shared" si="31"/>
        <v>13.2%</v>
      </c>
      <c r="AC142" s="7" t="str">
        <f t="shared" si="31"/>
        <v>2.9%</v>
      </c>
      <c r="AD142" s="7" t="str">
        <f t="shared" si="31"/>
        <v>1.4%</v>
      </c>
      <c r="AE142" s="7" t="str">
        <f t="shared" si="31"/>
        <v>0.8%</v>
      </c>
      <c r="AF142" s="7" t="str">
        <f t="shared" si="31"/>
        <v>0.5%</v>
      </c>
      <c r="AG142" s="7" t="str">
        <f t="shared" si="19"/>
        <v>0.2%</v>
      </c>
      <c r="AH142" s="9"/>
      <c r="AI142" s="9">
        <f t="shared" si="32"/>
        <v>4</v>
      </c>
      <c r="AJ142" s="10" t="s">
        <v>282</v>
      </c>
    </row>
    <row r="143" spans="1:36" ht="13.8" x14ac:dyDescent="0.25">
      <c r="A143" s="5">
        <f t="shared" si="29"/>
        <v>43890</v>
      </c>
      <c r="B143" s="5">
        <f t="shared" si="29"/>
        <v>44136</v>
      </c>
      <c r="C143" s="6">
        <f t="shared" si="29"/>
        <v>0.33333333333333331</v>
      </c>
      <c r="D143" s="7">
        <f t="shared" si="29"/>
        <v>248</v>
      </c>
      <c r="E143" s="10" t="s">
        <v>268</v>
      </c>
      <c r="F143" s="7">
        <f t="shared" si="30"/>
        <v>169194</v>
      </c>
      <c r="G143" s="7">
        <f t="shared" si="30"/>
        <v>8371</v>
      </c>
      <c r="H143" s="7">
        <f t="shared" si="30"/>
        <v>4313</v>
      </c>
      <c r="I143" s="16" t="str">
        <f t="shared" si="30"/>
        <v>No hay datos</v>
      </c>
      <c r="J143" s="19">
        <f t="shared" si="30"/>
        <v>149048</v>
      </c>
      <c r="K143" s="24">
        <f t="shared" si="30"/>
        <v>21423</v>
      </c>
      <c r="L143" s="7">
        <f t="shared" si="30"/>
        <v>327889</v>
      </c>
      <c r="M143" s="7">
        <f t="shared" si="3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3"/>
        <v>2516</v>
      </c>
      <c r="S143" s="7">
        <f t="shared" si="33"/>
        <v>315</v>
      </c>
      <c r="T143" s="7">
        <f t="shared" si="33"/>
        <v>119</v>
      </c>
      <c r="U143" s="7">
        <f t="shared" si="31"/>
        <v>79053</v>
      </c>
      <c r="V143" s="7">
        <f t="shared" si="31"/>
        <v>531</v>
      </c>
      <c r="W143" s="7">
        <f t="shared" si="31"/>
        <v>342</v>
      </c>
      <c r="X143" s="7" t="str">
        <f t="shared" si="31"/>
        <v>53.0%</v>
      </c>
      <c r="Y143" s="7" t="str">
        <f t="shared" si="31"/>
        <v>47.0%</v>
      </c>
      <c r="Z143" s="7" t="str">
        <f t="shared" si="31"/>
        <v>60.6%</v>
      </c>
      <c r="AA143" s="7" t="str">
        <f t="shared" si="31"/>
        <v>20.5%</v>
      </c>
      <c r="AB143" s="7" t="str">
        <f t="shared" si="31"/>
        <v>13.2%</v>
      </c>
      <c r="AC143" s="7" t="str">
        <f t="shared" si="31"/>
        <v>2.9%</v>
      </c>
      <c r="AD143" s="7" t="str">
        <f t="shared" si="31"/>
        <v>1.4%</v>
      </c>
      <c r="AE143" s="7" t="str">
        <f t="shared" si="31"/>
        <v>0.8%</v>
      </c>
      <c r="AF143" s="7" t="str">
        <f t="shared" si="31"/>
        <v>0.5%</v>
      </c>
      <c r="AG143" s="7" t="str">
        <f t="shared" si="19"/>
        <v>0.2%</v>
      </c>
      <c r="AH143" s="9"/>
      <c r="AI143" s="9">
        <f t="shared" si="32"/>
        <v>4</v>
      </c>
      <c r="AJ143" s="10" t="s">
        <v>282</v>
      </c>
    </row>
    <row r="144" spans="1:36" ht="13.8" x14ac:dyDescent="0.25">
      <c r="A144" s="5">
        <f t="shared" si="29"/>
        <v>43890</v>
      </c>
      <c r="B144" s="5">
        <f t="shared" si="29"/>
        <v>44136</v>
      </c>
      <c r="C144" s="6">
        <f t="shared" si="29"/>
        <v>0.33333333333333331</v>
      </c>
      <c r="D144" s="7">
        <f t="shared" si="29"/>
        <v>248</v>
      </c>
      <c r="E144" s="10" t="s">
        <v>268</v>
      </c>
      <c r="F144" s="7">
        <f t="shared" si="30"/>
        <v>169194</v>
      </c>
      <c r="G144" s="7">
        <f t="shared" si="30"/>
        <v>8371</v>
      </c>
      <c r="H144" s="7">
        <f t="shared" si="30"/>
        <v>4313</v>
      </c>
      <c r="I144" s="16" t="str">
        <f t="shared" si="30"/>
        <v>No hay datos</v>
      </c>
      <c r="J144" s="19">
        <f t="shared" si="30"/>
        <v>149048</v>
      </c>
      <c r="K144" s="24">
        <f t="shared" si="30"/>
        <v>21423</v>
      </c>
      <c r="L144" s="7">
        <f t="shared" si="30"/>
        <v>327889</v>
      </c>
      <c r="M144" s="7">
        <f t="shared" si="3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33"/>
        <v>2516</v>
      </c>
      <c r="S144" s="7">
        <f t="shared" si="33"/>
        <v>315</v>
      </c>
      <c r="T144" s="7">
        <f t="shared" si="33"/>
        <v>119</v>
      </c>
      <c r="U144" s="7">
        <f t="shared" si="31"/>
        <v>79053</v>
      </c>
      <c r="V144" s="7">
        <f t="shared" si="31"/>
        <v>531</v>
      </c>
      <c r="W144" s="7">
        <f t="shared" si="31"/>
        <v>342</v>
      </c>
      <c r="X144" s="7" t="str">
        <f t="shared" si="31"/>
        <v>53.0%</v>
      </c>
      <c r="Y144" s="7" t="str">
        <f t="shared" si="31"/>
        <v>47.0%</v>
      </c>
      <c r="Z144" s="7" t="str">
        <f t="shared" si="31"/>
        <v>60.6%</v>
      </c>
      <c r="AA144" s="7" t="str">
        <f t="shared" si="31"/>
        <v>20.5%</v>
      </c>
      <c r="AB144" s="7" t="str">
        <f t="shared" si="31"/>
        <v>13.2%</v>
      </c>
      <c r="AC144" s="7" t="str">
        <f t="shared" si="31"/>
        <v>2.9%</v>
      </c>
      <c r="AD144" s="7" t="str">
        <f t="shared" si="31"/>
        <v>1.4%</v>
      </c>
      <c r="AE144" s="7" t="str">
        <f t="shared" si="31"/>
        <v>0.8%</v>
      </c>
      <c r="AF144" s="7" t="str">
        <f t="shared" si="31"/>
        <v>0.5%</v>
      </c>
      <c r="AG144" s="7" t="str">
        <f t="shared" si="19"/>
        <v>0.2%</v>
      </c>
      <c r="AH144" s="9"/>
      <c r="AI144" s="9">
        <f t="shared" si="32"/>
        <v>4</v>
      </c>
      <c r="AJ144" s="10" t="s">
        <v>282</v>
      </c>
    </row>
    <row r="145" spans="1:36" ht="13.8" x14ac:dyDescent="0.25">
      <c r="A145" s="5">
        <f t="shared" si="29"/>
        <v>43890</v>
      </c>
      <c r="B145" s="5">
        <f t="shared" si="29"/>
        <v>44136</v>
      </c>
      <c r="C145" s="6">
        <f t="shared" si="29"/>
        <v>0.33333333333333331</v>
      </c>
      <c r="D145" s="7">
        <f t="shared" si="29"/>
        <v>248</v>
      </c>
      <c r="E145" s="10" t="s">
        <v>268</v>
      </c>
      <c r="F145" s="7">
        <f t="shared" si="30"/>
        <v>169194</v>
      </c>
      <c r="G145" s="7">
        <f t="shared" si="30"/>
        <v>8371</v>
      </c>
      <c r="H145" s="7">
        <f t="shared" si="30"/>
        <v>4313</v>
      </c>
      <c r="I145" s="16" t="str">
        <f t="shared" si="30"/>
        <v>No hay datos</v>
      </c>
      <c r="J145" s="19">
        <f t="shared" si="30"/>
        <v>149048</v>
      </c>
      <c r="K145" s="24">
        <f t="shared" si="30"/>
        <v>21423</v>
      </c>
      <c r="L145" s="7">
        <f t="shared" si="30"/>
        <v>327889</v>
      </c>
      <c r="M145" s="7">
        <f t="shared" si="3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31"/>
        <v>79053</v>
      </c>
      <c r="V145" s="7">
        <f t="shared" si="31"/>
        <v>531</v>
      </c>
      <c r="W145" s="7">
        <f t="shared" si="31"/>
        <v>342</v>
      </c>
      <c r="X145" s="7" t="str">
        <f t="shared" si="31"/>
        <v>53.0%</v>
      </c>
      <c r="Y145" s="7" t="str">
        <f t="shared" si="31"/>
        <v>47.0%</v>
      </c>
      <c r="Z145" s="7" t="str">
        <f t="shared" si="31"/>
        <v>60.6%</v>
      </c>
      <c r="AA145" s="7" t="str">
        <f t="shared" si="31"/>
        <v>20.5%</v>
      </c>
      <c r="AB145" s="7" t="str">
        <f t="shared" si="31"/>
        <v>13.2%</v>
      </c>
      <c r="AC145" s="7" t="str">
        <f t="shared" si="31"/>
        <v>2.9%</v>
      </c>
      <c r="AD145" s="7" t="str">
        <f t="shared" si="31"/>
        <v>1.4%</v>
      </c>
      <c r="AE145" s="7" t="str">
        <f t="shared" si="31"/>
        <v>0.8%</v>
      </c>
      <c r="AF145" s="7" t="str">
        <f t="shared" si="31"/>
        <v>0.5%</v>
      </c>
      <c r="AG145" s="7" t="str">
        <f t="shared" si="19"/>
        <v>0.2%</v>
      </c>
      <c r="AH145" s="9"/>
      <c r="AI145" s="9">
        <f t="shared" si="32"/>
        <v>4</v>
      </c>
      <c r="AJ145" s="10" t="s">
        <v>282</v>
      </c>
    </row>
    <row r="146" spans="1:36" ht="13.8" x14ac:dyDescent="0.25">
      <c r="A146" s="5">
        <f t="shared" si="29"/>
        <v>43890</v>
      </c>
      <c r="B146" s="5">
        <f t="shared" si="29"/>
        <v>44136</v>
      </c>
      <c r="C146" s="6">
        <f t="shared" si="29"/>
        <v>0.33333333333333331</v>
      </c>
      <c r="D146" s="7">
        <f t="shared" si="29"/>
        <v>248</v>
      </c>
      <c r="E146" s="10" t="s">
        <v>268</v>
      </c>
      <c r="F146" s="7">
        <f t="shared" si="30"/>
        <v>169194</v>
      </c>
      <c r="G146" s="7">
        <f t="shared" si="30"/>
        <v>8371</v>
      </c>
      <c r="H146" s="7">
        <f t="shared" si="30"/>
        <v>4313</v>
      </c>
      <c r="I146" s="16" t="str">
        <f t="shared" si="30"/>
        <v>No hay datos</v>
      </c>
      <c r="J146" s="19">
        <f t="shared" si="30"/>
        <v>149048</v>
      </c>
      <c r="K146" s="24">
        <f t="shared" si="30"/>
        <v>21423</v>
      </c>
      <c r="L146" s="7">
        <f t="shared" si="30"/>
        <v>327889</v>
      </c>
      <c r="M146" s="7">
        <f t="shared" si="3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3"/>
        <v>4575</v>
      </c>
      <c r="S146" s="7">
        <f t="shared" si="33"/>
        <v>281</v>
      </c>
      <c r="T146" s="7">
        <f t="shared" si="33"/>
        <v>61</v>
      </c>
      <c r="U146" s="7">
        <f t="shared" si="31"/>
        <v>79053</v>
      </c>
      <c r="V146" s="7">
        <f t="shared" si="31"/>
        <v>531</v>
      </c>
      <c r="W146" s="7">
        <f t="shared" si="31"/>
        <v>342</v>
      </c>
      <c r="X146" s="7" t="str">
        <f t="shared" si="31"/>
        <v>53.0%</v>
      </c>
      <c r="Y146" s="7" t="str">
        <f t="shared" si="31"/>
        <v>47.0%</v>
      </c>
      <c r="Z146" s="7" t="str">
        <f t="shared" si="31"/>
        <v>60.6%</v>
      </c>
      <c r="AA146" s="7" t="str">
        <f t="shared" si="31"/>
        <v>20.5%</v>
      </c>
      <c r="AB146" s="7" t="str">
        <f t="shared" si="31"/>
        <v>13.2%</v>
      </c>
      <c r="AC146" s="7" t="str">
        <f t="shared" si="31"/>
        <v>2.9%</v>
      </c>
      <c r="AD146" s="7" t="str">
        <f t="shared" si="31"/>
        <v>1.4%</v>
      </c>
      <c r="AE146" s="7" t="str">
        <f t="shared" si="31"/>
        <v>0.8%</v>
      </c>
      <c r="AF146" s="7" t="str">
        <f t="shared" si="31"/>
        <v>0.5%</v>
      </c>
      <c r="AG146" s="7" t="str">
        <f t="shared" si="19"/>
        <v>0.2%</v>
      </c>
      <c r="AH146" s="9"/>
      <c r="AI146" s="9">
        <f t="shared" si="32"/>
        <v>4</v>
      </c>
      <c r="AJ146" s="10" t="s">
        <v>282</v>
      </c>
    </row>
    <row r="147" spans="1:36" ht="13.8" x14ac:dyDescent="0.25">
      <c r="A147" s="5">
        <f t="shared" ref="A147:D162" si="34">A146</f>
        <v>43890</v>
      </c>
      <c r="B147" s="5">
        <f t="shared" si="34"/>
        <v>44136</v>
      </c>
      <c r="C147" s="6">
        <f t="shared" si="34"/>
        <v>0.33333333333333331</v>
      </c>
      <c r="D147" s="7">
        <f t="shared" si="34"/>
        <v>248</v>
      </c>
      <c r="E147" s="10" t="s">
        <v>268</v>
      </c>
      <c r="F147" s="7">
        <f t="shared" ref="F147:M162" si="35">F146</f>
        <v>169194</v>
      </c>
      <c r="G147" s="7">
        <f t="shared" si="35"/>
        <v>8371</v>
      </c>
      <c r="H147" s="7">
        <f t="shared" si="35"/>
        <v>4313</v>
      </c>
      <c r="I147" s="16" t="str">
        <f t="shared" si="35"/>
        <v>No hay datos</v>
      </c>
      <c r="J147" s="19">
        <f t="shared" si="35"/>
        <v>149048</v>
      </c>
      <c r="K147" s="24">
        <f t="shared" si="35"/>
        <v>21423</v>
      </c>
      <c r="L147" s="7">
        <f t="shared" si="35"/>
        <v>327889</v>
      </c>
      <c r="M147" s="7">
        <f t="shared" si="35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3"/>
        <v>4575</v>
      </c>
      <c r="S147" s="7">
        <f t="shared" si="33"/>
        <v>281</v>
      </c>
      <c r="T147" s="7">
        <f t="shared" si="33"/>
        <v>61</v>
      </c>
      <c r="U147" s="7">
        <f t="shared" si="31"/>
        <v>79053</v>
      </c>
      <c r="V147" s="7">
        <f t="shared" si="31"/>
        <v>531</v>
      </c>
      <c r="W147" s="7">
        <f t="shared" si="31"/>
        <v>342</v>
      </c>
      <c r="X147" s="7" t="str">
        <f t="shared" si="31"/>
        <v>53.0%</v>
      </c>
      <c r="Y147" s="7" t="str">
        <f t="shared" si="31"/>
        <v>47.0%</v>
      </c>
      <c r="Z147" s="7" t="str">
        <f t="shared" si="31"/>
        <v>60.6%</v>
      </c>
      <c r="AA147" s="7" t="str">
        <f t="shared" si="31"/>
        <v>20.5%</v>
      </c>
      <c r="AB147" s="7" t="str">
        <f t="shared" si="31"/>
        <v>13.2%</v>
      </c>
      <c r="AC147" s="7" t="str">
        <f t="shared" si="31"/>
        <v>2.9%</v>
      </c>
      <c r="AD147" s="7" t="str">
        <f t="shared" si="31"/>
        <v>1.4%</v>
      </c>
      <c r="AE147" s="7" t="str">
        <f t="shared" si="31"/>
        <v>0.8%</v>
      </c>
      <c r="AF147" s="7" t="str">
        <f t="shared" si="31"/>
        <v>0.5%</v>
      </c>
      <c r="AG147" s="7" t="str">
        <f t="shared" si="31"/>
        <v>0.2%</v>
      </c>
      <c r="AH147" s="9"/>
      <c r="AI147" s="9">
        <f t="shared" si="32"/>
        <v>4</v>
      </c>
      <c r="AJ147" s="10" t="s">
        <v>282</v>
      </c>
    </row>
    <row r="148" spans="1:36" ht="13.8" x14ac:dyDescent="0.25">
      <c r="A148" s="5">
        <f t="shared" si="34"/>
        <v>43890</v>
      </c>
      <c r="B148" s="5">
        <f t="shared" si="34"/>
        <v>44136</v>
      </c>
      <c r="C148" s="6">
        <f t="shared" si="34"/>
        <v>0.33333333333333331</v>
      </c>
      <c r="D148" s="7">
        <f t="shared" si="34"/>
        <v>248</v>
      </c>
      <c r="E148" s="10" t="s">
        <v>268</v>
      </c>
      <c r="F148" s="7">
        <f t="shared" si="35"/>
        <v>169194</v>
      </c>
      <c r="G148" s="7">
        <f t="shared" si="35"/>
        <v>8371</v>
      </c>
      <c r="H148" s="7">
        <f t="shared" si="35"/>
        <v>4313</v>
      </c>
      <c r="I148" s="16" t="str">
        <f t="shared" si="35"/>
        <v>No hay datos</v>
      </c>
      <c r="J148" s="19">
        <f t="shared" si="35"/>
        <v>149048</v>
      </c>
      <c r="K148" s="24">
        <f t="shared" si="35"/>
        <v>21423</v>
      </c>
      <c r="L148" s="7">
        <f t="shared" si="35"/>
        <v>327889</v>
      </c>
      <c r="M148" s="7">
        <f t="shared" si="35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33"/>
        <v>4575</v>
      </c>
      <c r="S148" s="7">
        <f t="shared" si="33"/>
        <v>281</v>
      </c>
      <c r="T148" s="7">
        <f t="shared" si="33"/>
        <v>61</v>
      </c>
      <c r="U148" s="7">
        <f t="shared" si="33"/>
        <v>79053</v>
      </c>
      <c r="V148" s="7">
        <f t="shared" si="33"/>
        <v>531</v>
      </c>
      <c r="W148" s="7">
        <f t="shared" si="33"/>
        <v>342</v>
      </c>
      <c r="X148" s="7" t="str">
        <f t="shared" si="33"/>
        <v>53.0%</v>
      </c>
      <c r="Y148" s="7" t="str">
        <f t="shared" si="33"/>
        <v>47.0%</v>
      </c>
      <c r="Z148" s="7" t="str">
        <f t="shared" si="33"/>
        <v>60.6%</v>
      </c>
      <c r="AA148" s="7" t="str">
        <f t="shared" si="33"/>
        <v>20.5%</v>
      </c>
      <c r="AB148" s="7" t="str">
        <f t="shared" si="33"/>
        <v>13.2%</v>
      </c>
      <c r="AC148" s="7" t="str">
        <f t="shared" si="33"/>
        <v>2.9%</v>
      </c>
      <c r="AD148" s="7" t="str">
        <f t="shared" si="33"/>
        <v>1.4%</v>
      </c>
      <c r="AE148" s="7" t="str">
        <f t="shared" si="33"/>
        <v>0.8%</v>
      </c>
      <c r="AF148" s="7" t="str">
        <f t="shared" si="33"/>
        <v>0.5%</v>
      </c>
      <c r="AG148" s="7" t="str">
        <f t="shared" si="33"/>
        <v>0.2%</v>
      </c>
      <c r="AH148" s="9"/>
      <c r="AI148" s="9">
        <f t="shared" si="32"/>
        <v>4</v>
      </c>
      <c r="AJ148" s="10" t="s">
        <v>282</v>
      </c>
    </row>
    <row r="149" spans="1:36" ht="13.8" x14ac:dyDescent="0.25">
      <c r="A149" s="5">
        <f t="shared" si="34"/>
        <v>43890</v>
      </c>
      <c r="B149" s="5">
        <f t="shared" si="34"/>
        <v>44136</v>
      </c>
      <c r="C149" s="6">
        <f t="shared" si="34"/>
        <v>0.33333333333333331</v>
      </c>
      <c r="D149" s="7">
        <f t="shared" si="34"/>
        <v>248</v>
      </c>
      <c r="E149" s="10" t="s">
        <v>268</v>
      </c>
      <c r="F149" s="7">
        <f t="shared" si="35"/>
        <v>169194</v>
      </c>
      <c r="G149" s="7">
        <f t="shared" si="35"/>
        <v>8371</v>
      </c>
      <c r="H149" s="7">
        <f t="shared" si="35"/>
        <v>4313</v>
      </c>
      <c r="I149" s="16" t="str">
        <f t="shared" si="35"/>
        <v>No hay datos</v>
      </c>
      <c r="J149" s="19">
        <f t="shared" si="35"/>
        <v>149048</v>
      </c>
      <c r="K149" s="24">
        <f t="shared" si="35"/>
        <v>21423</v>
      </c>
      <c r="L149" s="7">
        <f t="shared" si="35"/>
        <v>327889</v>
      </c>
      <c r="M149" s="7">
        <f t="shared" si="35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3"/>
        <v>4575</v>
      </c>
      <c r="S149" s="7">
        <f t="shared" si="33"/>
        <v>281</v>
      </c>
      <c r="T149" s="7">
        <f t="shared" si="33"/>
        <v>61</v>
      </c>
      <c r="U149" s="7">
        <f t="shared" si="33"/>
        <v>79053</v>
      </c>
      <c r="V149" s="7">
        <f t="shared" si="33"/>
        <v>531</v>
      </c>
      <c r="W149" s="7">
        <f t="shared" si="33"/>
        <v>342</v>
      </c>
      <c r="X149" s="7" t="str">
        <f t="shared" si="33"/>
        <v>53.0%</v>
      </c>
      <c r="Y149" s="7" t="str">
        <f t="shared" si="33"/>
        <v>47.0%</v>
      </c>
      <c r="Z149" s="7" t="str">
        <f t="shared" si="33"/>
        <v>60.6%</v>
      </c>
      <c r="AA149" s="7" t="str">
        <f t="shared" si="33"/>
        <v>20.5%</v>
      </c>
      <c r="AB149" s="7" t="str">
        <f t="shared" si="33"/>
        <v>13.2%</v>
      </c>
      <c r="AC149" s="7" t="str">
        <f t="shared" si="33"/>
        <v>2.9%</v>
      </c>
      <c r="AD149" s="7" t="str">
        <f t="shared" si="33"/>
        <v>1.4%</v>
      </c>
      <c r="AE149" s="7" t="str">
        <f t="shared" si="33"/>
        <v>0.8%</v>
      </c>
      <c r="AF149" s="7" t="str">
        <f t="shared" si="33"/>
        <v>0.5%</v>
      </c>
      <c r="AG149" s="7" t="str">
        <f t="shared" si="33"/>
        <v>0.2%</v>
      </c>
      <c r="AH149" s="9"/>
      <c r="AI149" s="9">
        <f t="shared" si="32"/>
        <v>4</v>
      </c>
      <c r="AJ149" s="10" t="s">
        <v>282</v>
      </c>
    </row>
    <row r="150" spans="1:36" ht="13.8" x14ac:dyDescent="0.25">
      <c r="A150" s="5">
        <f t="shared" si="34"/>
        <v>43890</v>
      </c>
      <c r="B150" s="5">
        <f t="shared" si="34"/>
        <v>44136</v>
      </c>
      <c r="C150" s="6">
        <f t="shared" si="34"/>
        <v>0.33333333333333331</v>
      </c>
      <c r="D150" s="7">
        <f t="shared" si="34"/>
        <v>248</v>
      </c>
      <c r="E150" s="10" t="s">
        <v>268</v>
      </c>
      <c r="F150" s="7">
        <f t="shared" si="35"/>
        <v>169194</v>
      </c>
      <c r="G150" s="7">
        <f t="shared" si="35"/>
        <v>8371</v>
      </c>
      <c r="H150" s="7">
        <f t="shared" si="35"/>
        <v>4313</v>
      </c>
      <c r="I150" s="16" t="str">
        <f t="shared" si="35"/>
        <v>No hay datos</v>
      </c>
      <c r="J150" s="19">
        <f t="shared" si="35"/>
        <v>149048</v>
      </c>
      <c r="K150" s="24">
        <f t="shared" si="35"/>
        <v>21423</v>
      </c>
      <c r="L150" s="7">
        <f t="shared" si="35"/>
        <v>327889</v>
      </c>
      <c r="M150" s="7">
        <f t="shared" si="35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33"/>
        <v>4575</v>
      </c>
      <c r="S150" s="7">
        <f t="shared" si="33"/>
        <v>281</v>
      </c>
      <c r="T150" s="7">
        <f t="shared" si="33"/>
        <v>61</v>
      </c>
      <c r="U150" s="7">
        <f t="shared" si="33"/>
        <v>79053</v>
      </c>
      <c r="V150" s="7">
        <f t="shared" si="33"/>
        <v>531</v>
      </c>
      <c r="W150" s="7">
        <f t="shared" si="33"/>
        <v>342</v>
      </c>
      <c r="X150" s="7" t="str">
        <f t="shared" si="33"/>
        <v>53.0%</v>
      </c>
      <c r="Y150" s="7" t="str">
        <f t="shared" si="33"/>
        <v>47.0%</v>
      </c>
      <c r="Z150" s="7" t="str">
        <f t="shared" si="33"/>
        <v>60.6%</v>
      </c>
      <c r="AA150" s="7" t="str">
        <f t="shared" si="33"/>
        <v>20.5%</v>
      </c>
      <c r="AB150" s="7" t="str">
        <f t="shared" si="33"/>
        <v>13.2%</v>
      </c>
      <c r="AC150" s="7" t="str">
        <f t="shared" si="33"/>
        <v>2.9%</v>
      </c>
      <c r="AD150" s="7" t="str">
        <f t="shared" si="33"/>
        <v>1.4%</v>
      </c>
      <c r="AE150" s="7" t="str">
        <f t="shared" si="33"/>
        <v>0.8%</v>
      </c>
      <c r="AF150" s="7" t="str">
        <f t="shared" si="33"/>
        <v>0.5%</v>
      </c>
      <c r="AG150" s="7" t="str">
        <f t="shared" si="33"/>
        <v>0.2%</v>
      </c>
      <c r="AH150" s="9"/>
      <c r="AI150" s="9">
        <f t="shared" si="32"/>
        <v>4</v>
      </c>
      <c r="AJ150" s="10" t="s">
        <v>282</v>
      </c>
    </row>
    <row r="151" spans="1:36" ht="13.8" x14ac:dyDescent="0.25">
      <c r="A151" s="5">
        <f t="shared" si="34"/>
        <v>43890</v>
      </c>
      <c r="B151" s="5">
        <f t="shared" si="34"/>
        <v>44136</v>
      </c>
      <c r="C151" s="6">
        <f t="shared" si="34"/>
        <v>0.33333333333333331</v>
      </c>
      <c r="D151" s="7">
        <f t="shared" si="34"/>
        <v>248</v>
      </c>
      <c r="E151" s="10" t="s">
        <v>268</v>
      </c>
      <c r="F151" s="7">
        <f t="shared" si="35"/>
        <v>169194</v>
      </c>
      <c r="G151" s="7">
        <f t="shared" si="35"/>
        <v>8371</v>
      </c>
      <c r="H151" s="7">
        <f t="shared" si="35"/>
        <v>4313</v>
      </c>
      <c r="I151" s="16" t="str">
        <f t="shared" si="35"/>
        <v>No hay datos</v>
      </c>
      <c r="J151" s="19">
        <f t="shared" si="35"/>
        <v>149048</v>
      </c>
      <c r="K151" s="24">
        <f t="shared" si="35"/>
        <v>21423</v>
      </c>
      <c r="L151" s="7">
        <f t="shared" si="35"/>
        <v>327889</v>
      </c>
      <c r="M151" s="7">
        <f t="shared" si="35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6">R150</f>
        <v>4575</v>
      </c>
      <c r="S151" s="7">
        <f t="shared" si="36"/>
        <v>281</v>
      </c>
      <c r="T151" s="7">
        <f t="shared" si="36"/>
        <v>61</v>
      </c>
      <c r="U151" s="7">
        <f t="shared" si="36"/>
        <v>79053</v>
      </c>
      <c r="V151" s="7">
        <f t="shared" si="36"/>
        <v>531</v>
      </c>
      <c r="W151" s="7">
        <f t="shared" si="36"/>
        <v>342</v>
      </c>
      <c r="X151" s="7" t="str">
        <f t="shared" si="36"/>
        <v>53.0%</v>
      </c>
      <c r="Y151" s="7" t="str">
        <f t="shared" si="36"/>
        <v>47.0%</v>
      </c>
      <c r="Z151" s="7" t="str">
        <f t="shared" si="36"/>
        <v>60.6%</v>
      </c>
      <c r="AA151" s="7" t="str">
        <f t="shared" si="36"/>
        <v>20.5%</v>
      </c>
      <c r="AB151" s="7" t="str">
        <f t="shared" si="36"/>
        <v>13.2%</v>
      </c>
      <c r="AC151" s="7" t="str">
        <f t="shared" si="36"/>
        <v>2.9%</v>
      </c>
      <c r="AD151" s="7" t="str">
        <f t="shared" si="36"/>
        <v>1.4%</v>
      </c>
      <c r="AE151" s="7" t="str">
        <f t="shared" si="36"/>
        <v>0.8%</v>
      </c>
      <c r="AF151" s="7" t="str">
        <f t="shared" si="36"/>
        <v>0.5%</v>
      </c>
      <c r="AG151" s="7" t="str">
        <f t="shared" si="36"/>
        <v>0.2%</v>
      </c>
      <c r="AH151" s="9"/>
      <c r="AI151" s="9">
        <f t="shared" si="32"/>
        <v>4</v>
      </c>
      <c r="AJ151" s="10" t="s">
        <v>282</v>
      </c>
    </row>
    <row r="152" spans="1:36" ht="13.8" x14ac:dyDescent="0.25">
      <c r="A152" s="5">
        <f t="shared" si="34"/>
        <v>43890</v>
      </c>
      <c r="B152" s="5">
        <f t="shared" si="34"/>
        <v>44136</v>
      </c>
      <c r="C152" s="6">
        <f t="shared" si="34"/>
        <v>0.33333333333333331</v>
      </c>
      <c r="D152" s="7">
        <f t="shared" si="34"/>
        <v>248</v>
      </c>
      <c r="E152" s="10" t="s">
        <v>268</v>
      </c>
      <c r="F152" s="7">
        <f t="shared" si="35"/>
        <v>169194</v>
      </c>
      <c r="G152" s="7">
        <f t="shared" si="35"/>
        <v>8371</v>
      </c>
      <c r="H152" s="7">
        <f t="shared" si="35"/>
        <v>4313</v>
      </c>
      <c r="I152" s="16" t="str">
        <f t="shared" si="35"/>
        <v>No hay datos</v>
      </c>
      <c r="J152" s="19">
        <f t="shared" si="35"/>
        <v>149048</v>
      </c>
      <c r="K152" s="24">
        <f t="shared" si="35"/>
        <v>21423</v>
      </c>
      <c r="L152" s="7">
        <f t="shared" si="35"/>
        <v>327889</v>
      </c>
      <c r="M152" s="7">
        <f t="shared" si="35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6"/>
        <v>4575</v>
      </c>
      <c r="S152" s="7">
        <f t="shared" si="36"/>
        <v>281</v>
      </c>
      <c r="T152" s="7">
        <f t="shared" si="36"/>
        <v>61</v>
      </c>
      <c r="U152" s="7">
        <f t="shared" si="36"/>
        <v>79053</v>
      </c>
      <c r="V152" s="7">
        <f t="shared" si="36"/>
        <v>531</v>
      </c>
      <c r="W152" s="7">
        <f t="shared" si="36"/>
        <v>342</v>
      </c>
      <c r="X152" s="7" t="str">
        <f t="shared" si="36"/>
        <v>53.0%</v>
      </c>
      <c r="Y152" s="7" t="str">
        <f t="shared" si="36"/>
        <v>47.0%</v>
      </c>
      <c r="Z152" s="7" t="str">
        <f t="shared" si="36"/>
        <v>60.6%</v>
      </c>
      <c r="AA152" s="7" t="str">
        <f t="shared" si="36"/>
        <v>20.5%</v>
      </c>
      <c r="AB152" s="7" t="str">
        <f t="shared" si="36"/>
        <v>13.2%</v>
      </c>
      <c r="AC152" s="7" t="str">
        <f t="shared" si="36"/>
        <v>2.9%</v>
      </c>
      <c r="AD152" s="7" t="str">
        <f t="shared" si="36"/>
        <v>1.4%</v>
      </c>
      <c r="AE152" s="7" t="str">
        <f t="shared" si="36"/>
        <v>0.8%</v>
      </c>
      <c r="AF152" s="7" t="str">
        <f t="shared" si="36"/>
        <v>0.5%</v>
      </c>
      <c r="AG152" s="7" t="str">
        <f t="shared" si="36"/>
        <v>0.2%</v>
      </c>
      <c r="AH152" s="9"/>
      <c r="AI152" s="9">
        <f t="shared" si="32"/>
        <v>4</v>
      </c>
      <c r="AJ152" s="10" t="s">
        <v>282</v>
      </c>
    </row>
    <row r="153" spans="1:36" ht="13.8" x14ac:dyDescent="0.25">
      <c r="A153" s="5">
        <f t="shared" si="34"/>
        <v>43890</v>
      </c>
      <c r="B153" s="5">
        <f t="shared" si="34"/>
        <v>44136</v>
      </c>
      <c r="C153" s="6">
        <f t="shared" si="34"/>
        <v>0.33333333333333331</v>
      </c>
      <c r="D153" s="7">
        <f t="shared" si="34"/>
        <v>248</v>
      </c>
      <c r="E153" s="10" t="s">
        <v>268</v>
      </c>
      <c r="F153" s="7">
        <f t="shared" si="35"/>
        <v>169194</v>
      </c>
      <c r="G153" s="7">
        <f t="shared" si="35"/>
        <v>8371</v>
      </c>
      <c r="H153" s="7">
        <f t="shared" si="35"/>
        <v>4313</v>
      </c>
      <c r="I153" s="16" t="str">
        <f t="shared" si="35"/>
        <v>No hay datos</v>
      </c>
      <c r="J153" s="19">
        <f t="shared" si="35"/>
        <v>149048</v>
      </c>
      <c r="K153" s="24">
        <f t="shared" si="35"/>
        <v>21423</v>
      </c>
      <c r="L153" s="7">
        <f t="shared" si="35"/>
        <v>327889</v>
      </c>
      <c r="M153" s="7">
        <f t="shared" si="35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36"/>
        <v>79053</v>
      </c>
      <c r="V153" s="7">
        <f t="shared" si="36"/>
        <v>531</v>
      </c>
      <c r="W153" s="7">
        <f t="shared" si="36"/>
        <v>342</v>
      </c>
      <c r="X153" s="7" t="str">
        <f t="shared" si="36"/>
        <v>53.0%</v>
      </c>
      <c r="Y153" s="7" t="str">
        <f t="shared" si="36"/>
        <v>47.0%</v>
      </c>
      <c r="Z153" s="7" t="str">
        <f t="shared" si="36"/>
        <v>60.6%</v>
      </c>
      <c r="AA153" s="7" t="str">
        <f t="shared" si="36"/>
        <v>20.5%</v>
      </c>
      <c r="AB153" s="7" t="str">
        <f t="shared" si="36"/>
        <v>13.2%</v>
      </c>
      <c r="AC153" s="7" t="str">
        <f t="shared" si="36"/>
        <v>2.9%</v>
      </c>
      <c r="AD153" s="7" t="str">
        <f t="shared" si="36"/>
        <v>1.4%</v>
      </c>
      <c r="AE153" s="7" t="str">
        <f t="shared" si="36"/>
        <v>0.8%</v>
      </c>
      <c r="AF153" s="7" t="str">
        <f t="shared" si="36"/>
        <v>0.5%</v>
      </c>
      <c r="AG153" s="7" t="str">
        <f t="shared" si="36"/>
        <v>0.2%</v>
      </c>
      <c r="AH153" s="9"/>
      <c r="AI153" s="9">
        <f t="shared" si="32"/>
        <v>4</v>
      </c>
      <c r="AJ153" s="10" t="s">
        <v>282</v>
      </c>
    </row>
    <row r="154" spans="1:36" ht="13.8" x14ac:dyDescent="0.25">
      <c r="A154" s="5">
        <f t="shared" si="34"/>
        <v>43890</v>
      </c>
      <c r="B154" s="5">
        <f t="shared" si="34"/>
        <v>44136</v>
      </c>
      <c r="C154" s="6">
        <f t="shared" si="34"/>
        <v>0.33333333333333331</v>
      </c>
      <c r="D154" s="7">
        <f t="shared" si="34"/>
        <v>248</v>
      </c>
      <c r="E154" s="10" t="s">
        <v>268</v>
      </c>
      <c r="F154" s="7">
        <f t="shared" si="35"/>
        <v>169194</v>
      </c>
      <c r="G154" s="7">
        <f t="shared" si="35"/>
        <v>8371</v>
      </c>
      <c r="H154" s="7">
        <f t="shared" si="35"/>
        <v>4313</v>
      </c>
      <c r="I154" s="16" t="str">
        <f t="shared" si="35"/>
        <v>No hay datos</v>
      </c>
      <c r="J154" s="19">
        <f t="shared" si="35"/>
        <v>149048</v>
      </c>
      <c r="K154" s="24">
        <f t="shared" si="35"/>
        <v>21423</v>
      </c>
      <c r="L154" s="7">
        <f t="shared" si="35"/>
        <v>327889</v>
      </c>
      <c r="M154" s="7">
        <f t="shared" si="35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6"/>
        <v>4773</v>
      </c>
      <c r="S154" s="7">
        <f t="shared" si="36"/>
        <v>170</v>
      </c>
      <c r="T154" s="7">
        <f t="shared" si="36"/>
        <v>7</v>
      </c>
      <c r="U154" s="7">
        <f t="shared" si="36"/>
        <v>79053</v>
      </c>
      <c r="V154" s="7">
        <f t="shared" si="36"/>
        <v>531</v>
      </c>
      <c r="W154" s="7">
        <f t="shared" si="36"/>
        <v>342</v>
      </c>
      <c r="X154" s="7" t="str">
        <f t="shared" si="36"/>
        <v>53.0%</v>
      </c>
      <c r="Y154" s="7" t="str">
        <f t="shared" si="36"/>
        <v>47.0%</v>
      </c>
      <c r="Z154" s="7" t="str">
        <f t="shared" si="36"/>
        <v>60.6%</v>
      </c>
      <c r="AA154" s="7" t="str">
        <f t="shared" si="36"/>
        <v>20.5%</v>
      </c>
      <c r="AB154" s="7" t="str">
        <f t="shared" si="36"/>
        <v>13.2%</v>
      </c>
      <c r="AC154" s="7" t="str">
        <f t="shared" si="36"/>
        <v>2.9%</v>
      </c>
      <c r="AD154" s="7" t="str">
        <f t="shared" si="36"/>
        <v>1.4%</v>
      </c>
      <c r="AE154" s="7" t="str">
        <f t="shared" si="36"/>
        <v>0.8%</v>
      </c>
      <c r="AF154" s="7" t="str">
        <f t="shared" si="36"/>
        <v>0.5%</v>
      </c>
      <c r="AG154" s="7" t="str">
        <f t="shared" si="36"/>
        <v>0.2%</v>
      </c>
      <c r="AH154" s="9"/>
      <c r="AI154" s="9">
        <f t="shared" si="32"/>
        <v>4</v>
      </c>
      <c r="AJ154" s="10" t="s">
        <v>282</v>
      </c>
    </row>
    <row r="155" spans="1:36" ht="13.8" x14ac:dyDescent="0.25">
      <c r="A155" s="5">
        <f t="shared" si="34"/>
        <v>43890</v>
      </c>
      <c r="B155" s="5">
        <f t="shared" si="34"/>
        <v>44136</v>
      </c>
      <c r="C155" s="6">
        <f t="shared" si="34"/>
        <v>0.33333333333333331</v>
      </c>
      <c r="D155" s="7">
        <f t="shared" si="34"/>
        <v>248</v>
      </c>
      <c r="E155" s="10" t="s">
        <v>268</v>
      </c>
      <c r="F155" s="7">
        <f t="shared" si="35"/>
        <v>169194</v>
      </c>
      <c r="G155" s="7">
        <f t="shared" si="35"/>
        <v>8371</v>
      </c>
      <c r="H155" s="7">
        <f t="shared" si="35"/>
        <v>4313</v>
      </c>
      <c r="I155" s="16" t="str">
        <f t="shared" si="35"/>
        <v>No hay datos</v>
      </c>
      <c r="J155" s="19">
        <f t="shared" si="35"/>
        <v>149048</v>
      </c>
      <c r="K155" s="24">
        <f t="shared" si="35"/>
        <v>21423</v>
      </c>
      <c r="L155" s="7">
        <f t="shared" si="35"/>
        <v>327889</v>
      </c>
      <c r="M155" s="7">
        <f t="shared" si="35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6"/>
        <v>4773</v>
      </c>
      <c r="S155" s="7">
        <f t="shared" si="36"/>
        <v>170</v>
      </c>
      <c r="T155" s="7">
        <f t="shared" si="36"/>
        <v>7</v>
      </c>
      <c r="U155" s="7">
        <f t="shared" si="36"/>
        <v>79053</v>
      </c>
      <c r="V155" s="7">
        <f t="shared" si="36"/>
        <v>531</v>
      </c>
      <c r="W155" s="7">
        <f t="shared" si="36"/>
        <v>342</v>
      </c>
      <c r="X155" s="7" t="str">
        <f t="shared" si="36"/>
        <v>53.0%</v>
      </c>
      <c r="Y155" s="7" t="str">
        <f t="shared" si="36"/>
        <v>47.0%</v>
      </c>
      <c r="Z155" s="7" t="str">
        <f t="shared" si="36"/>
        <v>60.6%</v>
      </c>
      <c r="AA155" s="7" t="str">
        <f t="shared" si="36"/>
        <v>20.5%</v>
      </c>
      <c r="AB155" s="7" t="str">
        <f t="shared" si="36"/>
        <v>13.2%</v>
      </c>
      <c r="AC155" s="7" t="str">
        <f t="shared" si="36"/>
        <v>2.9%</v>
      </c>
      <c r="AD155" s="7" t="str">
        <f t="shared" si="36"/>
        <v>1.4%</v>
      </c>
      <c r="AE155" s="7" t="str">
        <f t="shared" si="36"/>
        <v>0.8%</v>
      </c>
      <c r="AF155" s="7" t="str">
        <f t="shared" si="36"/>
        <v>0.5%</v>
      </c>
      <c r="AG155" s="7" t="str">
        <f t="shared" si="36"/>
        <v>0.2%</v>
      </c>
      <c r="AH155" s="9"/>
      <c r="AI155" s="9">
        <f t="shared" si="32"/>
        <v>4</v>
      </c>
      <c r="AJ155" s="10" t="s">
        <v>282</v>
      </c>
    </row>
    <row r="156" spans="1:36" ht="13.8" x14ac:dyDescent="0.25">
      <c r="A156" s="5">
        <f t="shared" si="34"/>
        <v>43890</v>
      </c>
      <c r="B156" s="5">
        <f t="shared" si="34"/>
        <v>44136</v>
      </c>
      <c r="C156" s="6">
        <f t="shared" si="34"/>
        <v>0.33333333333333331</v>
      </c>
      <c r="D156" s="7">
        <f t="shared" si="34"/>
        <v>248</v>
      </c>
      <c r="E156" s="10" t="s">
        <v>268</v>
      </c>
      <c r="F156" s="7">
        <f t="shared" si="35"/>
        <v>169194</v>
      </c>
      <c r="G156" s="7">
        <f t="shared" si="35"/>
        <v>8371</v>
      </c>
      <c r="H156" s="7">
        <f t="shared" si="35"/>
        <v>4313</v>
      </c>
      <c r="I156" s="16" t="str">
        <f t="shared" si="35"/>
        <v>No hay datos</v>
      </c>
      <c r="J156" s="19">
        <f t="shared" si="35"/>
        <v>149048</v>
      </c>
      <c r="K156" s="24">
        <f t="shared" si="35"/>
        <v>21423</v>
      </c>
      <c r="L156" s="7">
        <f t="shared" si="35"/>
        <v>327889</v>
      </c>
      <c r="M156" s="7">
        <f t="shared" si="35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6"/>
        <v>4773</v>
      </c>
      <c r="S156" s="7">
        <f t="shared" si="36"/>
        <v>170</v>
      </c>
      <c r="T156" s="7">
        <f t="shared" si="36"/>
        <v>7</v>
      </c>
      <c r="U156" s="7">
        <f t="shared" si="36"/>
        <v>79053</v>
      </c>
      <c r="V156" s="7">
        <f t="shared" si="36"/>
        <v>531</v>
      </c>
      <c r="W156" s="7">
        <f t="shared" si="36"/>
        <v>342</v>
      </c>
      <c r="X156" s="7" t="str">
        <f t="shared" si="36"/>
        <v>53.0%</v>
      </c>
      <c r="Y156" s="7" t="str">
        <f t="shared" si="36"/>
        <v>47.0%</v>
      </c>
      <c r="Z156" s="7" t="str">
        <f t="shared" si="36"/>
        <v>60.6%</v>
      </c>
      <c r="AA156" s="7" t="str">
        <f t="shared" si="36"/>
        <v>20.5%</v>
      </c>
      <c r="AB156" s="7" t="str">
        <f t="shared" si="36"/>
        <v>13.2%</v>
      </c>
      <c r="AC156" s="7" t="str">
        <f t="shared" si="36"/>
        <v>2.9%</v>
      </c>
      <c r="AD156" s="7" t="str">
        <f t="shared" si="36"/>
        <v>1.4%</v>
      </c>
      <c r="AE156" s="7" t="str">
        <f t="shared" si="36"/>
        <v>0.8%</v>
      </c>
      <c r="AF156" s="7" t="str">
        <f t="shared" si="36"/>
        <v>0.5%</v>
      </c>
      <c r="AG156" s="7" t="str">
        <f t="shared" si="36"/>
        <v>0.2%</v>
      </c>
      <c r="AH156" s="9"/>
      <c r="AI156" s="9">
        <f t="shared" si="32"/>
        <v>4</v>
      </c>
      <c r="AJ156" s="10" t="s">
        <v>282</v>
      </c>
    </row>
    <row r="157" spans="1:36" ht="13.8" x14ac:dyDescent="0.25">
      <c r="A157" s="5">
        <f t="shared" si="34"/>
        <v>43890</v>
      </c>
      <c r="B157" s="5">
        <f t="shared" si="34"/>
        <v>44136</v>
      </c>
      <c r="C157" s="6">
        <f t="shared" si="34"/>
        <v>0.33333333333333331</v>
      </c>
      <c r="D157" s="7">
        <f t="shared" si="34"/>
        <v>248</v>
      </c>
      <c r="E157" s="10" t="s">
        <v>268</v>
      </c>
      <c r="F157" s="7">
        <f t="shared" si="35"/>
        <v>169194</v>
      </c>
      <c r="G157" s="7">
        <f t="shared" si="35"/>
        <v>8371</v>
      </c>
      <c r="H157" s="7">
        <f t="shared" si="35"/>
        <v>4313</v>
      </c>
      <c r="I157" s="16" t="str">
        <f t="shared" si="35"/>
        <v>No hay datos</v>
      </c>
      <c r="J157" s="19">
        <f t="shared" si="35"/>
        <v>149048</v>
      </c>
      <c r="K157" s="24">
        <f t="shared" si="35"/>
        <v>21423</v>
      </c>
      <c r="L157" s="7">
        <f t="shared" si="35"/>
        <v>327889</v>
      </c>
      <c r="M157" s="7">
        <f t="shared" si="35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6"/>
        <v>4773</v>
      </c>
      <c r="S157" s="7">
        <f t="shared" si="36"/>
        <v>170</v>
      </c>
      <c r="T157" s="7">
        <f t="shared" si="36"/>
        <v>7</v>
      </c>
      <c r="U157" s="7">
        <f t="shared" si="36"/>
        <v>79053</v>
      </c>
      <c r="V157" s="7">
        <f t="shared" si="36"/>
        <v>531</v>
      </c>
      <c r="W157" s="7">
        <f t="shared" si="36"/>
        <v>342</v>
      </c>
      <c r="X157" s="7" t="str">
        <f t="shared" si="36"/>
        <v>53.0%</v>
      </c>
      <c r="Y157" s="7" t="str">
        <f t="shared" si="36"/>
        <v>47.0%</v>
      </c>
      <c r="Z157" s="7" t="str">
        <f t="shared" si="36"/>
        <v>60.6%</v>
      </c>
      <c r="AA157" s="7" t="str">
        <f t="shared" si="36"/>
        <v>20.5%</v>
      </c>
      <c r="AB157" s="7" t="str">
        <f t="shared" si="36"/>
        <v>13.2%</v>
      </c>
      <c r="AC157" s="7" t="str">
        <f t="shared" si="36"/>
        <v>2.9%</v>
      </c>
      <c r="AD157" s="7" t="str">
        <f t="shared" si="36"/>
        <v>1.4%</v>
      </c>
      <c r="AE157" s="7" t="str">
        <f t="shared" si="36"/>
        <v>0.8%</v>
      </c>
      <c r="AF157" s="7" t="str">
        <f t="shared" si="36"/>
        <v>0.5%</v>
      </c>
      <c r="AG157" s="7" t="str">
        <f t="shared" si="36"/>
        <v>0.2%</v>
      </c>
      <c r="AH157" s="9"/>
      <c r="AI157" s="9">
        <f t="shared" si="32"/>
        <v>4</v>
      </c>
      <c r="AJ157" s="10" t="s">
        <v>282</v>
      </c>
    </row>
    <row r="158" spans="1:36" ht="13.8" x14ac:dyDescent="0.25">
      <c r="A158" s="5">
        <f t="shared" si="34"/>
        <v>43890</v>
      </c>
      <c r="B158" s="5">
        <f t="shared" si="34"/>
        <v>44136</v>
      </c>
      <c r="C158" s="6">
        <f t="shared" si="34"/>
        <v>0.33333333333333331</v>
      </c>
      <c r="D158" s="7">
        <f t="shared" si="34"/>
        <v>248</v>
      </c>
      <c r="E158" s="10" t="s">
        <v>268</v>
      </c>
      <c r="F158" s="7">
        <f t="shared" si="35"/>
        <v>169194</v>
      </c>
      <c r="G158" s="7">
        <f t="shared" si="35"/>
        <v>8371</v>
      </c>
      <c r="H158" s="7">
        <f t="shared" si="35"/>
        <v>4313</v>
      </c>
      <c r="I158" s="16" t="str">
        <f t="shared" si="35"/>
        <v>No hay datos</v>
      </c>
      <c r="J158" s="19">
        <f t="shared" si="35"/>
        <v>149048</v>
      </c>
      <c r="K158" s="24">
        <f t="shared" si="35"/>
        <v>21423</v>
      </c>
      <c r="L158" s="7">
        <f t="shared" si="35"/>
        <v>327889</v>
      </c>
      <c r="M158" s="7">
        <f t="shared" si="35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6"/>
        <v>4773</v>
      </c>
      <c r="S158" s="7">
        <f t="shared" si="36"/>
        <v>170</v>
      </c>
      <c r="T158" s="7">
        <f t="shared" si="36"/>
        <v>7</v>
      </c>
      <c r="U158" s="7">
        <f t="shared" si="36"/>
        <v>79053</v>
      </c>
      <c r="V158" s="7">
        <f t="shared" si="36"/>
        <v>531</v>
      </c>
      <c r="W158" s="7">
        <f t="shared" si="36"/>
        <v>342</v>
      </c>
      <c r="X158" s="7" t="str">
        <f t="shared" si="36"/>
        <v>53.0%</v>
      </c>
      <c r="Y158" s="7" t="str">
        <f t="shared" si="36"/>
        <v>47.0%</v>
      </c>
      <c r="Z158" s="7" t="str">
        <f t="shared" si="36"/>
        <v>60.6%</v>
      </c>
      <c r="AA158" s="7" t="str">
        <f t="shared" si="36"/>
        <v>20.5%</v>
      </c>
      <c r="AB158" s="7" t="str">
        <f t="shared" si="36"/>
        <v>13.2%</v>
      </c>
      <c r="AC158" s="7" t="str">
        <f t="shared" si="36"/>
        <v>2.9%</v>
      </c>
      <c r="AD158" s="7" t="str">
        <f t="shared" si="36"/>
        <v>1.4%</v>
      </c>
      <c r="AE158" s="7" t="str">
        <f t="shared" si="36"/>
        <v>0.8%</v>
      </c>
      <c r="AF158" s="7" t="str">
        <f t="shared" si="36"/>
        <v>0.5%</v>
      </c>
      <c r="AG158" s="7" t="str">
        <f t="shared" si="36"/>
        <v>0.2%</v>
      </c>
      <c r="AH158" s="9"/>
      <c r="AI158" s="9">
        <f t="shared" si="32"/>
        <v>4</v>
      </c>
      <c r="AJ158" s="10" t="s">
        <v>282</v>
      </c>
    </row>
    <row r="159" spans="1:36" ht="13.8" x14ac:dyDescent="0.25">
      <c r="A159" s="5">
        <f t="shared" si="34"/>
        <v>43890</v>
      </c>
      <c r="B159" s="5">
        <f t="shared" si="34"/>
        <v>44136</v>
      </c>
      <c r="C159" s="6">
        <f t="shared" si="34"/>
        <v>0.33333333333333331</v>
      </c>
      <c r="D159" s="7">
        <f t="shared" si="34"/>
        <v>248</v>
      </c>
      <c r="E159" s="10" t="s">
        <v>268</v>
      </c>
      <c r="F159" s="7">
        <f t="shared" si="35"/>
        <v>169194</v>
      </c>
      <c r="G159" s="7">
        <f t="shared" si="35"/>
        <v>8371</v>
      </c>
      <c r="H159" s="7">
        <f t="shared" si="35"/>
        <v>4313</v>
      </c>
      <c r="I159" s="16" t="str">
        <f t="shared" si="35"/>
        <v>No hay datos</v>
      </c>
      <c r="J159" s="19">
        <f t="shared" si="35"/>
        <v>149048</v>
      </c>
      <c r="K159" s="24">
        <f t="shared" si="35"/>
        <v>21423</v>
      </c>
      <c r="L159" s="7">
        <f t="shared" si="35"/>
        <v>327889</v>
      </c>
      <c r="M159" s="7">
        <f t="shared" si="35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6"/>
        <v>4773</v>
      </c>
      <c r="S159" s="7">
        <f t="shared" si="36"/>
        <v>170</v>
      </c>
      <c r="T159" s="7">
        <f t="shared" si="36"/>
        <v>7</v>
      </c>
      <c r="U159" s="7">
        <f t="shared" si="36"/>
        <v>79053</v>
      </c>
      <c r="V159" s="7">
        <f t="shared" si="36"/>
        <v>531</v>
      </c>
      <c r="W159" s="7">
        <f t="shared" si="36"/>
        <v>342</v>
      </c>
      <c r="X159" s="7" t="str">
        <f t="shared" si="36"/>
        <v>53.0%</v>
      </c>
      <c r="Y159" s="7" t="str">
        <f t="shared" si="36"/>
        <v>47.0%</v>
      </c>
      <c r="Z159" s="7" t="str">
        <f t="shared" si="36"/>
        <v>60.6%</v>
      </c>
      <c r="AA159" s="7" t="str">
        <f t="shared" si="36"/>
        <v>20.5%</v>
      </c>
      <c r="AB159" s="7" t="str">
        <f t="shared" si="36"/>
        <v>13.2%</v>
      </c>
      <c r="AC159" s="7" t="str">
        <f t="shared" si="36"/>
        <v>2.9%</v>
      </c>
      <c r="AD159" s="7" t="str">
        <f t="shared" si="36"/>
        <v>1.4%</v>
      </c>
      <c r="AE159" s="7" t="str">
        <f t="shared" si="36"/>
        <v>0.8%</v>
      </c>
      <c r="AF159" s="7" t="str">
        <f t="shared" si="36"/>
        <v>0.5%</v>
      </c>
      <c r="AG159" s="7" t="str">
        <f t="shared" si="36"/>
        <v>0.2%</v>
      </c>
      <c r="AH159" s="9"/>
      <c r="AI159" s="9">
        <f t="shared" si="32"/>
        <v>4</v>
      </c>
      <c r="AJ159" s="10" t="s">
        <v>282</v>
      </c>
    </row>
    <row r="160" spans="1:36" ht="13.8" x14ac:dyDescent="0.25">
      <c r="A160" s="5">
        <f t="shared" si="34"/>
        <v>43890</v>
      </c>
      <c r="B160" s="5">
        <f t="shared" si="34"/>
        <v>44136</v>
      </c>
      <c r="C160" s="6">
        <f t="shared" si="34"/>
        <v>0.33333333333333331</v>
      </c>
      <c r="D160" s="7">
        <f t="shared" si="34"/>
        <v>248</v>
      </c>
      <c r="E160" s="10" t="s">
        <v>268</v>
      </c>
      <c r="F160" s="7">
        <f t="shared" si="35"/>
        <v>169194</v>
      </c>
      <c r="G160" s="7">
        <f t="shared" si="35"/>
        <v>8371</v>
      </c>
      <c r="H160" s="7">
        <f t="shared" si="35"/>
        <v>4313</v>
      </c>
      <c r="I160" s="16" t="str">
        <f t="shared" si="35"/>
        <v>No hay datos</v>
      </c>
      <c r="J160" s="19">
        <f t="shared" si="35"/>
        <v>149048</v>
      </c>
      <c r="K160" s="24">
        <f t="shared" si="35"/>
        <v>21423</v>
      </c>
      <c r="L160" s="7">
        <f t="shared" si="35"/>
        <v>327889</v>
      </c>
      <c r="M160" s="7">
        <f t="shared" si="35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36"/>
        <v>79053</v>
      </c>
      <c r="V160" s="7">
        <f t="shared" si="36"/>
        <v>531</v>
      </c>
      <c r="W160" s="7">
        <f t="shared" si="36"/>
        <v>342</v>
      </c>
      <c r="X160" s="7" t="str">
        <f t="shared" si="36"/>
        <v>53.0%</v>
      </c>
      <c r="Y160" s="7" t="str">
        <f t="shared" si="36"/>
        <v>47.0%</v>
      </c>
      <c r="Z160" s="7" t="str">
        <f t="shared" si="36"/>
        <v>60.6%</v>
      </c>
      <c r="AA160" s="7" t="str">
        <f t="shared" si="36"/>
        <v>20.5%</v>
      </c>
      <c r="AB160" s="7" t="str">
        <f t="shared" si="36"/>
        <v>13.2%</v>
      </c>
      <c r="AC160" s="7" t="str">
        <f t="shared" si="36"/>
        <v>2.9%</v>
      </c>
      <c r="AD160" s="7" t="str">
        <f t="shared" si="36"/>
        <v>1.4%</v>
      </c>
      <c r="AE160" s="7" t="str">
        <f t="shared" si="36"/>
        <v>0.8%</v>
      </c>
      <c r="AF160" s="7" t="str">
        <f t="shared" si="36"/>
        <v>0.5%</v>
      </c>
      <c r="AG160" s="7" t="str">
        <f t="shared" si="36"/>
        <v>0.2%</v>
      </c>
      <c r="AH160" s="9"/>
      <c r="AI160" s="9">
        <f t="shared" si="32"/>
        <v>4</v>
      </c>
      <c r="AJ160" s="10" t="s">
        <v>282</v>
      </c>
    </row>
    <row r="161" spans="1:36" ht="13.8" x14ac:dyDescent="0.25">
      <c r="A161" s="5">
        <f t="shared" si="34"/>
        <v>43890</v>
      </c>
      <c r="B161" s="5">
        <f t="shared" si="34"/>
        <v>44136</v>
      </c>
      <c r="C161" s="6">
        <f t="shared" si="34"/>
        <v>0.33333333333333331</v>
      </c>
      <c r="D161" s="7">
        <f t="shared" si="34"/>
        <v>248</v>
      </c>
      <c r="E161" s="10" t="s">
        <v>268</v>
      </c>
      <c r="F161" s="7">
        <f t="shared" si="35"/>
        <v>169194</v>
      </c>
      <c r="G161" s="7">
        <f t="shared" si="35"/>
        <v>8371</v>
      </c>
      <c r="H161" s="7">
        <f t="shared" si="35"/>
        <v>4313</v>
      </c>
      <c r="I161" s="16" t="str">
        <f t="shared" si="35"/>
        <v>No hay datos</v>
      </c>
      <c r="J161" s="19">
        <f t="shared" si="35"/>
        <v>149048</v>
      </c>
      <c r="K161" s="24">
        <f t="shared" si="35"/>
        <v>21423</v>
      </c>
      <c r="L161" s="7">
        <f t="shared" si="35"/>
        <v>327889</v>
      </c>
      <c r="M161" s="7">
        <f t="shared" si="35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36"/>
        <v>6227</v>
      </c>
      <c r="S161" s="7">
        <f t="shared" si="36"/>
        <v>222</v>
      </c>
      <c r="T161" s="7">
        <f t="shared" si="36"/>
        <v>44</v>
      </c>
      <c r="U161" s="7">
        <f t="shared" si="36"/>
        <v>79053</v>
      </c>
      <c r="V161" s="7">
        <f t="shared" si="36"/>
        <v>531</v>
      </c>
      <c r="W161" s="7">
        <f t="shared" si="36"/>
        <v>342</v>
      </c>
      <c r="X161" s="7" t="str">
        <f t="shared" si="36"/>
        <v>53.0%</v>
      </c>
      <c r="Y161" s="7" t="str">
        <f t="shared" si="36"/>
        <v>47.0%</v>
      </c>
      <c r="Z161" s="7" t="str">
        <f t="shared" si="36"/>
        <v>60.6%</v>
      </c>
      <c r="AA161" s="7" t="str">
        <f t="shared" si="36"/>
        <v>20.5%</v>
      </c>
      <c r="AB161" s="7" t="str">
        <f t="shared" si="36"/>
        <v>13.2%</v>
      </c>
      <c r="AC161" s="7" t="str">
        <f t="shared" si="36"/>
        <v>2.9%</v>
      </c>
      <c r="AD161" s="7" t="str">
        <f t="shared" si="36"/>
        <v>1.4%</v>
      </c>
      <c r="AE161" s="7" t="str">
        <f t="shared" si="36"/>
        <v>0.8%</v>
      </c>
      <c r="AF161" s="7" t="str">
        <f t="shared" si="36"/>
        <v>0.5%</v>
      </c>
      <c r="AG161" s="7" t="str">
        <f t="shared" si="36"/>
        <v>0.2%</v>
      </c>
      <c r="AH161" s="9"/>
      <c r="AI161" s="9">
        <f t="shared" si="32"/>
        <v>4</v>
      </c>
      <c r="AJ161" s="10" t="s">
        <v>282</v>
      </c>
    </row>
    <row r="162" spans="1:36" ht="13.8" x14ac:dyDescent="0.25">
      <c r="A162" s="5">
        <f t="shared" si="34"/>
        <v>43890</v>
      </c>
      <c r="B162" s="5">
        <f t="shared" si="34"/>
        <v>44136</v>
      </c>
      <c r="C162" s="6">
        <f t="shared" si="34"/>
        <v>0.33333333333333331</v>
      </c>
      <c r="D162" s="7">
        <f t="shared" si="34"/>
        <v>248</v>
      </c>
      <c r="E162" s="10" t="s">
        <v>268</v>
      </c>
      <c r="F162" s="7">
        <f t="shared" si="35"/>
        <v>169194</v>
      </c>
      <c r="G162" s="7">
        <f t="shared" si="35"/>
        <v>8371</v>
      </c>
      <c r="H162" s="7">
        <f t="shared" si="35"/>
        <v>4313</v>
      </c>
      <c r="I162" s="16" t="str">
        <f t="shared" si="35"/>
        <v>No hay datos</v>
      </c>
      <c r="J162" s="19">
        <f t="shared" si="35"/>
        <v>149048</v>
      </c>
      <c r="K162" s="24">
        <f t="shared" si="35"/>
        <v>21423</v>
      </c>
      <c r="L162" s="7">
        <f t="shared" si="35"/>
        <v>327889</v>
      </c>
      <c r="M162" s="7">
        <f t="shared" si="35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36"/>
        <v>6227</v>
      </c>
      <c r="S162" s="7">
        <f t="shared" si="36"/>
        <v>222</v>
      </c>
      <c r="T162" s="7">
        <f t="shared" si="36"/>
        <v>44</v>
      </c>
      <c r="U162" s="7">
        <f t="shared" si="36"/>
        <v>79053</v>
      </c>
      <c r="V162" s="7">
        <f t="shared" si="36"/>
        <v>531</v>
      </c>
      <c r="W162" s="7">
        <f t="shared" si="36"/>
        <v>342</v>
      </c>
      <c r="X162" s="7" t="str">
        <f t="shared" si="36"/>
        <v>53.0%</v>
      </c>
      <c r="Y162" s="7" t="str">
        <f t="shared" si="36"/>
        <v>47.0%</v>
      </c>
      <c r="Z162" s="7" t="str">
        <f t="shared" si="36"/>
        <v>60.6%</v>
      </c>
      <c r="AA162" s="7" t="str">
        <f t="shared" si="36"/>
        <v>20.5%</v>
      </c>
      <c r="AB162" s="7" t="str">
        <f t="shared" si="36"/>
        <v>13.2%</v>
      </c>
      <c r="AC162" s="7" t="str">
        <f t="shared" si="36"/>
        <v>2.9%</v>
      </c>
      <c r="AD162" s="7" t="str">
        <f t="shared" si="36"/>
        <v>1.4%</v>
      </c>
      <c r="AE162" s="7" t="str">
        <f t="shared" si="36"/>
        <v>0.8%</v>
      </c>
      <c r="AF162" s="7" t="str">
        <f t="shared" si="36"/>
        <v>0.5%</v>
      </c>
      <c r="AG162" s="7" t="str">
        <f t="shared" si="36"/>
        <v>0.2%</v>
      </c>
      <c r="AH162" s="9"/>
      <c r="AI162" s="9">
        <f t="shared" si="32"/>
        <v>4</v>
      </c>
      <c r="AJ162" s="10" t="s">
        <v>282</v>
      </c>
    </row>
    <row r="163" spans="1:36" ht="13.8" x14ac:dyDescent="0.25">
      <c r="A163" s="5">
        <f t="shared" ref="A163:D178" si="37">A162</f>
        <v>43890</v>
      </c>
      <c r="B163" s="5">
        <f t="shared" si="37"/>
        <v>44136</v>
      </c>
      <c r="C163" s="6">
        <f t="shared" si="37"/>
        <v>0.33333333333333331</v>
      </c>
      <c r="D163" s="7">
        <f t="shared" si="37"/>
        <v>248</v>
      </c>
      <c r="E163" s="10" t="s">
        <v>268</v>
      </c>
      <c r="F163" s="7">
        <f t="shared" ref="F163:M178" si="38">F162</f>
        <v>169194</v>
      </c>
      <c r="G163" s="7">
        <f t="shared" si="38"/>
        <v>8371</v>
      </c>
      <c r="H163" s="7">
        <f t="shared" si="38"/>
        <v>4313</v>
      </c>
      <c r="I163" s="16" t="str">
        <f t="shared" si="38"/>
        <v>No hay datos</v>
      </c>
      <c r="J163" s="19">
        <f t="shared" si="38"/>
        <v>149048</v>
      </c>
      <c r="K163" s="24">
        <f t="shared" si="38"/>
        <v>21423</v>
      </c>
      <c r="L163" s="7">
        <f t="shared" si="38"/>
        <v>327889</v>
      </c>
      <c r="M163" s="7">
        <f t="shared" si="38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36"/>
        <v>6227</v>
      </c>
      <c r="S163" s="7">
        <f t="shared" si="36"/>
        <v>222</v>
      </c>
      <c r="T163" s="7">
        <f t="shared" si="36"/>
        <v>44</v>
      </c>
      <c r="U163" s="7">
        <f t="shared" si="36"/>
        <v>79053</v>
      </c>
      <c r="V163" s="7">
        <f t="shared" si="36"/>
        <v>531</v>
      </c>
      <c r="W163" s="7">
        <f t="shared" si="36"/>
        <v>342</v>
      </c>
      <c r="X163" s="7" t="str">
        <f t="shared" si="36"/>
        <v>53.0%</v>
      </c>
      <c r="Y163" s="7" t="str">
        <f t="shared" si="36"/>
        <v>47.0%</v>
      </c>
      <c r="Z163" s="7" t="str">
        <f t="shared" si="36"/>
        <v>60.6%</v>
      </c>
      <c r="AA163" s="7" t="str">
        <f t="shared" si="36"/>
        <v>20.5%</v>
      </c>
      <c r="AB163" s="7" t="str">
        <f t="shared" si="36"/>
        <v>13.2%</v>
      </c>
      <c r="AC163" s="7" t="str">
        <f t="shared" si="36"/>
        <v>2.9%</v>
      </c>
      <c r="AD163" s="7" t="str">
        <f t="shared" si="36"/>
        <v>1.4%</v>
      </c>
      <c r="AE163" s="7" t="str">
        <f t="shared" si="36"/>
        <v>0.8%</v>
      </c>
      <c r="AF163" s="7" t="str">
        <f t="shared" si="36"/>
        <v>0.5%</v>
      </c>
      <c r="AG163" s="7" t="str">
        <f t="shared" si="36"/>
        <v>0.2%</v>
      </c>
      <c r="AH163" s="9"/>
      <c r="AI163" s="9">
        <f t="shared" si="32"/>
        <v>4</v>
      </c>
      <c r="AJ163" s="10" t="s">
        <v>282</v>
      </c>
    </row>
    <row r="164" spans="1:36" ht="13.8" x14ac:dyDescent="0.25">
      <c r="A164" s="5">
        <f t="shared" si="37"/>
        <v>43890</v>
      </c>
      <c r="B164" s="5">
        <f t="shared" si="37"/>
        <v>44136</v>
      </c>
      <c r="C164" s="6">
        <f t="shared" si="37"/>
        <v>0.33333333333333331</v>
      </c>
      <c r="D164" s="7">
        <f t="shared" si="37"/>
        <v>248</v>
      </c>
      <c r="E164" s="10" t="s">
        <v>268</v>
      </c>
      <c r="F164" s="7">
        <f t="shared" si="38"/>
        <v>169194</v>
      </c>
      <c r="G164" s="7">
        <f t="shared" si="38"/>
        <v>8371</v>
      </c>
      <c r="H164" s="7">
        <f t="shared" si="38"/>
        <v>4313</v>
      </c>
      <c r="I164" s="16" t="str">
        <f t="shared" si="38"/>
        <v>No hay datos</v>
      </c>
      <c r="J164" s="19">
        <f t="shared" si="38"/>
        <v>149048</v>
      </c>
      <c r="K164" s="24">
        <f t="shared" si="38"/>
        <v>21423</v>
      </c>
      <c r="L164" s="7">
        <f t="shared" si="38"/>
        <v>327889</v>
      </c>
      <c r="M164" s="7">
        <f t="shared" si="38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36"/>
        <v>6227</v>
      </c>
      <c r="S164" s="7">
        <f t="shared" si="36"/>
        <v>222</v>
      </c>
      <c r="T164" s="7">
        <f t="shared" si="36"/>
        <v>44</v>
      </c>
      <c r="U164" s="7">
        <f t="shared" si="36"/>
        <v>79053</v>
      </c>
      <c r="V164" s="7">
        <f t="shared" si="36"/>
        <v>531</v>
      </c>
      <c r="W164" s="7">
        <f t="shared" si="36"/>
        <v>342</v>
      </c>
      <c r="X164" s="7" t="str">
        <f t="shared" si="36"/>
        <v>53.0%</v>
      </c>
      <c r="Y164" s="7" t="str">
        <f t="shared" si="36"/>
        <v>47.0%</v>
      </c>
      <c r="Z164" s="7" t="str">
        <f t="shared" si="36"/>
        <v>60.6%</v>
      </c>
      <c r="AA164" s="7" t="str">
        <f t="shared" si="36"/>
        <v>20.5%</v>
      </c>
      <c r="AB164" s="7" t="str">
        <f t="shared" si="36"/>
        <v>13.2%</v>
      </c>
      <c r="AC164" s="7" t="str">
        <f t="shared" si="36"/>
        <v>2.9%</v>
      </c>
      <c r="AD164" s="7" t="str">
        <f t="shared" si="36"/>
        <v>1.4%</v>
      </c>
      <c r="AE164" s="7" t="str">
        <f t="shared" si="36"/>
        <v>0.8%</v>
      </c>
      <c r="AF164" s="7" t="str">
        <f t="shared" si="36"/>
        <v>0.5%</v>
      </c>
      <c r="AG164" s="7" t="str">
        <f t="shared" si="36"/>
        <v>0.2%</v>
      </c>
      <c r="AH164" s="9"/>
      <c r="AI164" s="9">
        <f t="shared" si="32"/>
        <v>4</v>
      </c>
      <c r="AJ164" s="10" t="s">
        <v>282</v>
      </c>
    </row>
    <row r="165" spans="1:36" ht="13.8" x14ac:dyDescent="0.25">
      <c r="A165" s="5">
        <f t="shared" si="37"/>
        <v>43890</v>
      </c>
      <c r="B165" s="5">
        <f t="shared" si="37"/>
        <v>44136</v>
      </c>
      <c r="C165" s="6">
        <f t="shared" si="37"/>
        <v>0.33333333333333331</v>
      </c>
      <c r="D165" s="7">
        <f t="shared" si="37"/>
        <v>248</v>
      </c>
      <c r="E165" s="10" t="s">
        <v>268</v>
      </c>
      <c r="F165" s="7">
        <f t="shared" si="38"/>
        <v>169194</v>
      </c>
      <c r="G165" s="7">
        <f t="shared" si="38"/>
        <v>8371</v>
      </c>
      <c r="H165" s="7">
        <f t="shared" si="38"/>
        <v>4313</v>
      </c>
      <c r="I165" s="16" t="str">
        <f t="shared" si="38"/>
        <v>No hay datos</v>
      </c>
      <c r="J165" s="19">
        <f t="shared" si="38"/>
        <v>149048</v>
      </c>
      <c r="K165" s="24">
        <f t="shared" si="38"/>
        <v>21423</v>
      </c>
      <c r="L165" s="7">
        <f t="shared" si="38"/>
        <v>327889</v>
      </c>
      <c r="M165" s="7">
        <f t="shared" si="38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6"/>
        <v>6227</v>
      </c>
      <c r="S165" s="7">
        <f t="shared" si="36"/>
        <v>222</v>
      </c>
      <c r="T165" s="7">
        <f t="shared" si="36"/>
        <v>44</v>
      </c>
      <c r="U165" s="7">
        <f t="shared" si="36"/>
        <v>79053</v>
      </c>
      <c r="V165" s="7">
        <f t="shared" si="36"/>
        <v>531</v>
      </c>
      <c r="W165" s="7">
        <f t="shared" si="36"/>
        <v>342</v>
      </c>
      <c r="X165" s="7" t="str">
        <f t="shared" si="36"/>
        <v>53.0%</v>
      </c>
      <c r="Y165" s="7" t="str">
        <f t="shared" si="36"/>
        <v>47.0%</v>
      </c>
      <c r="Z165" s="7" t="str">
        <f t="shared" si="36"/>
        <v>60.6%</v>
      </c>
      <c r="AA165" s="7" t="str">
        <f t="shared" si="36"/>
        <v>20.5%</v>
      </c>
      <c r="AB165" s="7" t="str">
        <f t="shared" si="36"/>
        <v>13.2%</v>
      </c>
      <c r="AC165" s="7" t="str">
        <f t="shared" si="36"/>
        <v>2.9%</v>
      </c>
      <c r="AD165" s="7" t="str">
        <f t="shared" si="36"/>
        <v>1.4%</v>
      </c>
      <c r="AE165" s="7" t="str">
        <f t="shared" si="36"/>
        <v>0.8%</v>
      </c>
      <c r="AF165" s="7" t="str">
        <f t="shared" si="36"/>
        <v>0.5%</v>
      </c>
      <c r="AG165" s="7" t="str">
        <f t="shared" si="36"/>
        <v>0.2%</v>
      </c>
      <c r="AH165" s="9"/>
      <c r="AI165" s="9">
        <f t="shared" si="32"/>
        <v>4</v>
      </c>
      <c r="AJ165" s="10" t="s">
        <v>282</v>
      </c>
    </row>
    <row r="166" spans="1:36" ht="13.8" x14ac:dyDescent="0.25">
      <c r="A166" s="5">
        <f t="shared" si="37"/>
        <v>43890</v>
      </c>
      <c r="B166" s="5">
        <f t="shared" si="37"/>
        <v>44136</v>
      </c>
      <c r="C166" s="6">
        <f t="shared" si="37"/>
        <v>0.33333333333333331</v>
      </c>
      <c r="D166" s="7">
        <f t="shared" si="37"/>
        <v>248</v>
      </c>
      <c r="E166" s="10" t="s">
        <v>268</v>
      </c>
      <c r="F166" s="7">
        <f t="shared" si="38"/>
        <v>169194</v>
      </c>
      <c r="G166" s="7">
        <f t="shared" si="38"/>
        <v>8371</v>
      </c>
      <c r="H166" s="7">
        <f t="shared" si="38"/>
        <v>4313</v>
      </c>
      <c r="I166" s="16" t="str">
        <f t="shared" si="38"/>
        <v>No hay datos</v>
      </c>
      <c r="J166" s="19">
        <f t="shared" si="38"/>
        <v>149048</v>
      </c>
      <c r="K166" s="24">
        <f t="shared" si="38"/>
        <v>21423</v>
      </c>
      <c r="L166" s="7">
        <f t="shared" si="38"/>
        <v>327889</v>
      </c>
      <c r="M166" s="7">
        <f t="shared" si="38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6"/>
        <v>6227</v>
      </c>
      <c r="S166" s="7">
        <f t="shared" si="36"/>
        <v>222</v>
      </c>
      <c r="T166" s="7">
        <f t="shared" si="36"/>
        <v>44</v>
      </c>
      <c r="U166" s="7">
        <f t="shared" si="36"/>
        <v>79053</v>
      </c>
      <c r="V166" s="7">
        <f t="shared" si="36"/>
        <v>531</v>
      </c>
      <c r="W166" s="7">
        <f t="shared" si="36"/>
        <v>342</v>
      </c>
      <c r="X166" s="7" t="str">
        <f t="shared" si="36"/>
        <v>53.0%</v>
      </c>
      <c r="Y166" s="7" t="str">
        <f t="shared" si="36"/>
        <v>47.0%</v>
      </c>
      <c r="Z166" s="7" t="str">
        <f t="shared" si="36"/>
        <v>60.6%</v>
      </c>
      <c r="AA166" s="7" t="str">
        <f t="shared" si="36"/>
        <v>20.5%</v>
      </c>
      <c r="AB166" s="7" t="str">
        <f t="shared" si="36"/>
        <v>13.2%</v>
      </c>
      <c r="AC166" s="7" t="str">
        <f t="shared" si="36"/>
        <v>2.9%</v>
      </c>
      <c r="AD166" s="7" t="str">
        <f t="shared" si="36"/>
        <v>1.4%</v>
      </c>
      <c r="AE166" s="7" t="str">
        <f t="shared" si="36"/>
        <v>0.8%</v>
      </c>
      <c r="AF166" s="7" t="str">
        <f t="shared" si="36"/>
        <v>0.5%</v>
      </c>
      <c r="AG166" s="7" t="str">
        <f t="shared" si="36"/>
        <v>0.2%</v>
      </c>
      <c r="AH166" s="9"/>
      <c r="AI166" s="9">
        <f t="shared" si="32"/>
        <v>4</v>
      </c>
      <c r="AJ166" s="10" t="s">
        <v>282</v>
      </c>
    </row>
    <row r="167" spans="1:36" ht="13.8" x14ac:dyDescent="0.25">
      <c r="A167" s="5">
        <f t="shared" si="37"/>
        <v>43890</v>
      </c>
      <c r="B167" s="5">
        <f t="shared" si="37"/>
        <v>44136</v>
      </c>
      <c r="C167" s="6">
        <f t="shared" si="37"/>
        <v>0.33333333333333331</v>
      </c>
      <c r="D167" s="7">
        <f t="shared" si="37"/>
        <v>248</v>
      </c>
      <c r="E167" s="10" t="s">
        <v>268</v>
      </c>
      <c r="F167" s="7">
        <f t="shared" si="38"/>
        <v>169194</v>
      </c>
      <c r="G167" s="7">
        <f t="shared" si="38"/>
        <v>8371</v>
      </c>
      <c r="H167" s="7">
        <f t="shared" si="38"/>
        <v>4313</v>
      </c>
      <c r="I167" s="16" t="str">
        <f t="shared" si="38"/>
        <v>No hay datos</v>
      </c>
      <c r="J167" s="19">
        <f t="shared" si="38"/>
        <v>149048</v>
      </c>
      <c r="K167" s="24">
        <f t="shared" si="38"/>
        <v>21423</v>
      </c>
      <c r="L167" s="7">
        <f t="shared" si="38"/>
        <v>327889</v>
      </c>
      <c r="M167" s="7">
        <f t="shared" si="38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39">R166</f>
        <v>6227</v>
      </c>
      <c r="S167" s="7">
        <f t="shared" si="39"/>
        <v>222</v>
      </c>
      <c r="T167" s="7">
        <f t="shared" si="39"/>
        <v>44</v>
      </c>
      <c r="U167" s="7">
        <f t="shared" si="39"/>
        <v>79053</v>
      </c>
      <c r="V167" s="7">
        <f t="shared" si="39"/>
        <v>531</v>
      </c>
      <c r="W167" s="7">
        <f t="shared" si="39"/>
        <v>342</v>
      </c>
      <c r="X167" s="7" t="str">
        <f t="shared" si="39"/>
        <v>53.0%</v>
      </c>
      <c r="Y167" s="7" t="str">
        <f t="shared" si="39"/>
        <v>47.0%</v>
      </c>
      <c r="Z167" s="7" t="str">
        <f t="shared" si="39"/>
        <v>60.6%</v>
      </c>
      <c r="AA167" s="7" t="str">
        <f t="shared" si="39"/>
        <v>20.5%</v>
      </c>
      <c r="AB167" s="7" t="str">
        <f t="shared" si="39"/>
        <v>13.2%</v>
      </c>
      <c r="AC167" s="7" t="str">
        <f t="shared" si="39"/>
        <v>2.9%</v>
      </c>
      <c r="AD167" s="7" t="str">
        <f t="shared" si="39"/>
        <v>1.4%</v>
      </c>
      <c r="AE167" s="7" t="str">
        <f t="shared" si="39"/>
        <v>0.8%</v>
      </c>
      <c r="AF167" s="7" t="str">
        <f t="shared" si="39"/>
        <v>0.5%</v>
      </c>
      <c r="AG167" s="7" t="str">
        <f t="shared" si="39"/>
        <v>0.2%</v>
      </c>
      <c r="AH167" s="9"/>
      <c r="AI167" s="9">
        <f t="shared" si="32"/>
        <v>4</v>
      </c>
      <c r="AJ167" s="10" t="s">
        <v>282</v>
      </c>
    </row>
    <row r="168" spans="1:36" ht="13.8" x14ac:dyDescent="0.25">
      <c r="A168" s="5">
        <f t="shared" si="37"/>
        <v>43890</v>
      </c>
      <c r="B168" s="5">
        <f t="shared" si="37"/>
        <v>44136</v>
      </c>
      <c r="C168" s="6">
        <f t="shared" si="37"/>
        <v>0.33333333333333331</v>
      </c>
      <c r="D168" s="7">
        <f t="shared" si="37"/>
        <v>248</v>
      </c>
      <c r="E168" s="10" t="s">
        <v>268</v>
      </c>
      <c r="F168" s="7">
        <f t="shared" si="38"/>
        <v>169194</v>
      </c>
      <c r="G168" s="7">
        <f t="shared" si="38"/>
        <v>8371</v>
      </c>
      <c r="H168" s="7">
        <f t="shared" si="38"/>
        <v>4313</v>
      </c>
      <c r="I168" s="16" t="str">
        <f t="shared" si="38"/>
        <v>No hay datos</v>
      </c>
      <c r="J168" s="19">
        <f t="shared" si="38"/>
        <v>149048</v>
      </c>
      <c r="K168" s="24">
        <f t="shared" si="38"/>
        <v>21423</v>
      </c>
      <c r="L168" s="7">
        <f t="shared" si="38"/>
        <v>327889</v>
      </c>
      <c r="M168" s="7">
        <f t="shared" si="38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39"/>
        <v>6227</v>
      </c>
      <c r="S168" s="7">
        <f t="shared" si="39"/>
        <v>222</v>
      </c>
      <c r="T168" s="7">
        <f t="shared" si="39"/>
        <v>44</v>
      </c>
      <c r="U168" s="7">
        <f t="shared" si="39"/>
        <v>79053</v>
      </c>
      <c r="V168" s="7">
        <f t="shared" si="39"/>
        <v>531</v>
      </c>
      <c r="W168" s="7">
        <f t="shared" si="39"/>
        <v>342</v>
      </c>
      <c r="X168" s="7" t="str">
        <f t="shared" si="39"/>
        <v>53.0%</v>
      </c>
      <c r="Y168" s="7" t="str">
        <f t="shared" si="39"/>
        <v>47.0%</v>
      </c>
      <c r="Z168" s="7" t="str">
        <f t="shared" si="39"/>
        <v>60.6%</v>
      </c>
      <c r="AA168" s="7" t="str">
        <f t="shared" si="39"/>
        <v>20.5%</v>
      </c>
      <c r="AB168" s="7" t="str">
        <f t="shared" si="39"/>
        <v>13.2%</v>
      </c>
      <c r="AC168" s="7" t="str">
        <f t="shared" si="39"/>
        <v>2.9%</v>
      </c>
      <c r="AD168" s="7" t="str">
        <f t="shared" si="39"/>
        <v>1.4%</v>
      </c>
      <c r="AE168" s="7" t="str">
        <f t="shared" si="39"/>
        <v>0.8%</v>
      </c>
      <c r="AF168" s="7" t="str">
        <f t="shared" si="39"/>
        <v>0.5%</v>
      </c>
      <c r="AG168" s="7" t="str">
        <f t="shared" si="39"/>
        <v>0.2%</v>
      </c>
      <c r="AH168" s="9"/>
      <c r="AI168" s="9">
        <f t="shared" si="32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40">F167</f>
        <v>169194</v>
      </c>
      <c r="G169" s="7">
        <f t="shared" si="40"/>
        <v>8371</v>
      </c>
      <c r="H169" s="7">
        <f t="shared" si="40"/>
        <v>4313</v>
      </c>
      <c r="I169" s="16" t="str">
        <f t="shared" si="40"/>
        <v>No hay datos</v>
      </c>
      <c r="J169" s="19">
        <f t="shared" si="40"/>
        <v>149048</v>
      </c>
      <c r="K169" s="24">
        <f t="shared" si="40"/>
        <v>21423</v>
      </c>
      <c r="L169" s="7">
        <f t="shared" si="40"/>
        <v>327889</v>
      </c>
      <c r="M169" s="7">
        <f t="shared" si="40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41">R167</f>
        <v>6227</v>
      </c>
      <c r="S169" s="7">
        <f t="shared" si="41"/>
        <v>222</v>
      </c>
      <c r="T169" s="7">
        <f t="shared" si="41"/>
        <v>44</v>
      </c>
      <c r="U169" s="7">
        <f t="shared" si="41"/>
        <v>79053</v>
      </c>
      <c r="V169" s="7">
        <f t="shared" si="41"/>
        <v>531</v>
      </c>
      <c r="W169" s="7">
        <f t="shared" si="41"/>
        <v>342</v>
      </c>
      <c r="X169" s="7" t="str">
        <f t="shared" si="41"/>
        <v>53.0%</v>
      </c>
      <c r="Y169" s="7" t="str">
        <f t="shared" si="41"/>
        <v>47.0%</v>
      </c>
      <c r="Z169" s="7" t="str">
        <f t="shared" si="41"/>
        <v>60.6%</v>
      </c>
      <c r="AA169" s="7" t="str">
        <f t="shared" si="41"/>
        <v>20.5%</v>
      </c>
      <c r="AB169" s="7" t="str">
        <f t="shared" si="41"/>
        <v>13.2%</v>
      </c>
      <c r="AC169" s="7" t="str">
        <f t="shared" si="41"/>
        <v>2.9%</v>
      </c>
      <c r="AD169" s="7" t="str">
        <f t="shared" si="41"/>
        <v>1.4%</v>
      </c>
      <c r="AE169" s="7" t="str">
        <f t="shared" si="41"/>
        <v>0.8%</v>
      </c>
      <c r="AF169" s="7" t="str">
        <f t="shared" si="41"/>
        <v>0.5%</v>
      </c>
      <c r="AG169" s="7" t="str">
        <f t="shared" si="41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37"/>
        <v>43890</v>
      </c>
      <c r="B170" s="5">
        <f t="shared" si="37"/>
        <v>44136</v>
      </c>
      <c r="C170" s="6">
        <f t="shared" si="37"/>
        <v>0.33333333333333331</v>
      </c>
      <c r="D170" s="7">
        <f t="shared" si="37"/>
        <v>248</v>
      </c>
      <c r="E170" s="10" t="s">
        <v>268</v>
      </c>
      <c r="F170" s="7">
        <f t="shared" si="38"/>
        <v>169194</v>
      </c>
      <c r="G170" s="7">
        <f t="shared" si="38"/>
        <v>8371</v>
      </c>
      <c r="H170" s="7">
        <f t="shared" si="38"/>
        <v>4313</v>
      </c>
      <c r="I170" s="16" t="str">
        <f t="shared" si="38"/>
        <v>No hay datos</v>
      </c>
      <c r="J170" s="19">
        <f t="shared" si="38"/>
        <v>149048</v>
      </c>
      <c r="K170" s="24">
        <f t="shared" si="38"/>
        <v>21423</v>
      </c>
      <c r="L170" s="7">
        <f t="shared" si="38"/>
        <v>327889</v>
      </c>
      <c r="M170" s="7">
        <f t="shared" si="38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39"/>
        <v>6227</v>
      </c>
      <c r="S170" s="7">
        <f t="shared" si="39"/>
        <v>222</v>
      </c>
      <c r="T170" s="7">
        <f t="shared" si="39"/>
        <v>44</v>
      </c>
      <c r="U170" s="7">
        <f t="shared" si="39"/>
        <v>79053</v>
      </c>
      <c r="V170" s="7">
        <f t="shared" si="39"/>
        <v>531</v>
      </c>
      <c r="W170" s="7">
        <f t="shared" si="39"/>
        <v>342</v>
      </c>
      <c r="X170" s="7" t="str">
        <f t="shared" si="39"/>
        <v>53.0%</v>
      </c>
      <c r="Y170" s="7" t="str">
        <f t="shared" si="39"/>
        <v>47.0%</v>
      </c>
      <c r="Z170" s="7" t="str">
        <f t="shared" si="39"/>
        <v>60.6%</v>
      </c>
      <c r="AA170" s="7" t="str">
        <f t="shared" si="39"/>
        <v>20.5%</v>
      </c>
      <c r="AB170" s="7" t="str">
        <f t="shared" si="39"/>
        <v>13.2%</v>
      </c>
      <c r="AC170" s="7" t="str">
        <f t="shared" si="39"/>
        <v>2.9%</v>
      </c>
      <c r="AD170" s="7" t="str">
        <f t="shared" si="39"/>
        <v>1.4%</v>
      </c>
      <c r="AE170" s="7" t="str">
        <f t="shared" si="39"/>
        <v>0.8%</v>
      </c>
      <c r="AF170" s="7" t="str">
        <f t="shared" si="39"/>
        <v>0.5%</v>
      </c>
      <c r="AG170" s="7" t="str">
        <f t="shared" si="39"/>
        <v>0.2%</v>
      </c>
      <c r="AH170" s="9"/>
      <c r="AI170" s="9">
        <f t="shared" si="32"/>
        <v>4</v>
      </c>
      <c r="AJ170" s="10" t="s">
        <v>282</v>
      </c>
    </row>
    <row r="171" spans="1:36" ht="13.8" x14ac:dyDescent="0.25">
      <c r="A171" s="5">
        <f t="shared" si="37"/>
        <v>43890</v>
      </c>
      <c r="B171" s="5">
        <f t="shared" si="37"/>
        <v>44136</v>
      </c>
      <c r="C171" s="6">
        <f t="shared" si="37"/>
        <v>0.33333333333333331</v>
      </c>
      <c r="D171" s="7">
        <f t="shared" si="37"/>
        <v>248</v>
      </c>
      <c r="E171" s="10" t="s">
        <v>268</v>
      </c>
      <c r="F171" s="7">
        <f t="shared" si="38"/>
        <v>169194</v>
      </c>
      <c r="G171" s="7">
        <f t="shared" si="38"/>
        <v>8371</v>
      </c>
      <c r="H171" s="7">
        <f t="shared" si="38"/>
        <v>4313</v>
      </c>
      <c r="I171" s="16" t="str">
        <f t="shared" si="38"/>
        <v>No hay datos</v>
      </c>
      <c r="J171" s="19">
        <f t="shared" si="38"/>
        <v>149048</v>
      </c>
      <c r="K171" s="24">
        <f t="shared" si="38"/>
        <v>21423</v>
      </c>
      <c r="L171" s="7">
        <f t="shared" si="38"/>
        <v>327889</v>
      </c>
      <c r="M171" s="7">
        <f t="shared" si="38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39"/>
        <v>6227</v>
      </c>
      <c r="S171" s="7">
        <f t="shared" si="39"/>
        <v>222</v>
      </c>
      <c r="T171" s="7">
        <f t="shared" si="39"/>
        <v>44</v>
      </c>
      <c r="U171" s="7">
        <f t="shared" si="39"/>
        <v>79053</v>
      </c>
      <c r="V171" s="7">
        <f t="shared" si="39"/>
        <v>531</v>
      </c>
      <c r="W171" s="7">
        <f t="shared" si="39"/>
        <v>342</v>
      </c>
      <c r="X171" s="7" t="str">
        <f t="shared" si="39"/>
        <v>53.0%</v>
      </c>
      <c r="Y171" s="7" t="str">
        <f t="shared" si="39"/>
        <v>47.0%</v>
      </c>
      <c r="Z171" s="7" t="str">
        <f t="shared" si="39"/>
        <v>60.6%</v>
      </c>
      <c r="AA171" s="7" t="str">
        <f t="shared" si="39"/>
        <v>20.5%</v>
      </c>
      <c r="AB171" s="7" t="str">
        <f t="shared" si="39"/>
        <v>13.2%</v>
      </c>
      <c r="AC171" s="7" t="str">
        <f t="shared" si="39"/>
        <v>2.9%</v>
      </c>
      <c r="AD171" s="7" t="str">
        <f t="shared" si="39"/>
        <v>1.4%</v>
      </c>
      <c r="AE171" s="7" t="str">
        <f t="shared" si="39"/>
        <v>0.8%</v>
      </c>
      <c r="AF171" s="7" t="str">
        <f t="shared" si="39"/>
        <v>0.5%</v>
      </c>
      <c r="AG171" s="7" t="str">
        <f t="shared" si="39"/>
        <v>0.2%</v>
      </c>
      <c r="AH171" s="9"/>
      <c r="AI171" s="9">
        <f t="shared" si="32"/>
        <v>4</v>
      </c>
      <c r="AJ171" s="10" t="s">
        <v>282</v>
      </c>
    </row>
    <row r="172" spans="1:36" ht="13.8" x14ac:dyDescent="0.25">
      <c r="A172" s="5">
        <f t="shared" si="37"/>
        <v>43890</v>
      </c>
      <c r="B172" s="5">
        <f t="shared" si="37"/>
        <v>44136</v>
      </c>
      <c r="C172" s="6">
        <f t="shared" si="37"/>
        <v>0.33333333333333331</v>
      </c>
      <c r="D172" s="7">
        <f t="shared" si="37"/>
        <v>248</v>
      </c>
      <c r="E172" s="10" t="s">
        <v>268</v>
      </c>
      <c r="F172" s="7">
        <f t="shared" si="38"/>
        <v>169194</v>
      </c>
      <c r="G172" s="7">
        <f t="shared" si="38"/>
        <v>8371</v>
      </c>
      <c r="H172" s="7">
        <f t="shared" si="38"/>
        <v>4313</v>
      </c>
      <c r="I172" s="16" t="str">
        <f t="shared" si="38"/>
        <v>No hay datos</v>
      </c>
      <c r="J172" s="19">
        <f t="shared" si="38"/>
        <v>149048</v>
      </c>
      <c r="K172" s="24">
        <f t="shared" si="38"/>
        <v>21423</v>
      </c>
      <c r="L172" s="7">
        <f t="shared" si="38"/>
        <v>327889</v>
      </c>
      <c r="M172" s="7">
        <f t="shared" si="38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39"/>
        <v>6227</v>
      </c>
      <c r="S172" s="7">
        <f t="shared" si="39"/>
        <v>222</v>
      </c>
      <c r="T172" s="7">
        <f t="shared" si="39"/>
        <v>44</v>
      </c>
      <c r="U172" s="7">
        <f t="shared" si="39"/>
        <v>79053</v>
      </c>
      <c r="V172" s="7">
        <f t="shared" si="39"/>
        <v>531</v>
      </c>
      <c r="W172" s="7">
        <f t="shared" si="39"/>
        <v>342</v>
      </c>
      <c r="X172" s="7" t="str">
        <f t="shared" si="39"/>
        <v>53.0%</v>
      </c>
      <c r="Y172" s="7" t="str">
        <f t="shared" si="39"/>
        <v>47.0%</v>
      </c>
      <c r="Z172" s="7" t="str">
        <f t="shared" si="39"/>
        <v>60.6%</v>
      </c>
      <c r="AA172" s="7" t="str">
        <f t="shared" si="39"/>
        <v>20.5%</v>
      </c>
      <c r="AB172" s="7" t="str">
        <f t="shared" si="39"/>
        <v>13.2%</v>
      </c>
      <c r="AC172" s="7" t="str">
        <f t="shared" si="39"/>
        <v>2.9%</v>
      </c>
      <c r="AD172" s="7" t="str">
        <f t="shared" si="39"/>
        <v>1.4%</v>
      </c>
      <c r="AE172" s="7" t="str">
        <f t="shared" si="39"/>
        <v>0.8%</v>
      </c>
      <c r="AF172" s="7" t="str">
        <f t="shared" si="39"/>
        <v>0.5%</v>
      </c>
      <c r="AG172" s="7" t="str">
        <f t="shared" si="39"/>
        <v>0.2%</v>
      </c>
      <c r="AH172" s="9"/>
      <c r="AI172" s="9">
        <f t="shared" si="32"/>
        <v>4</v>
      </c>
      <c r="AJ172" s="10" t="s">
        <v>282</v>
      </c>
    </row>
    <row r="173" spans="1:36" ht="13.8" x14ac:dyDescent="0.25">
      <c r="A173" s="5">
        <f t="shared" si="37"/>
        <v>43890</v>
      </c>
      <c r="B173" s="5">
        <f t="shared" si="37"/>
        <v>44136</v>
      </c>
      <c r="C173" s="6">
        <f t="shared" si="37"/>
        <v>0.33333333333333331</v>
      </c>
      <c r="D173" s="7">
        <f t="shared" si="37"/>
        <v>248</v>
      </c>
      <c r="E173" s="10" t="s">
        <v>268</v>
      </c>
      <c r="F173" s="7">
        <f t="shared" si="38"/>
        <v>169194</v>
      </c>
      <c r="G173" s="7">
        <f t="shared" si="38"/>
        <v>8371</v>
      </c>
      <c r="H173" s="7">
        <f t="shared" si="38"/>
        <v>4313</v>
      </c>
      <c r="I173" s="16" t="str">
        <f t="shared" si="38"/>
        <v>No hay datos</v>
      </c>
      <c r="J173" s="19">
        <f t="shared" si="38"/>
        <v>149048</v>
      </c>
      <c r="K173" s="24">
        <f t="shared" si="38"/>
        <v>21423</v>
      </c>
      <c r="L173" s="7">
        <f t="shared" si="38"/>
        <v>327889</v>
      </c>
      <c r="M173" s="7">
        <f t="shared" si="38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39"/>
        <v>6227</v>
      </c>
      <c r="S173" s="7">
        <f t="shared" si="39"/>
        <v>222</v>
      </c>
      <c r="T173" s="7">
        <f t="shared" si="39"/>
        <v>44</v>
      </c>
      <c r="U173" s="7">
        <f t="shared" si="39"/>
        <v>79053</v>
      </c>
      <c r="V173" s="7">
        <f t="shared" si="39"/>
        <v>531</v>
      </c>
      <c r="W173" s="7">
        <f t="shared" si="39"/>
        <v>342</v>
      </c>
      <c r="X173" s="7" t="str">
        <f t="shared" si="39"/>
        <v>53.0%</v>
      </c>
      <c r="Y173" s="7" t="str">
        <f t="shared" si="39"/>
        <v>47.0%</v>
      </c>
      <c r="Z173" s="7" t="str">
        <f t="shared" si="39"/>
        <v>60.6%</v>
      </c>
      <c r="AA173" s="7" t="str">
        <f t="shared" si="39"/>
        <v>20.5%</v>
      </c>
      <c r="AB173" s="7" t="str">
        <f t="shared" si="39"/>
        <v>13.2%</v>
      </c>
      <c r="AC173" s="7" t="str">
        <f t="shared" si="39"/>
        <v>2.9%</v>
      </c>
      <c r="AD173" s="7" t="str">
        <f t="shared" si="39"/>
        <v>1.4%</v>
      </c>
      <c r="AE173" s="7" t="str">
        <f t="shared" si="39"/>
        <v>0.8%</v>
      </c>
      <c r="AF173" s="7" t="str">
        <f t="shared" si="39"/>
        <v>0.5%</v>
      </c>
      <c r="AG173" s="7" t="str">
        <f t="shared" si="39"/>
        <v>0.2%</v>
      </c>
      <c r="AH173" s="9"/>
      <c r="AI173" s="9">
        <f t="shared" si="32"/>
        <v>4</v>
      </c>
      <c r="AJ173" s="10" t="s">
        <v>282</v>
      </c>
    </row>
    <row r="174" spans="1:36" ht="13.8" x14ac:dyDescent="0.25">
      <c r="A174" s="5">
        <f t="shared" si="37"/>
        <v>43890</v>
      </c>
      <c r="B174" s="5">
        <f t="shared" si="37"/>
        <v>44136</v>
      </c>
      <c r="C174" s="6">
        <f t="shared" si="37"/>
        <v>0.33333333333333331</v>
      </c>
      <c r="D174" s="7">
        <f t="shared" si="37"/>
        <v>248</v>
      </c>
      <c r="E174" s="10" t="s">
        <v>268</v>
      </c>
      <c r="F174" s="7">
        <f t="shared" si="38"/>
        <v>169194</v>
      </c>
      <c r="G174" s="7">
        <f t="shared" si="38"/>
        <v>8371</v>
      </c>
      <c r="H174" s="7">
        <f t="shared" si="38"/>
        <v>4313</v>
      </c>
      <c r="I174" s="16" t="str">
        <f t="shared" si="38"/>
        <v>No hay datos</v>
      </c>
      <c r="J174" s="19">
        <f t="shared" si="38"/>
        <v>149048</v>
      </c>
      <c r="K174" s="24">
        <f t="shared" si="38"/>
        <v>21423</v>
      </c>
      <c r="L174" s="7">
        <f t="shared" si="38"/>
        <v>327889</v>
      </c>
      <c r="M174" s="7">
        <f t="shared" si="38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39"/>
        <v>6227</v>
      </c>
      <c r="S174" s="7">
        <f t="shared" si="39"/>
        <v>222</v>
      </c>
      <c r="T174" s="7">
        <f t="shared" si="39"/>
        <v>44</v>
      </c>
      <c r="U174" s="7">
        <f t="shared" si="39"/>
        <v>79053</v>
      </c>
      <c r="V174" s="7">
        <f t="shared" si="39"/>
        <v>531</v>
      </c>
      <c r="W174" s="7">
        <f t="shared" si="39"/>
        <v>342</v>
      </c>
      <c r="X174" s="7" t="str">
        <f t="shared" si="39"/>
        <v>53.0%</v>
      </c>
      <c r="Y174" s="7" t="str">
        <f t="shared" si="39"/>
        <v>47.0%</v>
      </c>
      <c r="Z174" s="7" t="str">
        <f t="shared" si="39"/>
        <v>60.6%</v>
      </c>
      <c r="AA174" s="7" t="str">
        <f t="shared" si="39"/>
        <v>20.5%</v>
      </c>
      <c r="AB174" s="7" t="str">
        <f t="shared" si="39"/>
        <v>13.2%</v>
      </c>
      <c r="AC174" s="7" t="str">
        <f t="shared" si="39"/>
        <v>2.9%</v>
      </c>
      <c r="AD174" s="7" t="str">
        <f t="shared" si="39"/>
        <v>1.4%</v>
      </c>
      <c r="AE174" s="7" t="str">
        <f t="shared" si="39"/>
        <v>0.8%</v>
      </c>
      <c r="AF174" s="7" t="str">
        <f t="shared" si="39"/>
        <v>0.5%</v>
      </c>
      <c r="AG174" s="7" t="str">
        <f t="shared" si="39"/>
        <v>0.2%</v>
      </c>
      <c r="AH174" s="9"/>
      <c r="AI174" s="9">
        <f t="shared" si="32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42">F172</f>
        <v>169194</v>
      </c>
      <c r="G175" s="7">
        <f t="shared" si="42"/>
        <v>8371</v>
      </c>
      <c r="H175" s="7">
        <f t="shared" si="42"/>
        <v>4313</v>
      </c>
      <c r="I175" s="16" t="str">
        <f t="shared" si="42"/>
        <v>No hay datos</v>
      </c>
      <c r="J175" s="19">
        <f t="shared" si="42"/>
        <v>149048</v>
      </c>
      <c r="K175" s="24">
        <f t="shared" si="42"/>
        <v>21423</v>
      </c>
      <c r="L175" s="7">
        <f t="shared" si="42"/>
        <v>327889</v>
      </c>
      <c r="M175" s="7">
        <f t="shared" si="42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3">R172</f>
        <v>6227</v>
      </c>
      <c r="S175" s="7">
        <f t="shared" si="43"/>
        <v>222</v>
      </c>
      <c r="T175" s="7">
        <f t="shared" si="43"/>
        <v>44</v>
      </c>
      <c r="U175" s="7">
        <f t="shared" si="43"/>
        <v>79053</v>
      </c>
      <c r="V175" s="7">
        <f t="shared" si="43"/>
        <v>531</v>
      </c>
      <c r="W175" s="7">
        <f t="shared" si="43"/>
        <v>342</v>
      </c>
      <c r="X175" s="7" t="str">
        <f t="shared" si="43"/>
        <v>53.0%</v>
      </c>
      <c r="Y175" s="7" t="str">
        <f t="shared" si="43"/>
        <v>47.0%</v>
      </c>
      <c r="Z175" s="7" t="str">
        <f t="shared" si="43"/>
        <v>60.6%</v>
      </c>
      <c r="AA175" s="7" t="str">
        <f t="shared" si="43"/>
        <v>20.5%</v>
      </c>
      <c r="AB175" s="7" t="str">
        <f t="shared" si="43"/>
        <v>13.2%</v>
      </c>
      <c r="AC175" s="7" t="str">
        <f t="shared" si="43"/>
        <v>2.9%</v>
      </c>
      <c r="AD175" s="7" t="str">
        <f t="shared" si="43"/>
        <v>1.4%</v>
      </c>
      <c r="AE175" s="7" t="str">
        <f t="shared" si="43"/>
        <v>0.8%</v>
      </c>
      <c r="AF175" s="7" t="str">
        <f t="shared" si="43"/>
        <v>0.5%</v>
      </c>
      <c r="AG175" s="7" t="str">
        <f t="shared" si="43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37"/>
        <v>43890</v>
      </c>
      <c r="B176" s="5">
        <f t="shared" si="37"/>
        <v>44136</v>
      </c>
      <c r="C176" s="6">
        <f t="shared" si="37"/>
        <v>0.33333333333333331</v>
      </c>
      <c r="D176" s="7">
        <f t="shared" si="37"/>
        <v>248</v>
      </c>
      <c r="E176" s="10" t="s">
        <v>268</v>
      </c>
      <c r="F176" s="7">
        <f t="shared" si="38"/>
        <v>169194</v>
      </c>
      <c r="G176" s="7">
        <f t="shared" si="38"/>
        <v>8371</v>
      </c>
      <c r="H176" s="7">
        <f t="shared" si="38"/>
        <v>4313</v>
      </c>
      <c r="I176" s="16" t="str">
        <f t="shared" si="38"/>
        <v>No hay datos</v>
      </c>
      <c r="J176" s="19">
        <f t="shared" si="38"/>
        <v>149048</v>
      </c>
      <c r="K176" s="24">
        <f t="shared" si="38"/>
        <v>21423</v>
      </c>
      <c r="L176" s="7">
        <f t="shared" si="38"/>
        <v>327889</v>
      </c>
      <c r="M176" s="7">
        <f t="shared" si="38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39"/>
        <v>6227</v>
      </c>
      <c r="S176" s="7">
        <f t="shared" si="39"/>
        <v>222</v>
      </c>
      <c r="T176" s="7">
        <f t="shared" si="39"/>
        <v>44</v>
      </c>
      <c r="U176" s="7">
        <f t="shared" si="39"/>
        <v>79053</v>
      </c>
      <c r="V176" s="7">
        <f t="shared" si="39"/>
        <v>531</v>
      </c>
      <c r="W176" s="7">
        <f t="shared" si="39"/>
        <v>342</v>
      </c>
      <c r="X176" s="7" t="str">
        <f t="shared" si="39"/>
        <v>53.0%</v>
      </c>
      <c r="Y176" s="7" t="str">
        <f t="shared" si="39"/>
        <v>47.0%</v>
      </c>
      <c r="Z176" s="7" t="str">
        <f t="shared" si="39"/>
        <v>60.6%</v>
      </c>
      <c r="AA176" s="7" t="str">
        <f t="shared" si="39"/>
        <v>20.5%</v>
      </c>
      <c r="AB176" s="7" t="str">
        <f t="shared" si="39"/>
        <v>13.2%</v>
      </c>
      <c r="AC176" s="7" t="str">
        <f t="shared" si="39"/>
        <v>2.9%</v>
      </c>
      <c r="AD176" s="7" t="str">
        <f t="shared" si="39"/>
        <v>1.4%</v>
      </c>
      <c r="AE176" s="7" t="str">
        <f t="shared" si="39"/>
        <v>0.8%</v>
      </c>
      <c r="AF176" s="7" t="str">
        <f t="shared" si="39"/>
        <v>0.5%</v>
      </c>
      <c r="AG176" s="7" t="str">
        <f t="shared" si="39"/>
        <v>0.2%</v>
      </c>
      <c r="AH176" s="9"/>
      <c r="AI176" s="9">
        <f t="shared" si="32"/>
        <v>4</v>
      </c>
      <c r="AJ176" s="10" t="s">
        <v>282</v>
      </c>
    </row>
    <row r="177" spans="1:36" ht="13.8" x14ac:dyDescent="0.25">
      <c r="A177" s="5">
        <f t="shared" si="37"/>
        <v>43890</v>
      </c>
      <c r="B177" s="5">
        <f t="shared" si="37"/>
        <v>44136</v>
      </c>
      <c r="C177" s="6">
        <f t="shared" si="37"/>
        <v>0.33333333333333331</v>
      </c>
      <c r="D177" s="7">
        <f t="shared" si="37"/>
        <v>248</v>
      </c>
      <c r="E177" s="10" t="s">
        <v>268</v>
      </c>
      <c r="F177" s="7">
        <f t="shared" si="38"/>
        <v>169194</v>
      </c>
      <c r="G177" s="7">
        <f t="shared" si="38"/>
        <v>8371</v>
      </c>
      <c r="H177" s="7">
        <f t="shared" si="38"/>
        <v>4313</v>
      </c>
      <c r="I177" s="16" t="str">
        <f t="shared" si="38"/>
        <v>No hay datos</v>
      </c>
      <c r="J177" s="19">
        <f t="shared" si="38"/>
        <v>149048</v>
      </c>
      <c r="K177" s="24">
        <f t="shared" si="38"/>
        <v>21423</v>
      </c>
      <c r="L177" s="7">
        <f t="shared" si="38"/>
        <v>327889</v>
      </c>
      <c r="M177" s="7">
        <f t="shared" si="38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39"/>
        <v>79053</v>
      </c>
      <c r="V177" s="7">
        <f t="shared" si="39"/>
        <v>531</v>
      </c>
      <c r="W177" s="7">
        <f t="shared" si="39"/>
        <v>342</v>
      </c>
      <c r="X177" s="7" t="str">
        <f t="shared" si="39"/>
        <v>53.0%</v>
      </c>
      <c r="Y177" s="7" t="str">
        <f t="shared" si="39"/>
        <v>47.0%</v>
      </c>
      <c r="Z177" s="7" t="str">
        <f t="shared" si="39"/>
        <v>60.6%</v>
      </c>
      <c r="AA177" s="7" t="str">
        <f t="shared" si="39"/>
        <v>20.5%</v>
      </c>
      <c r="AB177" s="7" t="str">
        <f t="shared" si="39"/>
        <v>13.2%</v>
      </c>
      <c r="AC177" s="7" t="str">
        <f t="shared" si="39"/>
        <v>2.9%</v>
      </c>
      <c r="AD177" s="7" t="str">
        <f t="shared" si="39"/>
        <v>1.4%</v>
      </c>
      <c r="AE177" s="7" t="str">
        <f t="shared" si="39"/>
        <v>0.8%</v>
      </c>
      <c r="AF177" s="7" t="str">
        <f t="shared" si="39"/>
        <v>0.5%</v>
      </c>
      <c r="AG177" s="7" t="str">
        <f t="shared" si="39"/>
        <v>0.2%</v>
      </c>
      <c r="AH177" s="9"/>
      <c r="AI177" s="9">
        <f t="shared" si="32"/>
        <v>4</v>
      </c>
      <c r="AJ177" s="10" t="s">
        <v>282</v>
      </c>
    </row>
    <row r="178" spans="1:36" ht="13.8" x14ac:dyDescent="0.25">
      <c r="A178" s="5">
        <f t="shared" si="37"/>
        <v>43890</v>
      </c>
      <c r="B178" s="5">
        <f t="shared" si="37"/>
        <v>44136</v>
      </c>
      <c r="C178" s="6">
        <f t="shared" si="37"/>
        <v>0.33333333333333331</v>
      </c>
      <c r="D178" s="7">
        <f t="shared" si="37"/>
        <v>248</v>
      </c>
      <c r="E178" s="10" t="s">
        <v>268</v>
      </c>
      <c r="F178" s="7">
        <f t="shared" si="38"/>
        <v>169194</v>
      </c>
      <c r="G178" s="7">
        <f t="shared" si="38"/>
        <v>8371</v>
      </c>
      <c r="H178" s="7">
        <f t="shared" si="38"/>
        <v>4313</v>
      </c>
      <c r="I178" s="16" t="str">
        <f t="shared" si="38"/>
        <v>No hay datos</v>
      </c>
      <c r="J178" s="19">
        <f t="shared" si="38"/>
        <v>149048</v>
      </c>
      <c r="K178" s="24">
        <f t="shared" si="38"/>
        <v>21423</v>
      </c>
      <c r="L178" s="7">
        <f t="shared" si="38"/>
        <v>327889</v>
      </c>
      <c r="M178" s="7">
        <f t="shared" si="38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39"/>
        <v>59477</v>
      </c>
      <c r="S178" s="7">
        <f t="shared" si="39"/>
        <v>1789</v>
      </c>
      <c r="T178" s="7">
        <f t="shared" si="39"/>
        <v>242</v>
      </c>
      <c r="U178" s="7">
        <f t="shared" si="39"/>
        <v>79053</v>
      </c>
      <c r="V178" s="7">
        <f t="shared" si="39"/>
        <v>531</v>
      </c>
      <c r="W178" s="7">
        <f t="shared" si="39"/>
        <v>342</v>
      </c>
      <c r="X178" s="7" t="str">
        <f t="shared" si="39"/>
        <v>53.0%</v>
      </c>
      <c r="Y178" s="7" t="str">
        <f t="shared" si="39"/>
        <v>47.0%</v>
      </c>
      <c r="Z178" s="7" t="str">
        <f t="shared" si="39"/>
        <v>60.6%</v>
      </c>
      <c r="AA178" s="7" t="str">
        <f t="shared" si="39"/>
        <v>20.5%</v>
      </c>
      <c r="AB178" s="7" t="str">
        <f t="shared" si="39"/>
        <v>13.2%</v>
      </c>
      <c r="AC178" s="7" t="str">
        <f t="shared" si="39"/>
        <v>2.9%</v>
      </c>
      <c r="AD178" s="7" t="str">
        <f t="shared" si="39"/>
        <v>1.4%</v>
      </c>
      <c r="AE178" s="7" t="str">
        <f t="shared" si="39"/>
        <v>0.8%</v>
      </c>
      <c r="AF178" s="7" t="str">
        <f t="shared" si="39"/>
        <v>0.5%</v>
      </c>
      <c r="AG178" s="7" t="str">
        <f t="shared" si="39"/>
        <v>0.2%</v>
      </c>
      <c r="AH178" s="9"/>
      <c r="AI178" s="9">
        <f t="shared" si="32"/>
        <v>4</v>
      </c>
      <c r="AJ178" s="10" t="s">
        <v>282</v>
      </c>
    </row>
    <row r="179" spans="1:36" ht="13.8" x14ac:dyDescent="0.25">
      <c r="A179" s="5">
        <f t="shared" ref="A179:D194" si="44">A178</f>
        <v>43890</v>
      </c>
      <c r="B179" s="5">
        <f t="shared" si="44"/>
        <v>44136</v>
      </c>
      <c r="C179" s="6">
        <f t="shared" si="44"/>
        <v>0.33333333333333331</v>
      </c>
      <c r="D179" s="7">
        <f t="shared" si="44"/>
        <v>248</v>
      </c>
      <c r="E179" s="10" t="s">
        <v>268</v>
      </c>
      <c r="F179" s="7">
        <f t="shared" ref="F179:M194" si="45">F178</f>
        <v>169194</v>
      </c>
      <c r="G179" s="7">
        <f t="shared" si="45"/>
        <v>8371</v>
      </c>
      <c r="H179" s="7">
        <f t="shared" si="45"/>
        <v>4313</v>
      </c>
      <c r="I179" s="16" t="str">
        <f t="shared" si="45"/>
        <v>No hay datos</v>
      </c>
      <c r="J179" s="19">
        <f t="shared" si="45"/>
        <v>149048</v>
      </c>
      <c r="K179" s="24">
        <f t="shared" si="45"/>
        <v>21423</v>
      </c>
      <c r="L179" s="7">
        <f t="shared" si="45"/>
        <v>327889</v>
      </c>
      <c r="M179" s="7">
        <f t="shared" si="45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39"/>
        <v>59477</v>
      </c>
      <c r="S179" s="7">
        <f t="shared" si="39"/>
        <v>1789</v>
      </c>
      <c r="T179" s="7">
        <f t="shared" si="39"/>
        <v>242</v>
      </c>
      <c r="U179" s="7">
        <f t="shared" si="39"/>
        <v>79053</v>
      </c>
      <c r="V179" s="7">
        <f t="shared" si="39"/>
        <v>531</v>
      </c>
      <c r="W179" s="7">
        <f t="shared" si="39"/>
        <v>342</v>
      </c>
      <c r="X179" s="7" t="str">
        <f t="shared" si="39"/>
        <v>53.0%</v>
      </c>
      <c r="Y179" s="7" t="str">
        <f t="shared" si="39"/>
        <v>47.0%</v>
      </c>
      <c r="Z179" s="7" t="str">
        <f t="shared" si="39"/>
        <v>60.6%</v>
      </c>
      <c r="AA179" s="7" t="str">
        <f t="shared" si="39"/>
        <v>20.5%</v>
      </c>
      <c r="AB179" s="7" t="str">
        <f t="shared" si="39"/>
        <v>13.2%</v>
      </c>
      <c r="AC179" s="7" t="str">
        <f t="shared" si="39"/>
        <v>2.9%</v>
      </c>
      <c r="AD179" s="7" t="str">
        <f t="shared" si="39"/>
        <v>1.4%</v>
      </c>
      <c r="AE179" s="7" t="str">
        <f t="shared" si="39"/>
        <v>0.8%</v>
      </c>
      <c r="AF179" s="7" t="str">
        <f t="shared" si="39"/>
        <v>0.5%</v>
      </c>
      <c r="AG179" s="7" t="str">
        <f t="shared" si="39"/>
        <v>0.2%</v>
      </c>
      <c r="AH179" s="9"/>
      <c r="AI179" s="9">
        <f t="shared" si="32"/>
        <v>4</v>
      </c>
      <c r="AJ179" s="10" t="s">
        <v>282</v>
      </c>
    </row>
    <row r="180" spans="1:36" ht="13.8" x14ac:dyDescent="0.25">
      <c r="A180" s="5">
        <f t="shared" si="44"/>
        <v>43890</v>
      </c>
      <c r="B180" s="5">
        <f t="shared" si="44"/>
        <v>44136</v>
      </c>
      <c r="C180" s="6">
        <f t="shared" si="44"/>
        <v>0.33333333333333331</v>
      </c>
      <c r="D180" s="7">
        <f t="shared" si="44"/>
        <v>248</v>
      </c>
      <c r="E180" s="10" t="s">
        <v>268</v>
      </c>
      <c r="F180" s="7">
        <f t="shared" si="45"/>
        <v>169194</v>
      </c>
      <c r="G180" s="7">
        <f t="shared" si="45"/>
        <v>8371</v>
      </c>
      <c r="H180" s="7">
        <f t="shared" si="45"/>
        <v>4313</v>
      </c>
      <c r="I180" s="16" t="str">
        <f t="shared" si="45"/>
        <v>No hay datos</v>
      </c>
      <c r="J180" s="19">
        <f t="shared" si="45"/>
        <v>149048</v>
      </c>
      <c r="K180" s="24">
        <f t="shared" si="45"/>
        <v>21423</v>
      </c>
      <c r="L180" s="7">
        <f t="shared" si="45"/>
        <v>327889</v>
      </c>
      <c r="M180" s="7">
        <f t="shared" si="45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39"/>
        <v>59477</v>
      </c>
      <c r="S180" s="7">
        <f t="shared" si="39"/>
        <v>1789</v>
      </c>
      <c r="T180" s="7">
        <f t="shared" si="39"/>
        <v>242</v>
      </c>
      <c r="U180" s="7">
        <f t="shared" si="39"/>
        <v>79053</v>
      </c>
      <c r="V180" s="7">
        <f t="shared" si="39"/>
        <v>531</v>
      </c>
      <c r="W180" s="7">
        <f t="shared" si="39"/>
        <v>342</v>
      </c>
      <c r="X180" s="7" t="str">
        <f t="shared" si="39"/>
        <v>53.0%</v>
      </c>
      <c r="Y180" s="7" t="str">
        <f t="shared" si="39"/>
        <v>47.0%</v>
      </c>
      <c r="Z180" s="7" t="str">
        <f t="shared" si="39"/>
        <v>60.6%</v>
      </c>
      <c r="AA180" s="7" t="str">
        <f t="shared" si="39"/>
        <v>20.5%</v>
      </c>
      <c r="AB180" s="7" t="str">
        <f t="shared" si="39"/>
        <v>13.2%</v>
      </c>
      <c r="AC180" s="7" t="str">
        <f t="shared" si="39"/>
        <v>2.9%</v>
      </c>
      <c r="AD180" s="7" t="str">
        <f t="shared" si="39"/>
        <v>1.4%</v>
      </c>
      <c r="AE180" s="7" t="str">
        <f t="shared" si="39"/>
        <v>0.8%</v>
      </c>
      <c r="AF180" s="7" t="str">
        <f t="shared" si="39"/>
        <v>0.5%</v>
      </c>
      <c r="AG180" s="7" t="str">
        <f t="shared" si="39"/>
        <v>0.2%</v>
      </c>
      <c r="AH180" s="9"/>
      <c r="AI180" s="9">
        <f t="shared" si="32"/>
        <v>4</v>
      </c>
      <c r="AJ180" s="10" t="s">
        <v>282</v>
      </c>
    </row>
    <row r="181" spans="1:36" ht="13.8" x14ac:dyDescent="0.25">
      <c r="A181" s="5">
        <f t="shared" si="44"/>
        <v>43890</v>
      </c>
      <c r="B181" s="5">
        <f t="shared" si="44"/>
        <v>44136</v>
      </c>
      <c r="C181" s="6">
        <f t="shared" si="44"/>
        <v>0.33333333333333331</v>
      </c>
      <c r="D181" s="7">
        <f t="shared" si="44"/>
        <v>248</v>
      </c>
      <c r="E181" s="10" t="s">
        <v>268</v>
      </c>
      <c r="F181" s="7">
        <f t="shared" si="45"/>
        <v>169194</v>
      </c>
      <c r="G181" s="7">
        <f t="shared" si="45"/>
        <v>8371</v>
      </c>
      <c r="H181" s="7">
        <f t="shared" si="45"/>
        <v>4313</v>
      </c>
      <c r="I181" s="16" t="str">
        <f t="shared" si="45"/>
        <v>No hay datos</v>
      </c>
      <c r="J181" s="19">
        <f t="shared" si="45"/>
        <v>149048</v>
      </c>
      <c r="K181" s="24">
        <f t="shared" si="45"/>
        <v>21423</v>
      </c>
      <c r="L181" s="7">
        <f t="shared" si="45"/>
        <v>327889</v>
      </c>
      <c r="M181" s="7">
        <f t="shared" si="45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39"/>
        <v>59477</v>
      </c>
      <c r="S181" s="7">
        <f t="shared" si="39"/>
        <v>1789</v>
      </c>
      <c r="T181" s="7">
        <f t="shared" si="39"/>
        <v>242</v>
      </c>
      <c r="U181" s="7">
        <f t="shared" si="39"/>
        <v>79053</v>
      </c>
      <c r="V181" s="7">
        <f t="shared" si="39"/>
        <v>531</v>
      </c>
      <c r="W181" s="7">
        <f t="shared" si="39"/>
        <v>342</v>
      </c>
      <c r="X181" s="7" t="str">
        <f t="shared" si="39"/>
        <v>53.0%</v>
      </c>
      <c r="Y181" s="7" t="str">
        <f t="shared" si="39"/>
        <v>47.0%</v>
      </c>
      <c r="Z181" s="7" t="str">
        <f t="shared" si="39"/>
        <v>60.6%</v>
      </c>
      <c r="AA181" s="7" t="str">
        <f t="shared" si="39"/>
        <v>20.5%</v>
      </c>
      <c r="AB181" s="7" t="str">
        <f t="shared" si="39"/>
        <v>13.2%</v>
      </c>
      <c r="AC181" s="7" t="str">
        <f t="shared" si="39"/>
        <v>2.9%</v>
      </c>
      <c r="AD181" s="7" t="str">
        <f t="shared" si="39"/>
        <v>1.4%</v>
      </c>
      <c r="AE181" s="7" t="str">
        <f t="shared" si="39"/>
        <v>0.8%</v>
      </c>
      <c r="AF181" s="7" t="str">
        <f t="shared" si="39"/>
        <v>0.5%</v>
      </c>
      <c r="AG181" s="7" t="str">
        <f t="shared" si="39"/>
        <v>0.2%</v>
      </c>
      <c r="AH181" s="9"/>
      <c r="AI181" s="9">
        <f t="shared" si="32"/>
        <v>4</v>
      </c>
      <c r="AJ181" s="10" t="s">
        <v>282</v>
      </c>
    </row>
    <row r="182" spans="1:36" ht="13.8" x14ac:dyDescent="0.25">
      <c r="A182" s="5">
        <f t="shared" si="44"/>
        <v>43890</v>
      </c>
      <c r="B182" s="5">
        <f t="shared" si="44"/>
        <v>44136</v>
      </c>
      <c r="C182" s="6">
        <f t="shared" si="44"/>
        <v>0.33333333333333331</v>
      </c>
      <c r="D182" s="7">
        <f t="shared" si="44"/>
        <v>248</v>
      </c>
      <c r="E182" s="10" t="s">
        <v>268</v>
      </c>
      <c r="F182" s="7">
        <f t="shared" si="45"/>
        <v>169194</v>
      </c>
      <c r="G182" s="7">
        <f t="shared" si="45"/>
        <v>8371</v>
      </c>
      <c r="H182" s="7">
        <f t="shared" si="45"/>
        <v>4313</v>
      </c>
      <c r="I182" s="16" t="str">
        <f t="shared" si="45"/>
        <v>No hay datos</v>
      </c>
      <c r="J182" s="19">
        <f t="shared" si="45"/>
        <v>149048</v>
      </c>
      <c r="K182" s="24">
        <f t="shared" si="45"/>
        <v>21423</v>
      </c>
      <c r="L182" s="7">
        <f t="shared" si="45"/>
        <v>327889</v>
      </c>
      <c r="M182" s="7">
        <f t="shared" si="45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39"/>
        <v>59477</v>
      </c>
      <c r="S182" s="7">
        <f t="shared" si="39"/>
        <v>1789</v>
      </c>
      <c r="T182" s="7">
        <f t="shared" si="39"/>
        <v>242</v>
      </c>
      <c r="U182" s="7">
        <f t="shared" si="39"/>
        <v>79053</v>
      </c>
      <c r="V182" s="7">
        <f t="shared" si="39"/>
        <v>531</v>
      </c>
      <c r="W182" s="7">
        <f t="shared" si="39"/>
        <v>342</v>
      </c>
      <c r="X182" s="7" t="str">
        <f t="shared" si="39"/>
        <v>53.0%</v>
      </c>
      <c r="Y182" s="7" t="str">
        <f t="shared" si="39"/>
        <v>47.0%</v>
      </c>
      <c r="Z182" s="7" t="str">
        <f t="shared" si="39"/>
        <v>60.6%</v>
      </c>
      <c r="AA182" s="7" t="str">
        <f t="shared" si="39"/>
        <v>20.5%</v>
      </c>
      <c r="AB182" s="7" t="str">
        <f t="shared" si="39"/>
        <v>13.2%</v>
      </c>
      <c r="AC182" s="7" t="str">
        <f t="shared" si="39"/>
        <v>2.9%</v>
      </c>
      <c r="AD182" s="7" t="str">
        <f t="shared" si="39"/>
        <v>1.4%</v>
      </c>
      <c r="AE182" s="7" t="str">
        <f t="shared" si="39"/>
        <v>0.8%</v>
      </c>
      <c r="AF182" s="7" t="str">
        <f t="shared" si="39"/>
        <v>0.5%</v>
      </c>
      <c r="AG182" s="7" t="str">
        <f t="shared" si="39"/>
        <v>0.2%</v>
      </c>
      <c r="AH182" s="9"/>
      <c r="AI182" s="9">
        <f t="shared" si="32"/>
        <v>4</v>
      </c>
      <c r="AJ182" s="10" t="s">
        <v>282</v>
      </c>
    </row>
    <row r="183" spans="1:36" ht="13.8" x14ac:dyDescent="0.25">
      <c r="A183" s="5">
        <f t="shared" si="44"/>
        <v>43890</v>
      </c>
      <c r="B183" s="5">
        <f t="shared" si="44"/>
        <v>44136</v>
      </c>
      <c r="C183" s="6">
        <f t="shared" si="44"/>
        <v>0.33333333333333331</v>
      </c>
      <c r="D183" s="7">
        <f t="shared" si="44"/>
        <v>248</v>
      </c>
      <c r="E183" s="10" t="s">
        <v>268</v>
      </c>
      <c r="F183" s="7">
        <f t="shared" si="45"/>
        <v>169194</v>
      </c>
      <c r="G183" s="7">
        <f t="shared" si="45"/>
        <v>8371</v>
      </c>
      <c r="H183" s="7">
        <f t="shared" si="45"/>
        <v>4313</v>
      </c>
      <c r="I183" s="16" t="str">
        <f t="shared" si="45"/>
        <v>No hay datos</v>
      </c>
      <c r="J183" s="19">
        <f t="shared" si="45"/>
        <v>149048</v>
      </c>
      <c r="K183" s="24">
        <f t="shared" si="45"/>
        <v>21423</v>
      </c>
      <c r="L183" s="7">
        <f t="shared" si="45"/>
        <v>327889</v>
      </c>
      <c r="M183" s="7">
        <f t="shared" si="45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46">R182</f>
        <v>59477</v>
      </c>
      <c r="S183" s="7">
        <f t="shared" si="46"/>
        <v>1789</v>
      </c>
      <c r="T183" s="7">
        <f t="shared" si="46"/>
        <v>242</v>
      </c>
      <c r="U183" s="7">
        <f t="shared" si="46"/>
        <v>79053</v>
      </c>
      <c r="V183" s="7">
        <f t="shared" si="46"/>
        <v>531</v>
      </c>
      <c r="W183" s="7">
        <f t="shared" si="46"/>
        <v>342</v>
      </c>
      <c r="X183" s="7" t="str">
        <f t="shared" si="46"/>
        <v>53.0%</v>
      </c>
      <c r="Y183" s="7" t="str">
        <f t="shared" si="46"/>
        <v>47.0%</v>
      </c>
      <c r="Z183" s="7" t="str">
        <f t="shared" si="46"/>
        <v>60.6%</v>
      </c>
      <c r="AA183" s="7" t="str">
        <f t="shared" si="46"/>
        <v>20.5%</v>
      </c>
      <c r="AB183" s="7" t="str">
        <f t="shared" si="46"/>
        <v>13.2%</v>
      </c>
      <c r="AC183" s="7" t="str">
        <f t="shared" si="46"/>
        <v>2.9%</v>
      </c>
      <c r="AD183" s="7" t="str">
        <f t="shared" si="46"/>
        <v>1.4%</v>
      </c>
      <c r="AE183" s="7" t="str">
        <f t="shared" si="46"/>
        <v>0.8%</v>
      </c>
      <c r="AF183" s="7" t="str">
        <f t="shared" si="46"/>
        <v>0.5%</v>
      </c>
      <c r="AG183" s="7" t="str">
        <f t="shared" si="46"/>
        <v>0.2%</v>
      </c>
      <c r="AH183" s="9"/>
      <c r="AI183" s="9">
        <f t="shared" si="32"/>
        <v>4</v>
      </c>
      <c r="AJ183" s="10" t="s">
        <v>282</v>
      </c>
    </row>
    <row r="184" spans="1:36" ht="13.8" x14ac:dyDescent="0.25">
      <c r="A184" s="5">
        <f t="shared" si="44"/>
        <v>43890</v>
      </c>
      <c r="B184" s="5">
        <f t="shared" si="44"/>
        <v>44136</v>
      </c>
      <c r="C184" s="6">
        <f t="shared" si="44"/>
        <v>0.33333333333333331</v>
      </c>
      <c r="D184" s="7">
        <f t="shared" si="44"/>
        <v>248</v>
      </c>
      <c r="E184" s="10" t="s">
        <v>268</v>
      </c>
      <c r="F184" s="7">
        <f t="shared" si="45"/>
        <v>169194</v>
      </c>
      <c r="G184" s="7">
        <f t="shared" si="45"/>
        <v>8371</v>
      </c>
      <c r="H184" s="7">
        <f t="shared" si="45"/>
        <v>4313</v>
      </c>
      <c r="I184" s="16" t="str">
        <f t="shared" si="45"/>
        <v>No hay datos</v>
      </c>
      <c r="J184" s="19">
        <f t="shared" si="45"/>
        <v>149048</v>
      </c>
      <c r="K184" s="24">
        <f t="shared" si="45"/>
        <v>21423</v>
      </c>
      <c r="L184" s="7">
        <f t="shared" si="45"/>
        <v>327889</v>
      </c>
      <c r="M184" s="7">
        <f t="shared" si="45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46"/>
        <v>59477</v>
      </c>
      <c r="S184" s="7">
        <f t="shared" si="46"/>
        <v>1789</v>
      </c>
      <c r="T184" s="7">
        <f t="shared" si="46"/>
        <v>242</v>
      </c>
      <c r="U184" s="7">
        <f t="shared" si="46"/>
        <v>79053</v>
      </c>
      <c r="V184" s="7">
        <f t="shared" si="46"/>
        <v>531</v>
      </c>
      <c r="W184" s="7">
        <f t="shared" si="46"/>
        <v>342</v>
      </c>
      <c r="X184" s="7" t="str">
        <f t="shared" si="46"/>
        <v>53.0%</v>
      </c>
      <c r="Y184" s="7" t="str">
        <f t="shared" si="46"/>
        <v>47.0%</v>
      </c>
      <c r="Z184" s="7" t="str">
        <f t="shared" si="46"/>
        <v>60.6%</v>
      </c>
      <c r="AA184" s="7" t="str">
        <f t="shared" si="46"/>
        <v>20.5%</v>
      </c>
      <c r="AB184" s="7" t="str">
        <f t="shared" si="46"/>
        <v>13.2%</v>
      </c>
      <c r="AC184" s="7" t="str">
        <f t="shared" si="46"/>
        <v>2.9%</v>
      </c>
      <c r="AD184" s="7" t="str">
        <f t="shared" si="46"/>
        <v>1.4%</v>
      </c>
      <c r="AE184" s="7" t="str">
        <f t="shared" si="46"/>
        <v>0.8%</v>
      </c>
      <c r="AF184" s="7" t="str">
        <f t="shared" si="46"/>
        <v>0.5%</v>
      </c>
      <c r="AG184" s="7" t="str">
        <f t="shared" si="46"/>
        <v>0.2%</v>
      </c>
      <c r="AH184" s="9"/>
      <c r="AI184" s="9">
        <f t="shared" si="32"/>
        <v>4</v>
      </c>
      <c r="AJ184" s="10" t="s">
        <v>282</v>
      </c>
    </row>
    <row r="185" spans="1:36" ht="13.8" x14ac:dyDescent="0.25">
      <c r="A185" s="5">
        <f t="shared" si="44"/>
        <v>43890</v>
      </c>
      <c r="B185" s="5">
        <f t="shared" si="44"/>
        <v>44136</v>
      </c>
      <c r="C185" s="6">
        <f t="shared" si="44"/>
        <v>0.33333333333333331</v>
      </c>
      <c r="D185" s="7">
        <f t="shared" si="44"/>
        <v>248</v>
      </c>
      <c r="E185" s="10" t="s">
        <v>268</v>
      </c>
      <c r="F185" s="7">
        <f t="shared" si="45"/>
        <v>169194</v>
      </c>
      <c r="G185" s="7">
        <f t="shared" si="45"/>
        <v>8371</v>
      </c>
      <c r="H185" s="7">
        <f t="shared" si="45"/>
        <v>4313</v>
      </c>
      <c r="I185" s="16" t="str">
        <f t="shared" si="45"/>
        <v>No hay datos</v>
      </c>
      <c r="J185" s="19">
        <f t="shared" si="45"/>
        <v>149048</v>
      </c>
      <c r="K185" s="24">
        <f t="shared" si="45"/>
        <v>21423</v>
      </c>
      <c r="L185" s="7">
        <f t="shared" si="45"/>
        <v>327889</v>
      </c>
      <c r="M185" s="7">
        <f t="shared" si="45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46"/>
        <v>59477</v>
      </c>
      <c r="S185" s="7">
        <f t="shared" si="46"/>
        <v>1789</v>
      </c>
      <c r="T185" s="7">
        <f t="shared" si="46"/>
        <v>242</v>
      </c>
      <c r="U185" s="7">
        <f t="shared" si="46"/>
        <v>79053</v>
      </c>
      <c r="V185" s="7">
        <f t="shared" si="46"/>
        <v>531</v>
      </c>
      <c r="W185" s="7">
        <f t="shared" si="46"/>
        <v>342</v>
      </c>
      <c r="X185" s="7" t="str">
        <f t="shared" si="46"/>
        <v>53.0%</v>
      </c>
      <c r="Y185" s="7" t="str">
        <f t="shared" si="46"/>
        <v>47.0%</v>
      </c>
      <c r="Z185" s="7" t="str">
        <f t="shared" si="46"/>
        <v>60.6%</v>
      </c>
      <c r="AA185" s="7" t="str">
        <f t="shared" si="46"/>
        <v>20.5%</v>
      </c>
      <c r="AB185" s="7" t="str">
        <f t="shared" si="46"/>
        <v>13.2%</v>
      </c>
      <c r="AC185" s="7" t="str">
        <f t="shared" si="46"/>
        <v>2.9%</v>
      </c>
      <c r="AD185" s="7" t="str">
        <f t="shared" si="46"/>
        <v>1.4%</v>
      </c>
      <c r="AE185" s="7" t="str">
        <f t="shared" si="46"/>
        <v>0.8%</v>
      </c>
      <c r="AF185" s="7" t="str">
        <f t="shared" si="46"/>
        <v>0.5%</v>
      </c>
      <c r="AG185" s="7" t="str">
        <f t="shared" si="46"/>
        <v>0.2%</v>
      </c>
      <c r="AH185" s="9"/>
      <c r="AI185" s="9">
        <f t="shared" si="32"/>
        <v>4</v>
      </c>
      <c r="AJ185" s="10" t="s">
        <v>282</v>
      </c>
    </row>
    <row r="186" spans="1:36" ht="13.8" x14ac:dyDescent="0.25">
      <c r="A186" s="5">
        <f t="shared" si="44"/>
        <v>43890</v>
      </c>
      <c r="B186" s="5">
        <f t="shared" si="44"/>
        <v>44136</v>
      </c>
      <c r="C186" s="6">
        <f t="shared" si="44"/>
        <v>0.33333333333333331</v>
      </c>
      <c r="D186" s="7">
        <f t="shared" si="44"/>
        <v>248</v>
      </c>
      <c r="E186" s="10" t="s">
        <v>268</v>
      </c>
      <c r="F186" s="7">
        <f t="shared" si="45"/>
        <v>169194</v>
      </c>
      <c r="G186" s="7">
        <f t="shared" si="45"/>
        <v>8371</v>
      </c>
      <c r="H186" s="7">
        <f t="shared" si="45"/>
        <v>4313</v>
      </c>
      <c r="I186" s="16" t="str">
        <f t="shared" si="45"/>
        <v>No hay datos</v>
      </c>
      <c r="J186" s="19">
        <f t="shared" si="45"/>
        <v>149048</v>
      </c>
      <c r="K186" s="24">
        <f t="shared" si="45"/>
        <v>21423</v>
      </c>
      <c r="L186" s="7">
        <f t="shared" si="45"/>
        <v>327889</v>
      </c>
      <c r="M186" s="7">
        <f t="shared" si="45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46"/>
        <v>79053</v>
      </c>
      <c r="V186" s="7">
        <f t="shared" si="46"/>
        <v>531</v>
      </c>
      <c r="W186" s="7">
        <f t="shared" si="46"/>
        <v>342</v>
      </c>
      <c r="X186" s="7" t="str">
        <f t="shared" si="46"/>
        <v>53.0%</v>
      </c>
      <c r="Y186" s="7" t="str">
        <f t="shared" si="46"/>
        <v>47.0%</v>
      </c>
      <c r="Z186" s="7" t="str">
        <f t="shared" si="46"/>
        <v>60.6%</v>
      </c>
      <c r="AA186" s="7" t="str">
        <f t="shared" si="46"/>
        <v>20.5%</v>
      </c>
      <c r="AB186" s="7" t="str">
        <f t="shared" si="46"/>
        <v>13.2%</v>
      </c>
      <c r="AC186" s="7" t="str">
        <f t="shared" si="46"/>
        <v>2.9%</v>
      </c>
      <c r="AD186" s="7" t="str">
        <f t="shared" si="46"/>
        <v>1.4%</v>
      </c>
      <c r="AE186" s="7" t="str">
        <f t="shared" si="46"/>
        <v>0.8%</v>
      </c>
      <c r="AF186" s="7" t="str">
        <f t="shared" si="46"/>
        <v>0.5%</v>
      </c>
      <c r="AG186" s="7" t="str">
        <f t="shared" si="46"/>
        <v>0.2%</v>
      </c>
      <c r="AH186" s="9"/>
      <c r="AI186" s="9">
        <f t="shared" si="32"/>
        <v>4</v>
      </c>
      <c r="AJ186" s="10" t="s">
        <v>282</v>
      </c>
    </row>
    <row r="187" spans="1:36" ht="13.8" x14ac:dyDescent="0.25">
      <c r="A187" s="5">
        <f t="shared" si="44"/>
        <v>43890</v>
      </c>
      <c r="B187" s="5">
        <f t="shared" si="44"/>
        <v>44136</v>
      </c>
      <c r="C187" s="6">
        <f t="shared" si="44"/>
        <v>0.33333333333333331</v>
      </c>
      <c r="D187" s="7">
        <f t="shared" si="44"/>
        <v>248</v>
      </c>
      <c r="E187" s="10" t="s">
        <v>268</v>
      </c>
      <c r="F187" s="7">
        <f t="shared" si="45"/>
        <v>169194</v>
      </c>
      <c r="G187" s="7">
        <f t="shared" si="45"/>
        <v>8371</v>
      </c>
      <c r="H187" s="7">
        <f t="shared" si="45"/>
        <v>4313</v>
      </c>
      <c r="I187" s="16" t="str">
        <f t="shared" si="45"/>
        <v>No hay datos</v>
      </c>
      <c r="J187" s="19">
        <f t="shared" si="45"/>
        <v>149048</v>
      </c>
      <c r="K187" s="24">
        <f t="shared" si="45"/>
        <v>21423</v>
      </c>
      <c r="L187" s="7">
        <f t="shared" si="45"/>
        <v>327889</v>
      </c>
      <c r="M187" s="7">
        <f t="shared" si="45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46"/>
        <v>5119</v>
      </c>
      <c r="S187" s="7">
        <f t="shared" si="46"/>
        <v>276</v>
      </c>
      <c r="T187" s="7">
        <f t="shared" si="46"/>
        <v>223</v>
      </c>
      <c r="U187" s="7">
        <f t="shared" si="46"/>
        <v>79053</v>
      </c>
      <c r="V187" s="7">
        <f t="shared" si="46"/>
        <v>531</v>
      </c>
      <c r="W187" s="7">
        <f t="shared" si="46"/>
        <v>342</v>
      </c>
      <c r="X187" s="7" t="str">
        <f t="shared" si="46"/>
        <v>53.0%</v>
      </c>
      <c r="Y187" s="7" t="str">
        <f t="shared" si="46"/>
        <v>47.0%</v>
      </c>
      <c r="Z187" s="7" t="str">
        <f t="shared" si="46"/>
        <v>60.6%</v>
      </c>
      <c r="AA187" s="7" t="str">
        <f t="shared" si="46"/>
        <v>20.5%</v>
      </c>
      <c r="AB187" s="7" t="str">
        <f t="shared" si="46"/>
        <v>13.2%</v>
      </c>
      <c r="AC187" s="7" t="str">
        <f t="shared" si="46"/>
        <v>2.9%</v>
      </c>
      <c r="AD187" s="7" t="str">
        <f t="shared" si="46"/>
        <v>1.4%</v>
      </c>
      <c r="AE187" s="7" t="str">
        <f t="shared" si="46"/>
        <v>0.8%</v>
      </c>
      <c r="AF187" s="7" t="str">
        <f t="shared" si="46"/>
        <v>0.5%</v>
      </c>
      <c r="AG187" s="7" t="str">
        <f t="shared" si="46"/>
        <v>0.2%</v>
      </c>
      <c r="AH187" s="9"/>
      <c r="AI187" s="9">
        <f t="shared" si="32"/>
        <v>4</v>
      </c>
      <c r="AJ187" s="10" t="s">
        <v>282</v>
      </c>
    </row>
    <row r="188" spans="1:36" ht="13.8" x14ac:dyDescent="0.25">
      <c r="A188" s="5">
        <f t="shared" si="44"/>
        <v>43890</v>
      </c>
      <c r="B188" s="5">
        <f t="shared" si="44"/>
        <v>44136</v>
      </c>
      <c r="C188" s="6">
        <f t="shared" si="44"/>
        <v>0.33333333333333331</v>
      </c>
      <c r="D188" s="7">
        <f t="shared" si="44"/>
        <v>248</v>
      </c>
      <c r="E188" s="10" t="s">
        <v>268</v>
      </c>
      <c r="F188" s="7">
        <f t="shared" si="45"/>
        <v>169194</v>
      </c>
      <c r="G188" s="7">
        <f t="shared" si="45"/>
        <v>8371</v>
      </c>
      <c r="H188" s="7">
        <f t="shared" si="45"/>
        <v>4313</v>
      </c>
      <c r="I188" s="16" t="str">
        <f t="shared" si="45"/>
        <v>No hay datos</v>
      </c>
      <c r="J188" s="19">
        <f t="shared" si="45"/>
        <v>149048</v>
      </c>
      <c r="K188" s="24">
        <f t="shared" si="45"/>
        <v>21423</v>
      </c>
      <c r="L188" s="7">
        <f t="shared" si="45"/>
        <v>327889</v>
      </c>
      <c r="M188" s="7">
        <f t="shared" si="45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46"/>
        <v>5119</v>
      </c>
      <c r="S188" s="7">
        <f t="shared" si="46"/>
        <v>276</v>
      </c>
      <c r="T188" s="7">
        <f t="shared" si="46"/>
        <v>223</v>
      </c>
      <c r="U188" s="7">
        <f t="shared" si="46"/>
        <v>79053</v>
      </c>
      <c r="V188" s="7">
        <f t="shared" si="46"/>
        <v>531</v>
      </c>
      <c r="W188" s="7">
        <f t="shared" si="46"/>
        <v>342</v>
      </c>
      <c r="X188" s="7" t="str">
        <f t="shared" si="46"/>
        <v>53.0%</v>
      </c>
      <c r="Y188" s="7" t="str">
        <f t="shared" si="46"/>
        <v>47.0%</v>
      </c>
      <c r="Z188" s="7" t="str">
        <f t="shared" si="46"/>
        <v>60.6%</v>
      </c>
      <c r="AA188" s="7" t="str">
        <f t="shared" si="46"/>
        <v>20.5%</v>
      </c>
      <c r="AB188" s="7" t="str">
        <f t="shared" si="46"/>
        <v>13.2%</v>
      </c>
      <c r="AC188" s="7" t="str">
        <f t="shared" si="46"/>
        <v>2.9%</v>
      </c>
      <c r="AD188" s="7" t="str">
        <f t="shared" si="46"/>
        <v>1.4%</v>
      </c>
      <c r="AE188" s="7" t="str">
        <f t="shared" si="46"/>
        <v>0.8%</v>
      </c>
      <c r="AF188" s="7" t="str">
        <f t="shared" si="46"/>
        <v>0.5%</v>
      </c>
      <c r="AG188" s="7" t="str">
        <f t="shared" si="46"/>
        <v>0.2%</v>
      </c>
      <c r="AH188" s="9"/>
      <c r="AI188" s="9">
        <f t="shared" si="32"/>
        <v>4</v>
      </c>
      <c r="AJ188" s="10" t="s">
        <v>282</v>
      </c>
    </row>
    <row r="189" spans="1:36" ht="13.8" x14ac:dyDescent="0.25">
      <c r="A189" s="5">
        <f t="shared" si="44"/>
        <v>43890</v>
      </c>
      <c r="B189" s="5">
        <f t="shared" si="44"/>
        <v>44136</v>
      </c>
      <c r="C189" s="6">
        <f t="shared" si="44"/>
        <v>0.33333333333333331</v>
      </c>
      <c r="D189" s="7">
        <f t="shared" si="44"/>
        <v>248</v>
      </c>
      <c r="E189" s="10" t="s">
        <v>268</v>
      </c>
      <c r="F189" s="7">
        <f t="shared" si="45"/>
        <v>169194</v>
      </c>
      <c r="G189" s="7">
        <f t="shared" si="45"/>
        <v>8371</v>
      </c>
      <c r="H189" s="7">
        <f t="shared" si="45"/>
        <v>4313</v>
      </c>
      <c r="I189" s="16" t="str">
        <f t="shared" si="45"/>
        <v>No hay datos</v>
      </c>
      <c r="J189" s="19">
        <f t="shared" si="45"/>
        <v>149048</v>
      </c>
      <c r="K189" s="24">
        <f t="shared" si="45"/>
        <v>21423</v>
      </c>
      <c r="L189" s="7">
        <f t="shared" si="45"/>
        <v>327889</v>
      </c>
      <c r="M189" s="7">
        <f t="shared" si="45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46"/>
        <v>5119</v>
      </c>
      <c r="S189" s="7">
        <f t="shared" si="46"/>
        <v>276</v>
      </c>
      <c r="T189" s="7">
        <f t="shared" si="46"/>
        <v>223</v>
      </c>
      <c r="U189" s="7">
        <f t="shared" si="46"/>
        <v>79053</v>
      </c>
      <c r="V189" s="7">
        <f t="shared" si="46"/>
        <v>531</v>
      </c>
      <c r="W189" s="7">
        <f t="shared" si="46"/>
        <v>342</v>
      </c>
      <c r="X189" s="7" t="str">
        <f t="shared" si="46"/>
        <v>53.0%</v>
      </c>
      <c r="Y189" s="7" t="str">
        <f t="shared" si="46"/>
        <v>47.0%</v>
      </c>
      <c r="Z189" s="7" t="str">
        <f t="shared" si="46"/>
        <v>60.6%</v>
      </c>
      <c r="AA189" s="7" t="str">
        <f t="shared" si="46"/>
        <v>20.5%</v>
      </c>
      <c r="AB189" s="7" t="str">
        <f t="shared" si="46"/>
        <v>13.2%</v>
      </c>
      <c r="AC189" s="7" t="str">
        <f t="shared" si="46"/>
        <v>2.9%</v>
      </c>
      <c r="AD189" s="7" t="str">
        <f t="shared" si="46"/>
        <v>1.4%</v>
      </c>
      <c r="AE189" s="7" t="str">
        <f t="shared" si="46"/>
        <v>0.8%</v>
      </c>
      <c r="AF189" s="7" t="str">
        <f t="shared" si="46"/>
        <v>0.5%</v>
      </c>
      <c r="AG189" s="7" t="str">
        <f t="shared" si="46"/>
        <v>0.2%</v>
      </c>
      <c r="AH189" s="9"/>
      <c r="AI189" s="9">
        <f t="shared" si="32"/>
        <v>4</v>
      </c>
      <c r="AJ189" s="10" t="s">
        <v>282</v>
      </c>
    </row>
    <row r="190" spans="1:36" ht="13.8" x14ac:dyDescent="0.25">
      <c r="A190" s="5">
        <f t="shared" si="44"/>
        <v>43890</v>
      </c>
      <c r="B190" s="5">
        <f t="shared" si="44"/>
        <v>44136</v>
      </c>
      <c r="C190" s="6">
        <f t="shared" si="44"/>
        <v>0.33333333333333331</v>
      </c>
      <c r="D190" s="7">
        <f t="shared" si="44"/>
        <v>248</v>
      </c>
      <c r="E190" s="10" t="s">
        <v>268</v>
      </c>
      <c r="F190" s="7">
        <f t="shared" si="45"/>
        <v>169194</v>
      </c>
      <c r="G190" s="7">
        <f t="shared" si="45"/>
        <v>8371</v>
      </c>
      <c r="H190" s="7">
        <f t="shared" si="45"/>
        <v>4313</v>
      </c>
      <c r="I190" s="16" t="str">
        <f t="shared" si="45"/>
        <v>No hay datos</v>
      </c>
      <c r="J190" s="19">
        <f t="shared" si="45"/>
        <v>149048</v>
      </c>
      <c r="K190" s="24">
        <f t="shared" si="45"/>
        <v>21423</v>
      </c>
      <c r="L190" s="7">
        <f t="shared" si="45"/>
        <v>327889</v>
      </c>
      <c r="M190" s="7">
        <f t="shared" si="45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46"/>
        <v>5119</v>
      </c>
      <c r="S190" s="7">
        <f t="shared" si="46"/>
        <v>276</v>
      </c>
      <c r="T190" s="7">
        <f t="shared" si="46"/>
        <v>223</v>
      </c>
      <c r="U190" s="7">
        <f t="shared" si="46"/>
        <v>79053</v>
      </c>
      <c r="V190" s="7">
        <f t="shared" si="46"/>
        <v>531</v>
      </c>
      <c r="W190" s="7">
        <f t="shared" si="46"/>
        <v>342</v>
      </c>
      <c r="X190" s="7" t="str">
        <f t="shared" si="46"/>
        <v>53.0%</v>
      </c>
      <c r="Y190" s="7" t="str">
        <f t="shared" si="46"/>
        <v>47.0%</v>
      </c>
      <c r="Z190" s="7" t="str">
        <f t="shared" si="46"/>
        <v>60.6%</v>
      </c>
      <c r="AA190" s="7" t="str">
        <f t="shared" si="46"/>
        <v>20.5%</v>
      </c>
      <c r="AB190" s="7" t="str">
        <f t="shared" si="46"/>
        <v>13.2%</v>
      </c>
      <c r="AC190" s="7" t="str">
        <f t="shared" si="46"/>
        <v>2.9%</v>
      </c>
      <c r="AD190" s="7" t="str">
        <f t="shared" si="46"/>
        <v>1.4%</v>
      </c>
      <c r="AE190" s="7" t="str">
        <f t="shared" si="46"/>
        <v>0.8%</v>
      </c>
      <c r="AF190" s="7" t="str">
        <f t="shared" si="46"/>
        <v>0.5%</v>
      </c>
      <c r="AG190" s="7" t="str">
        <f t="shared" si="46"/>
        <v>0.2%</v>
      </c>
      <c r="AH190" s="9"/>
      <c r="AI190" s="9">
        <f t="shared" si="32"/>
        <v>4</v>
      </c>
      <c r="AJ190" s="10" t="s">
        <v>282</v>
      </c>
    </row>
    <row r="191" spans="1:36" ht="13.8" x14ac:dyDescent="0.25">
      <c r="A191" s="5">
        <f t="shared" si="44"/>
        <v>43890</v>
      </c>
      <c r="B191" s="5">
        <f t="shared" si="44"/>
        <v>44136</v>
      </c>
      <c r="C191" s="6">
        <f t="shared" si="44"/>
        <v>0.33333333333333331</v>
      </c>
      <c r="D191" s="7">
        <f t="shared" si="44"/>
        <v>248</v>
      </c>
      <c r="E191" s="10" t="s">
        <v>268</v>
      </c>
      <c r="F191" s="7">
        <f t="shared" si="45"/>
        <v>169194</v>
      </c>
      <c r="G191" s="7">
        <f t="shared" si="45"/>
        <v>8371</v>
      </c>
      <c r="H191" s="7">
        <f t="shared" si="45"/>
        <v>4313</v>
      </c>
      <c r="I191" s="16" t="str">
        <f t="shared" si="45"/>
        <v>No hay datos</v>
      </c>
      <c r="J191" s="19">
        <f t="shared" si="45"/>
        <v>149048</v>
      </c>
      <c r="K191" s="24">
        <f t="shared" si="45"/>
        <v>21423</v>
      </c>
      <c r="L191" s="7">
        <f t="shared" si="45"/>
        <v>327889</v>
      </c>
      <c r="M191" s="7">
        <f t="shared" si="45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46"/>
        <v>5119</v>
      </c>
      <c r="S191" s="7">
        <f t="shared" si="46"/>
        <v>276</v>
      </c>
      <c r="T191" s="7">
        <f t="shared" si="46"/>
        <v>223</v>
      </c>
      <c r="U191" s="7">
        <f t="shared" si="46"/>
        <v>79053</v>
      </c>
      <c r="V191" s="7">
        <f t="shared" si="46"/>
        <v>531</v>
      </c>
      <c r="W191" s="7">
        <f t="shared" si="46"/>
        <v>342</v>
      </c>
      <c r="X191" s="7" t="str">
        <f t="shared" si="46"/>
        <v>53.0%</v>
      </c>
      <c r="Y191" s="7" t="str">
        <f t="shared" si="46"/>
        <v>47.0%</v>
      </c>
      <c r="Z191" s="7" t="str">
        <f t="shared" si="46"/>
        <v>60.6%</v>
      </c>
      <c r="AA191" s="7" t="str">
        <f t="shared" si="46"/>
        <v>20.5%</v>
      </c>
      <c r="AB191" s="7" t="str">
        <f t="shared" si="46"/>
        <v>13.2%</v>
      </c>
      <c r="AC191" s="7" t="str">
        <f t="shared" si="46"/>
        <v>2.9%</v>
      </c>
      <c r="AD191" s="7" t="str">
        <f t="shared" si="46"/>
        <v>1.4%</v>
      </c>
      <c r="AE191" s="7" t="str">
        <f t="shared" si="46"/>
        <v>0.8%</v>
      </c>
      <c r="AF191" s="7" t="str">
        <f t="shared" si="46"/>
        <v>0.5%</v>
      </c>
      <c r="AG191" s="7" t="str">
        <f t="shared" si="46"/>
        <v>0.2%</v>
      </c>
      <c r="AH191" s="9"/>
      <c r="AI191" s="9">
        <f t="shared" si="32"/>
        <v>4</v>
      </c>
      <c r="AJ191" s="10" t="s">
        <v>282</v>
      </c>
    </row>
    <row r="192" spans="1:36" ht="13.8" x14ac:dyDescent="0.25">
      <c r="A192" s="5">
        <f t="shared" si="44"/>
        <v>43890</v>
      </c>
      <c r="B192" s="5">
        <f t="shared" si="44"/>
        <v>44136</v>
      </c>
      <c r="C192" s="6">
        <f t="shared" si="44"/>
        <v>0.33333333333333331</v>
      </c>
      <c r="D192" s="7">
        <f t="shared" si="44"/>
        <v>248</v>
      </c>
      <c r="E192" s="10" t="s">
        <v>268</v>
      </c>
      <c r="F192" s="7">
        <f t="shared" si="45"/>
        <v>169194</v>
      </c>
      <c r="G192" s="7">
        <f t="shared" si="45"/>
        <v>8371</v>
      </c>
      <c r="H192" s="7">
        <f t="shared" si="45"/>
        <v>4313</v>
      </c>
      <c r="I192" s="16" t="str">
        <f t="shared" si="45"/>
        <v>No hay datos</v>
      </c>
      <c r="J192" s="19">
        <f t="shared" si="45"/>
        <v>149048</v>
      </c>
      <c r="K192" s="24">
        <f t="shared" si="45"/>
        <v>21423</v>
      </c>
      <c r="L192" s="7">
        <f t="shared" si="45"/>
        <v>327889</v>
      </c>
      <c r="M192" s="7">
        <f t="shared" si="45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46"/>
        <v>5119</v>
      </c>
      <c r="S192" s="7">
        <f t="shared" si="46"/>
        <v>276</v>
      </c>
      <c r="T192" s="7">
        <f t="shared" si="46"/>
        <v>223</v>
      </c>
      <c r="U192" s="7">
        <f t="shared" si="46"/>
        <v>79053</v>
      </c>
      <c r="V192" s="7">
        <f t="shared" si="46"/>
        <v>531</v>
      </c>
      <c r="W192" s="7">
        <f t="shared" si="46"/>
        <v>342</v>
      </c>
      <c r="X192" s="7" t="str">
        <f t="shared" si="46"/>
        <v>53.0%</v>
      </c>
      <c r="Y192" s="7" t="str">
        <f t="shared" si="46"/>
        <v>47.0%</v>
      </c>
      <c r="Z192" s="7" t="str">
        <f t="shared" si="46"/>
        <v>60.6%</v>
      </c>
      <c r="AA192" s="7" t="str">
        <f t="shared" si="46"/>
        <v>20.5%</v>
      </c>
      <c r="AB192" s="7" t="str">
        <f t="shared" si="46"/>
        <v>13.2%</v>
      </c>
      <c r="AC192" s="7" t="str">
        <f t="shared" si="46"/>
        <v>2.9%</v>
      </c>
      <c r="AD192" s="7" t="str">
        <f t="shared" si="46"/>
        <v>1.4%</v>
      </c>
      <c r="AE192" s="7" t="str">
        <f t="shared" si="46"/>
        <v>0.8%</v>
      </c>
      <c r="AF192" s="7" t="str">
        <f t="shared" si="46"/>
        <v>0.5%</v>
      </c>
      <c r="AG192" s="7" t="str">
        <f t="shared" si="46"/>
        <v>0.2%</v>
      </c>
      <c r="AH192" s="9"/>
      <c r="AI192" s="9">
        <f t="shared" si="32"/>
        <v>4</v>
      </c>
      <c r="AJ192" s="10" t="s">
        <v>282</v>
      </c>
    </row>
    <row r="193" spans="1:36" ht="13.8" x14ac:dyDescent="0.25">
      <c r="A193" s="5">
        <f t="shared" si="44"/>
        <v>43890</v>
      </c>
      <c r="B193" s="5">
        <f t="shared" si="44"/>
        <v>44136</v>
      </c>
      <c r="C193" s="6">
        <f t="shared" si="44"/>
        <v>0.33333333333333331</v>
      </c>
      <c r="D193" s="7">
        <f t="shared" si="44"/>
        <v>248</v>
      </c>
      <c r="E193" s="10" t="s">
        <v>268</v>
      </c>
      <c r="F193" s="7">
        <f t="shared" si="45"/>
        <v>169194</v>
      </c>
      <c r="G193" s="7">
        <f t="shared" si="45"/>
        <v>8371</v>
      </c>
      <c r="H193" s="7">
        <f t="shared" si="45"/>
        <v>4313</v>
      </c>
      <c r="I193" s="16" t="str">
        <f t="shared" si="45"/>
        <v>No hay datos</v>
      </c>
      <c r="J193" s="19">
        <f t="shared" si="45"/>
        <v>149048</v>
      </c>
      <c r="K193" s="24">
        <f t="shared" si="45"/>
        <v>21423</v>
      </c>
      <c r="L193" s="7">
        <f t="shared" si="45"/>
        <v>327889</v>
      </c>
      <c r="M193" s="7">
        <f t="shared" si="45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46"/>
        <v>5119</v>
      </c>
      <c r="S193" s="7">
        <f t="shared" si="46"/>
        <v>276</v>
      </c>
      <c r="T193" s="7">
        <f t="shared" si="46"/>
        <v>223</v>
      </c>
      <c r="U193" s="7">
        <f t="shared" si="46"/>
        <v>79053</v>
      </c>
      <c r="V193" s="7">
        <f t="shared" si="46"/>
        <v>531</v>
      </c>
      <c r="W193" s="7">
        <f t="shared" si="46"/>
        <v>342</v>
      </c>
      <c r="X193" s="7" t="str">
        <f t="shared" si="46"/>
        <v>53.0%</v>
      </c>
      <c r="Y193" s="7" t="str">
        <f t="shared" si="46"/>
        <v>47.0%</v>
      </c>
      <c r="Z193" s="7" t="str">
        <f t="shared" si="46"/>
        <v>60.6%</v>
      </c>
      <c r="AA193" s="7" t="str">
        <f t="shared" si="46"/>
        <v>20.5%</v>
      </c>
      <c r="AB193" s="7" t="str">
        <f t="shared" si="46"/>
        <v>13.2%</v>
      </c>
      <c r="AC193" s="7" t="str">
        <f t="shared" si="46"/>
        <v>2.9%</v>
      </c>
      <c r="AD193" s="7" t="str">
        <f t="shared" si="46"/>
        <v>1.4%</v>
      </c>
      <c r="AE193" s="7" t="str">
        <f t="shared" si="46"/>
        <v>0.8%</v>
      </c>
      <c r="AF193" s="7" t="str">
        <f t="shared" si="46"/>
        <v>0.5%</v>
      </c>
      <c r="AG193" s="7" t="str">
        <f t="shared" si="46"/>
        <v>0.2%</v>
      </c>
      <c r="AH193" s="9"/>
      <c r="AI193" s="9">
        <f t="shared" si="32"/>
        <v>4</v>
      </c>
      <c r="AJ193" s="10" t="s">
        <v>282</v>
      </c>
    </row>
    <row r="194" spans="1:36" ht="13.8" x14ac:dyDescent="0.25">
      <c r="A194" s="5">
        <f t="shared" si="44"/>
        <v>43890</v>
      </c>
      <c r="B194" s="5">
        <f t="shared" si="44"/>
        <v>44136</v>
      </c>
      <c r="C194" s="6">
        <f t="shared" si="44"/>
        <v>0.33333333333333331</v>
      </c>
      <c r="D194" s="7">
        <f t="shared" si="44"/>
        <v>248</v>
      </c>
      <c r="E194" s="10" t="s">
        <v>268</v>
      </c>
      <c r="F194" s="7">
        <f t="shared" si="45"/>
        <v>169194</v>
      </c>
      <c r="G194" s="7">
        <f t="shared" si="45"/>
        <v>8371</v>
      </c>
      <c r="H194" s="7">
        <f t="shared" si="45"/>
        <v>4313</v>
      </c>
      <c r="I194" s="16" t="str">
        <f t="shared" si="45"/>
        <v>No hay datos</v>
      </c>
      <c r="J194" s="19">
        <f t="shared" si="45"/>
        <v>149048</v>
      </c>
      <c r="K194" s="24">
        <f t="shared" si="45"/>
        <v>21423</v>
      </c>
      <c r="L194" s="7">
        <f t="shared" si="45"/>
        <v>327889</v>
      </c>
      <c r="M194" s="7">
        <f t="shared" si="45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46"/>
        <v>5119</v>
      </c>
      <c r="S194" s="7">
        <f t="shared" si="46"/>
        <v>276</v>
      </c>
      <c r="T194" s="7">
        <f t="shared" si="46"/>
        <v>223</v>
      </c>
      <c r="U194" s="7">
        <f t="shared" si="46"/>
        <v>79053</v>
      </c>
      <c r="V194" s="7">
        <f t="shared" si="46"/>
        <v>531</v>
      </c>
      <c r="W194" s="7">
        <f t="shared" si="46"/>
        <v>342</v>
      </c>
      <c r="X194" s="7" t="str">
        <f t="shared" si="46"/>
        <v>53.0%</v>
      </c>
      <c r="Y194" s="7" t="str">
        <f t="shared" si="46"/>
        <v>47.0%</v>
      </c>
      <c r="Z194" s="7" t="str">
        <f t="shared" si="46"/>
        <v>60.6%</v>
      </c>
      <c r="AA194" s="7" t="str">
        <f t="shared" si="46"/>
        <v>20.5%</v>
      </c>
      <c r="AB194" s="7" t="str">
        <f t="shared" si="46"/>
        <v>13.2%</v>
      </c>
      <c r="AC194" s="7" t="str">
        <f t="shared" si="46"/>
        <v>2.9%</v>
      </c>
      <c r="AD194" s="7" t="str">
        <f t="shared" si="46"/>
        <v>1.4%</v>
      </c>
      <c r="AE194" s="7" t="str">
        <f t="shared" si="46"/>
        <v>0.8%</v>
      </c>
      <c r="AF194" s="7" t="str">
        <f t="shared" si="46"/>
        <v>0.5%</v>
      </c>
      <c r="AG194" s="7" t="str">
        <f t="shared" si="46"/>
        <v>0.2%</v>
      </c>
      <c r="AH194" s="9"/>
      <c r="AI194" s="9">
        <f t="shared" si="32"/>
        <v>4</v>
      </c>
      <c r="AJ194" s="10" t="s">
        <v>282</v>
      </c>
    </row>
    <row r="195" spans="1:36" ht="13.8" x14ac:dyDescent="0.25">
      <c r="A195" s="5">
        <f t="shared" ref="A195:D210" si="47">A194</f>
        <v>43890</v>
      </c>
      <c r="B195" s="5">
        <f t="shared" si="47"/>
        <v>44136</v>
      </c>
      <c r="C195" s="6">
        <f t="shared" si="47"/>
        <v>0.33333333333333331</v>
      </c>
      <c r="D195" s="7">
        <f t="shared" si="47"/>
        <v>248</v>
      </c>
      <c r="E195" s="10" t="s">
        <v>268</v>
      </c>
      <c r="F195" s="7">
        <f t="shared" ref="F195:M210" si="48">F194</f>
        <v>169194</v>
      </c>
      <c r="G195" s="7">
        <f t="shared" si="48"/>
        <v>8371</v>
      </c>
      <c r="H195" s="7">
        <f t="shared" si="48"/>
        <v>4313</v>
      </c>
      <c r="I195" s="16" t="str">
        <f t="shared" si="48"/>
        <v>No hay datos</v>
      </c>
      <c r="J195" s="19">
        <f t="shared" si="48"/>
        <v>149048</v>
      </c>
      <c r="K195" s="24">
        <f t="shared" si="48"/>
        <v>21423</v>
      </c>
      <c r="L195" s="7">
        <f t="shared" si="48"/>
        <v>327889</v>
      </c>
      <c r="M195" s="7">
        <f t="shared" si="48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46"/>
        <v>5119</v>
      </c>
      <c r="S195" s="7">
        <f t="shared" si="46"/>
        <v>276</v>
      </c>
      <c r="T195" s="7">
        <f t="shared" si="46"/>
        <v>223</v>
      </c>
      <c r="U195" s="7">
        <f t="shared" si="46"/>
        <v>79053</v>
      </c>
      <c r="V195" s="7">
        <f t="shared" si="46"/>
        <v>531</v>
      </c>
      <c r="W195" s="7">
        <f t="shared" si="46"/>
        <v>342</v>
      </c>
      <c r="X195" s="7" t="str">
        <f t="shared" si="46"/>
        <v>53.0%</v>
      </c>
      <c r="Y195" s="7" t="str">
        <f t="shared" si="46"/>
        <v>47.0%</v>
      </c>
      <c r="Z195" s="7" t="str">
        <f t="shared" si="46"/>
        <v>60.6%</v>
      </c>
      <c r="AA195" s="7" t="str">
        <f t="shared" si="46"/>
        <v>20.5%</v>
      </c>
      <c r="AB195" s="7" t="str">
        <f t="shared" si="46"/>
        <v>13.2%</v>
      </c>
      <c r="AC195" s="7" t="str">
        <f t="shared" si="46"/>
        <v>2.9%</v>
      </c>
      <c r="AD195" s="7" t="str">
        <f t="shared" si="46"/>
        <v>1.4%</v>
      </c>
      <c r="AE195" s="7" t="str">
        <f t="shared" si="46"/>
        <v>0.8%</v>
      </c>
      <c r="AF195" s="7" t="str">
        <f t="shared" si="46"/>
        <v>0.5%</v>
      </c>
      <c r="AG195" s="7" t="str">
        <f t="shared" si="46"/>
        <v>0.2%</v>
      </c>
      <c r="AH195" s="9"/>
      <c r="AI195" s="9">
        <f t="shared" si="32"/>
        <v>4</v>
      </c>
      <c r="AJ195" s="10" t="s">
        <v>282</v>
      </c>
    </row>
    <row r="196" spans="1:36" ht="13.8" x14ac:dyDescent="0.25">
      <c r="A196" s="5">
        <f t="shared" si="47"/>
        <v>43890</v>
      </c>
      <c r="B196" s="5">
        <f t="shared" si="47"/>
        <v>44136</v>
      </c>
      <c r="C196" s="6">
        <f t="shared" si="47"/>
        <v>0.33333333333333331</v>
      </c>
      <c r="D196" s="7">
        <f t="shared" si="47"/>
        <v>248</v>
      </c>
      <c r="E196" s="10" t="s">
        <v>268</v>
      </c>
      <c r="F196" s="7">
        <f t="shared" si="48"/>
        <v>169194</v>
      </c>
      <c r="G196" s="7">
        <f t="shared" si="48"/>
        <v>8371</v>
      </c>
      <c r="H196" s="7">
        <f t="shared" si="48"/>
        <v>4313</v>
      </c>
      <c r="I196" s="16" t="str">
        <f t="shared" si="48"/>
        <v>No hay datos</v>
      </c>
      <c r="J196" s="19">
        <f t="shared" si="48"/>
        <v>149048</v>
      </c>
      <c r="K196" s="24">
        <f t="shared" si="48"/>
        <v>21423</v>
      </c>
      <c r="L196" s="7">
        <f t="shared" si="48"/>
        <v>327889</v>
      </c>
      <c r="M196" s="7">
        <f t="shared" si="48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46"/>
        <v>79053</v>
      </c>
      <c r="V196" s="7">
        <f t="shared" si="46"/>
        <v>531</v>
      </c>
      <c r="W196" s="7">
        <f t="shared" si="46"/>
        <v>342</v>
      </c>
      <c r="X196" s="7" t="str">
        <f t="shared" si="46"/>
        <v>53.0%</v>
      </c>
      <c r="Y196" s="7" t="str">
        <f t="shared" si="46"/>
        <v>47.0%</v>
      </c>
      <c r="Z196" s="7" t="str">
        <f t="shared" si="46"/>
        <v>60.6%</v>
      </c>
      <c r="AA196" s="7" t="str">
        <f t="shared" si="46"/>
        <v>20.5%</v>
      </c>
      <c r="AB196" s="7" t="str">
        <f t="shared" si="46"/>
        <v>13.2%</v>
      </c>
      <c r="AC196" s="7" t="str">
        <f t="shared" si="46"/>
        <v>2.9%</v>
      </c>
      <c r="AD196" s="7" t="str">
        <f t="shared" si="46"/>
        <v>1.4%</v>
      </c>
      <c r="AE196" s="7" t="str">
        <f t="shared" si="46"/>
        <v>0.8%</v>
      </c>
      <c r="AF196" s="7" t="str">
        <f t="shared" si="46"/>
        <v>0.5%</v>
      </c>
      <c r="AG196" s="7" t="str">
        <f t="shared" si="46"/>
        <v>0.2%</v>
      </c>
      <c r="AH196" s="9"/>
      <c r="AI196" s="9">
        <f t="shared" ref="AI196:AI246" si="49">AI195</f>
        <v>4</v>
      </c>
      <c r="AJ196" s="10" t="s">
        <v>282</v>
      </c>
    </row>
    <row r="197" spans="1:36" ht="13.8" x14ac:dyDescent="0.25">
      <c r="A197" s="5">
        <f t="shared" si="47"/>
        <v>43890</v>
      </c>
      <c r="B197" s="5">
        <f t="shared" si="47"/>
        <v>44136</v>
      </c>
      <c r="C197" s="6">
        <f t="shared" si="47"/>
        <v>0.33333333333333331</v>
      </c>
      <c r="D197" s="7">
        <f t="shared" si="47"/>
        <v>248</v>
      </c>
      <c r="E197" s="10" t="s">
        <v>268</v>
      </c>
      <c r="F197" s="7">
        <f t="shared" si="48"/>
        <v>169194</v>
      </c>
      <c r="G197" s="7">
        <f t="shared" si="48"/>
        <v>8371</v>
      </c>
      <c r="H197" s="7">
        <f t="shared" si="48"/>
        <v>4313</v>
      </c>
      <c r="I197" s="16" t="str">
        <f t="shared" si="48"/>
        <v>No hay datos</v>
      </c>
      <c r="J197" s="19">
        <f t="shared" si="48"/>
        <v>149048</v>
      </c>
      <c r="K197" s="24">
        <f t="shared" si="48"/>
        <v>21423</v>
      </c>
      <c r="L197" s="7">
        <f t="shared" si="48"/>
        <v>327889</v>
      </c>
      <c r="M197" s="7">
        <f t="shared" si="48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46"/>
        <v>227</v>
      </c>
      <c r="S197" s="7">
        <f t="shared" si="46"/>
        <v>1</v>
      </c>
      <c r="T197" s="7">
        <f t="shared" si="46"/>
        <v>1</v>
      </c>
      <c r="U197" s="7">
        <f t="shared" si="46"/>
        <v>79053</v>
      </c>
      <c r="V197" s="7">
        <f t="shared" si="46"/>
        <v>531</v>
      </c>
      <c r="W197" s="7">
        <f t="shared" si="46"/>
        <v>342</v>
      </c>
      <c r="X197" s="7" t="str">
        <f t="shared" si="46"/>
        <v>53.0%</v>
      </c>
      <c r="Y197" s="7" t="str">
        <f t="shared" si="46"/>
        <v>47.0%</v>
      </c>
      <c r="Z197" s="7" t="str">
        <f t="shared" si="46"/>
        <v>60.6%</v>
      </c>
      <c r="AA197" s="7" t="str">
        <f t="shared" si="46"/>
        <v>20.5%</v>
      </c>
      <c r="AB197" s="7" t="str">
        <f t="shared" si="46"/>
        <v>13.2%</v>
      </c>
      <c r="AC197" s="7" t="str">
        <f t="shared" si="46"/>
        <v>2.9%</v>
      </c>
      <c r="AD197" s="7" t="str">
        <f t="shared" si="46"/>
        <v>1.4%</v>
      </c>
      <c r="AE197" s="7" t="str">
        <f t="shared" si="46"/>
        <v>0.8%</v>
      </c>
      <c r="AF197" s="7" t="str">
        <f t="shared" si="46"/>
        <v>0.5%</v>
      </c>
      <c r="AG197" s="7" t="str">
        <f t="shared" si="46"/>
        <v>0.2%</v>
      </c>
      <c r="AH197" s="9"/>
      <c r="AI197" s="9">
        <f t="shared" si="49"/>
        <v>4</v>
      </c>
      <c r="AJ197" s="10" t="s">
        <v>282</v>
      </c>
    </row>
    <row r="198" spans="1:36" ht="13.8" x14ac:dyDescent="0.25">
      <c r="A198" s="5">
        <f t="shared" si="47"/>
        <v>43890</v>
      </c>
      <c r="B198" s="5">
        <f t="shared" si="47"/>
        <v>44136</v>
      </c>
      <c r="C198" s="6">
        <f t="shared" si="47"/>
        <v>0.33333333333333331</v>
      </c>
      <c r="D198" s="7">
        <f t="shared" si="47"/>
        <v>248</v>
      </c>
      <c r="E198" s="10" t="s">
        <v>268</v>
      </c>
      <c r="F198" s="7">
        <f t="shared" si="48"/>
        <v>169194</v>
      </c>
      <c r="G198" s="7">
        <f t="shared" si="48"/>
        <v>8371</v>
      </c>
      <c r="H198" s="7">
        <f t="shared" si="48"/>
        <v>4313</v>
      </c>
      <c r="I198" s="16" t="str">
        <f t="shared" si="48"/>
        <v>No hay datos</v>
      </c>
      <c r="J198" s="19">
        <f t="shared" si="48"/>
        <v>149048</v>
      </c>
      <c r="K198" s="24">
        <f t="shared" si="48"/>
        <v>21423</v>
      </c>
      <c r="L198" s="7">
        <f t="shared" si="48"/>
        <v>327889</v>
      </c>
      <c r="M198" s="7">
        <f t="shared" si="48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46"/>
        <v>227</v>
      </c>
      <c r="S198" s="7">
        <f t="shared" si="46"/>
        <v>1</v>
      </c>
      <c r="T198" s="7">
        <f t="shared" si="46"/>
        <v>1</v>
      </c>
      <c r="U198" s="7">
        <f t="shared" si="46"/>
        <v>79053</v>
      </c>
      <c r="V198" s="7">
        <f t="shared" si="46"/>
        <v>531</v>
      </c>
      <c r="W198" s="7">
        <f t="shared" si="46"/>
        <v>342</v>
      </c>
      <c r="X198" s="7" t="str">
        <f t="shared" si="46"/>
        <v>53.0%</v>
      </c>
      <c r="Y198" s="7" t="str">
        <f t="shared" si="46"/>
        <v>47.0%</v>
      </c>
      <c r="Z198" s="7" t="str">
        <f t="shared" si="46"/>
        <v>60.6%</v>
      </c>
      <c r="AA198" s="7" t="str">
        <f t="shared" si="46"/>
        <v>20.5%</v>
      </c>
      <c r="AB198" s="7" t="str">
        <f t="shared" si="46"/>
        <v>13.2%</v>
      </c>
      <c r="AC198" s="7" t="str">
        <f t="shared" si="46"/>
        <v>2.9%</v>
      </c>
      <c r="AD198" s="7" t="str">
        <f t="shared" si="46"/>
        <v>1.4%</v>
      </c>
      <c r="AE198" s="7" t="str">
        <f t="shared" si="46"/>
        <v>0.8%</v>
      </c>
      <c r="AF198" s="7" t="str">
        <f t="shared" si="46"/>
        <v>0.5%</v>
      </c>
      <c r="AG198" s="7" t="str">
        <f t="shared" si="46"/>
        <v>0.2%</v>
      </c>
      <c r="AH198" s="9"/>
      <c r="AI198" s="9">
        <f t="shared" si="49"/>
        <v>4</v>
      </c>
      <c r="AJ198" s="10" t="s">
        <v>282</v>
      </c>
    </row>
    <row r="199" spans="1:36" ht="13.8" x14ac:dyDescent="0.25">
      <c r="A199" s="5">
        <f t="shared" si="47"/>
        <v>43890</v>
      </c>
      <c r="B199" s="5">
        <f t="shared" si="47"/>
        <v>44136</v>
      </c>
      <c r="C199" s="6">
        <f t="shared" si="47"/>
        <v>0.33333333333333331</v>
      </c>
      <c r="D199" s="7">
        <f t="shared" si="47"/>
        <v>248</v>
      </c>
      <c r="E199" s="10" t="s">
        <v>268</v>
      </c>
      <c r="F199" s="7">
        <f t="shared" si="48"/>
        <v>169194</v>
      </c>
      <c r="G199" s="7">
        <f t="shared" si="48"/>
        <v>8371</v>
      </c>
      <c r="H199" s="7">
        <f t="shared" si="48"/>
        <v>4313</v>
      </c>
      <c r="I199" s="16" t="str">
        <f t="shared" si="48"/>
        <v>No hay datos</v>
      </c>
      <c r="J199" s="19">
        <f t="shared" si="48"/>
        <v>149048</v>
      </c>
      <c r="K199" s="24">
        <f t="shared" si="48"/>
        <v>21423</v>
      </c>
      <c r="L199" s="7">
        <f t="shared" si="48"/>
        <v>327889</v>
      </c>
      <c r="M199" s="7">
        <f t="shared" si="48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0">R198</f>
        <v>227</v>
      </c>
      <c r="S199" s="7">
        <f t="shared" si="50"/>
        <v>1</v>
      </c>
      <c r="T199" s="7">
        <f t="shared" si="50"/>
        <v>1</v>
      </c>
      <c r="U199" s="7">
        <f t="shared" si="50"/>
        <v>79053</v>
      </c>
      <c r="V199" s="7">
        <f t="shared" si="50"/>
        <v>531</v>
      </c>
      <c r="W199" s="7">
        <f t="shared" si="50"/>
        <v>342</v>
      </c>
      <c r="X199" s="7" t="str">
        <f t="shared" si="50"/>
        <v>53.0%</v>
      </c>
      <c r="Y199" s="7" t="str">
        <f t="shared" si="50"/>
        <v>47.0%</v>
      </c>
      <c r="Z199" s="7" t="str">
        <f t="shared" si="50"/>
        <v>60.6%</v>
      </c>
      <c r="AA199" s="7" t="str">
        <f t="shared" si="50"/>
        <v>20.5%</v>
      </c>
      <c r="AB199" s="7" t="str">
        <f t="shared" si="50"/>
        <v>13.2%</v>
      </c>
      <c r="AC199" s="7" t="str">
        <f t="shared" si="50"/>
        <v>2.9%</v>
      </c>
      <c r="AD199" s="7" t="str">
        <f t="shared" si="50"/>
        <v>1.4%</v>
      </c>
      <c r="AE199" s="7" t="str">
        <f t="shared" si="50"/>
        <v>0.8%</v>
      </c>
      <c r="AF199" s="7" t="str">
        <f t="shared" si="50"/>
        <v>0.5%</v>
      </c>
      <c r="AG199" s="7" t="str">
        <f t="shared" si="50"/>
        <v>0.2%</v>
      </c>
      <c r="AH199" s="9"/>
      <c r="AI199" s="9">
        <f t="shared" si="49"/>
        <v>4</v>
      </c>
      <c r="AJ199" s="10" t="s">
        <v>282</v>
      </c>
    </row>
    <row r="200" spans="1:36" ht="13.8" x14ac:dyDescent="0.25">
      <c r="A200" s="5">
        <f t="shared" si="47"/>
        <v>43890</v>
      </c>
      <c r="B200" s="5">
        <f t="shared" si="47"/>
        <v>44136</v>
      </c>
      <c r="C200" s="6">
        <f t="shared" si="47"/>
        <v>0.33333333333333331</v>
      </c>
      <c r="D200" s="7">
        <f t="shared" si="47"/>
        <v>248</v>
      </c>
      <c r="E200" s="10" t="s">
        <v>268</v>
      </c>
      <c r="F200" s="7">
        <f t="shared" si="48"/>
        <v>169194</v>
      </c>
      <c r="G200" s="7">
        <f t="shared" si="48"/>
        <v>8371</v>
      </c>
      <c r="H200" s="7">
        <f t="shared" si="48"/>
        <v>4313</v>
      </c>
      <c r="I200" s="16" t="str">
        <f t="shared" si="48"/>
        <v>No hay datos</v>
      </c>
      <c r="J200" s="19">
        <f t="shared" si="48"/>
        <v>149048</v>
      </c>
      <c r="K200" s="24">
        <f t="shared" si="48"/>
        <v>21423</v>
      </c>
      <c r="L200" s="7">
        <f t="shared" si="48"/>
        <v>327889</v>
      </c>
      <c r="M200" s="7">
        <f t="shared" si="48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50"/>
        <v>79053</v>
      </c>
      <c r="V200" s="7">
        <f t="shared" si="50"/>
        <v>531</v>
      </c>
      <c r="W200" s="7">
        <f t="shared" si="50"/>
        <v>342</v>
      </c>
      <c r="X200" s="7" t="str">
        <f t="shared" si="50"/>
        <v>53.0%</v>
      </c>
      <c r="Y200" s="7" t="str">
        <f t="shared" si="50"/>
        <v>47.0%</v>
      </c>
      <c r="Z200" s="7" t="str">
        <f t="shared" si="50"/>
        <v>60.6%</v>
      </c>
      <c r="AA200" s="7" t="str">
        <f t="shared" si="50"/>
        <v>20.5%</v>
      </c>
      <c r="AB200" s="7" t="str">
        <f t="shared" si="50"/>
        <v>13.2%</v>
      </c>
      <c r="AC200" s="7" t="str">
        <f t="shared" si="50"/>
        <v>2.9%</v>
      </c>
      <c r="AD200" s="7" t="str">
        <f t="shared" si="50"/>
        <v>1.4%</v>
      </c>
      <c r="AE200" s="7" t="str">
        <f t="shared" si="50"/>
        <v>0.8%</v>
      </c>
      <c r="AF200" s="7" t="str">
        <f t="shared" si="50"/>
        <v>0.5%</v>
      </c>
      <c r="AG200" s="7" t="str">
        <f t="shared" si="50"/>
        <v>0.2%</v>
      </c>
      <c r="AH200" s="9"/>
      <c r="AI200" s="9">
        <f t="shared" si="49"/>
        <v>4</v>
      </c>
      <c r="AJ200" s="10" t="s">
        <v>282</v>
      </c>
    </row>
    <row r="201" spans="1:36" ht="13.8" x14ac:dyDescent="0.25">
      <c r="A201" s="5">
        <f t="shared" si="47"/>
        <v>43890</v>
      </c>
      <c r="B201" s="5">
        <f t="shared" si="47"/>
        <v>44136</v>
      </c>
      <c r="C201" s="6">
        <f t="shared" si="47"/>
        <v>0.33333333333333331</v>
      </c>
      <c r="D201" s="7">
        <f t="shared" si="47"/>
        <v>248</v>
      </c>
      <c r="E201" s="10" t="s">
        <v>268</v>
      </c>
      <c r="F201" s="7">
        <f t="shared" si="48"/>
        <v>169194</v>
      </c>
      <c r="G201" s="7">
        <f t="shared" si="48"/>
        <v>8371</v>
      </c>
      <c r="H201" s="7">
        <f t="shared" si="48"/>
        <v>4313</v>
      </c>
      <c r="I201" s="16" t="str">
        <f t="shared" si="48"/>
        <v>No hay datos</v>
      </c>
      <c r="J201" s="19">
        <f t="shared" si="48"/>
        <v>149048</v>
      </c>
      <c r="K201" s="24">
        <f t="shared" si="48"/>
        <v>21423</v>
      </c>
      <c r="L201" s="7">
        <f t="shared" si="48"/>
        <v>327889</v>
      </c>
      <c r="M201" s="7">
        <f t="shared" si="48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50"/>
        <v>3008</v>
      </c>
      <c r="S201" s="7">
        <f t="shared" si="50"/>
        <v>22</v>
      </c>
      <c r="T201" s="7">
        <f t="shared" si="50"/>
        <v>0</v>
      </c>
      <c r="U201" s="7">
        <f t="shared" si="50"/>
        <v>79053</v>
      </c>
      <c r="V201" s="7">
        <f t="shared" si="50"/>
        <v>531</v>
      </c>
      <c r="W201" s="7">
        <f t="shared" si="50"/>
        <v>342</v>
      </c>
      <c r="X201" s="7" t="str">
        <f t="shared" si="50"/>
        <v>53.0%</v>
      </c>
      <c r="Y201" s="7" t="str">
        <f t="shared" si="50"/>
        <v>47.0%</v>
      </c>
      <c r="Z201" s="7" t="str">
        <f t="shared" si="50"/>
        <v>60.6%</v>
      </c>
      <c r="AA201" s="7" t="str">
        <f t="shared" si="50"/>
        <v>20.5%</v>
      </c>
      <c r="AB201" s="7" t="str">
        <f t="shared" si="50"/>
        <v>13.2%</v>
      </c>
      <c r="AC201" s="7" t="str">
        <f t="shared" si="50"/>
        <v>2.9%</v>
      </c>
      <c r="AD201" s="7" t="str">
        <f t="shared" si="50"/>
        <v>1.4%</v>
      </c>
      <c r="AE201" s="7" t="str">
        <f t="shared" si="50"/>
        <v>0.8%</v>
      </c>
      <c r="AF201" s="7" t="str">
        <f t="shared" si="50"/>
        <v>0.5%</v>
      </c>
      <c r="AG201" s="7" t="str">
        <f t="shared" si="50"/>
        <v>0.2%</v>
      </c>
      <c r="AH201" s="9"/>
      <c r="AI201" s="9">
        <f t="shared" si="49"/>
        <v>4</v>
      </c>
      <c r="AJ201" s="10" t="s">
        <v>282</v>
      </c>
    </row>
    <row r="202" spans="1:36" ht="13.8" x14ac:dyDescent="0.25">
      <c r="A202" s="5">
        <f t="shared" si="47"/>
        <v>43890</v>
      </c>
      <c r="B202" s="5">
        <f t="shared" si="47"/>
        <v>44136</v>
      </c>
      <c r="C202" s="6">
        <f t="shared" si="47"/>
        <v>0.33333333333333331</v>
      </c>
      <c r="D202" s="7">
        <f t="shared" si="47"/>
        <v>248</v>
      </c>
      <c r="E202" s="10" t="s">
        <v>268</v>
      </c>
      <c r="F202" s="7">
        <f t="shared" si="48"/>
        <v>169194</v>
      </c>
      <c r="G202" s="7">
        <f t="shared" si="48"/>
        <v>8371</v>
      </c>
      <c r="H202" s="7">
        <f t="shared" si="48"/>
        <v>4313</v>
      </c>
      <c r="I202" s="16" t="str">
        <f t="shared" si="48"/>
        <v>No hay datos</v>
      </c>
      <c r="J202" s="19">
        <f t="shared" si="48"/>
        <v>149048</v>
      </c>
      <c r="K202" s="24">
        <f t="shared" si="48"/>
        <v>21423</v>
      </c>
      <c r="L202" s="7">
        <f t="shared" si="48"/>
        <v>327889</v>
      </c>
      <c r="M202" s="7">
        <f t="shared" si="48"/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0"/>
        <v>3008</v>
      </c>
      <c r="S202" s="7">
        <f t="shared" si="50"/>
        <v>22</v>
      </c>
      <c r="T202" s="7">
        <f t="shared" si="50"/>
        <v>0</v>
      </c>
      <c r="U202" s="7">
        <f t="shared" si="50"/>
        <v>79053</v>
      </c>
      <c r="V202" s="7">
        <f t="shared" si="50"/>
        <v>531</v>
      </c>
      <c r="W202" s="7">
        <f t="shared" si="50"/>
        <v>342</v>
      </c>
      <c r="X202" s="7" t="str">
        <f t="shared" si="50"/>
        <v>53.0%</v>
      </c>
      <c r="Y202" s="7" t="str">
        <f t="shared" si="50"/>
        <v>47.0%</v>
      </c>
      <c r="Z202" s="7" t="str">
        <f t="shared" si="50"/>
        <v>60.6%</v>
      </c>
      <c r="AA202" s="7" t="str">
        <f t="shared" si="50"/>
        <v>20.5%</v>
      </c>
      <c r="AB202" s="7" t="str">
        <f t="shared" si="50"/>
        <v>13.2%</v>
      </c>
      <c r="AC202" s="7" t="str">
        <f t="shared" si="50"/>
        <v>2.9%</v>
      </c>
      <c r="AD202" s="7" t="str">
        <f t="shared" si="50"/>
        <v>1.4%</v>
      </c>
      <c r="AE202" s="7" t="str">
        <f t="shared" si="50"/>
        <v>0.8%</v>
      </c>
      <c r="AF202" s="7" t="str">
        <f t="shared" si="50"/>
        <v>0.5%</v>
      </c>
      <c r="AG202" s="7" t="str">
        <f t="shared" si="50"/>
        <v>0.2%</v>
      </c>
      <c r="AH202" s="9"/>
      <c r="AI202" s="9">
        <f t="shared" si="49"/>
        <v>4</v>
      </c>
      <c r="AJ202" s="10" t="s">
        <v>282</v>
      </c>
    </row>
    <row r="203" spans="1:36" ht="13.8" x14ac:dyDescent="0.25">
      <c r="A203" s="5">
        <f t="shared" si="47"/>
        <v>43890</v>
      </c>
      <c r="B203" s="5">
        <f t="shared" si="47"/>
        <v>44136</v>
      </c>
      <c r="C203" s="6">
        <f t="shared" si="47"/>
        <v>0.33333333333333331</v>
      </c>
      <c r="D203" s="7">
        <f t="shared" si="47"/>
        <v>248</v>
      </c>
      <c r="E203" s="10" t="s">
        <v>268</v>
      </c>
      <c r="F203" s="7">
        <f t="shared" si="48"/>
        <v>169194</v>
      </c>
      <c r="G203" s="7">
        <f t="shared" si="48"/>
        <v>8371</v>
      </c>
      <c r="H203" s="7">
        <f t="shared" si="48"/>
        <v>4313</v>
      </c>
      <c r="I203" s="16" t="str">
        <f t="shared" si="48"/>
        <v>No hay datos</v>
      </c>
      <c r="J203" s="19">
        <f t="shared" si="48"/>
        <v>149048</v>
      </c>
      <c r="K203" s="24">
        <f t="shared" si="48"/>
        <v>21423</v>
      </c>
      <c r="L203" s="7">
        <f t="shared" si="48"/>
        <v>327889</v>
      </c>
      <c r="M203" s="7">
        <f t="shared" si="48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50"/>
        <v>3008</v>
      </c>
      <c r="S203" s="7">
        <f t="shared" si="50"/>
        <v>22</v>
      </c>
      <c r="T203" s="7">
        <f t="shared" si="50"/>
        <v>0</v>
      </c>
      <c r="U203" s="7">
        <f t="shared" si="50"/>
        <v>79053</v>
      </c>
      <c r="V203" s="7">
        <f t="shared" si="50"/>
        <v>531</v>
      </c>
      <c r="W203" s="7">
        <f t="shared" si="50"/>
        <v>342</v>
      </c>
      <c r="X203" s="7" t="str">
        <f t="shared" si="50"/>
        <v>53.0%</v>
      </c>
      <c r="Y203" s="7" t="str">
        <f t="shared" si="50"/>
        <v>47.0%</v>
      </c>
      <c r="Z203" s="7" t="str">
        <f t="shared" si="50"/>
        <v>60.6%</v>
      </c>
      <c r="AA203" s="7" t="str">
        <f t="shared" si="50"/>
        <v>20.5%</v>
      </c>
      <c r="AB203" s="7" t="str">
        <f t="shared" si="50"/>
        <v>13.2%</v>
      </c>
      <c r="AC203" s="7" t="str">
        <f t="shared" si="50"/>
        <v>2.9%</v>
      </c>
      <c r="AD203" s="7" t="str">
        <f t="shared" si="50"/>
        <v>1.4%</v>
      </c>
      <c r="AE203" s="7" t="str">
        <f t="shared" si="50"/>
        <v>0.8%</v>
      </c>
      <c r="AF203" s="7" t="str">
        <f t="shared" si="50"/>
        <v>0.5%</v>
      </c>
      <c r="AG203" s="7" t="str">
        <f t="shared" si="50"/>
        <v>0.2%</v>
      </c>
      <c r="AH203" s="9"/>
      <c r="AI203" s="9">
        <f t="shared" si="49"/>
        <v>4</v>
      </c>
      <c r="AJ203" s="10" t="s">
        <v>282</v>
      </c>
    </row>
    <row r="204" spans="1:36" ht="13.8" x14ac:dyDescent="0.25">
      <c r="A204" s="5">
        <f t="shared" si="47"/>
        <v>43890</v>
      </c>
      <c r="B204" s="5">
        <f t="shared" si="47"/>
        <v>44136</v>
      </c>
      <c r="C204" s="6">
        <f t="shared" si="47"/>
        <v>0.33333333333333331</v>
      </c>
      <c r="D204" s="7">
        <f t="shared" si="47"/>
        <v>248</v>
      </c>
      <c r="E204" s="10" t="s">
        <v>268</v>
      </c>
      <c r="F204" s="7">
        <f t="shared" si="48"/>
        <v>169194</v>
      </c>
      <c r="G204" s="7">
        <f t="shared" si="48"/>
        <v>8371</v>
      </c>
      <c r="H204" s="7">
        <f t="shared" si="48"/>
        <v>4313</v>
      </c>
      <c r="I204" s="16" t="str">
        <f t="shared" si="48"/>
        <v>No hay datos</v>
      </c>
      <c r="J204" s="19">
        <f t="shared" si="48"/>
        <v>149048</v>
      </c>
      <c r="K204" s="24">
        <f t="shared" si="48"/>
        <v>21423</v>
      </c>
      <c r="L204" s="7">
        <f t="shared" si="48"/>
        <v>327889</v>
      </c>
      <c r="M204" s="7">
        <f t="shared" si="48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50"/>
        <v>3008</v>
      </c>
      <c r="S204" s="7">
        <f t="shared" si="50"/>
        <v>22</v>
      </c>
      <c r="T204" s="7">
        <f t="shared" si="50"/>
        <v>0</v>
      </c>
      <c r="U204" s="7">
        <f t="shared" si="50"/>
        <v>79053</v>
      </c>
      <c r="V204" s="7">
        <f t="shared" si="50"/>
        <v>531</v>
      </c>
      <c r="W204" s="7">
        <f t="shared" si="50"/>
        <v>342</v>
      </c>
      <c r="X204" s="7" t="str">
        <f t="shared" si="50"/>
        <v>53.0%</v>
      </c>
      <c r="Y204" s="7" t="str">
        <f t="shared" si="50"/>
        <v>47.0%</v>
      </c>
      <c r="Z204" s="7" t="str">
        <f t="shared" si="50"/>
        <v>60.6%</v>
      </c>
      <c r="AA204" s="7" t="str">
        <f t="shared" si="50"/>
        <v>20.5%</v>
      </c>
      <c r="AB204" s="7" t="str">
        <f t="shared" si="50"/>
        <v>13.2%</v>
      </c>
      <c r="AC204" s="7" t="str">
        <f t="shared" si="50"/>
        <v>2.9%</v>
      </c>
      <c r="AD204" s="7" t="str">
        <f t="shared" si="50"/>
        <v>1.4%</v>
      </c>
      <c r="AE204" s="7" t="str">
        <f t="shared" si="50"/>
        <v>0.8%</v>
      </c>
      <c r="AF204" s="7" t="str">
        <f t="shared" si="50"/>
        <v>0.5%</v>
      </c>
      <c r="AG204" s="7" t="str">
        <f t="shared" si="50"/>
        <v>0.2%</v>
      </c>
      <c r="AH204" s="9"/>
      <c r="AI204" s="9">
        <f t="shared" si="49"/>
        <v>4</v>
      </c>
      <c r="AJ204" s="10" t="s">
        <v>282</v>
      </c>
    </row>
    <row r="205" spans="1:36" ht="13.8" x14ac:dyDescent="0.25">
      <c r="A205" s="5">
        <f t="shared" si="47"/>
        <v>43890</v>
      </c>
      <c r="B205" s="5">
        <f t="shared" si="47"/>
        <v>44136</v>
      </c>
      <c r="C205" s="6">
        <f t="shared" si="47"/>
        <v>0.33333333333333331</v>
      </c>
      <c r="D205" s="7">
        <f t="shared" si="47"/>
        <v>248</v>
      </c>
      <c r="E205" s="10" t="s">
        <v>268</v>
      </c>
      <c r="F205" s="7">
        <f t="shared" si="48"/>
        <v>169194</v>
      </c>
      <c r="G205" s="7">
        <f t="shared" si="48"/>
        <v>8371</v>
      </c>
      <c r="H205" s="7">
        <f t="shared" si="48"/>
        <v>4313</v>
      </c>
      <c r="I205" s="16" t="str">
        <f t="shared" si="48"/>
        <v>No hay datos</v>
      </c>
      <c r="J205" s="19">
        <f t="shared" si="48"/>
        <v>149048</v>
      </c>
      <c r="K205" s="24">
        <f t="shared" si="48"/>
        <v>21423</v>
      </c>
      <c r="L205" s="7">
        <f t="shared" si="48"/>
        <v>327889</v>
      </c>
      <c r="M205" s="7">
        <f t="shared" si="48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0"/>
        <v>3008</v>
      </c>
      <c r="S205" s="7">
        <f t="shared" si="50"/>
        <v>22</v>
      </c>
      <c r="T205" s="7">
        <f t="shared" si="50"/>
        <v>0</v>
      </c>
      <c r="U205" s="7">
        <f t="shared" si="50"/>
        <v>79053</v>
      </c>
      <c r="V205" s="7">
        <f t="shared" si="50"/>
        <v>531</v>
      </c>
      <c r="W205" s="7">
        <f t="shared" si="50"/>
        <v>342</v>
      </c>
      <c r="X205" s="7" t="str">
        <f t="shared" si="50"/>
        <v>53.0%</v>
      </c>
      <c r="Y205" s="7" t="str">
        <f t="shared" si="50"/>
        <v>47.0%</v>
      </c>
      <c r="Z205" s="7" t="str">
        <f t="shared" si="50"/>
        <v>60.6%</v>
      </c>
      <c r="AA205" s="7" t="str">
        <f t="shared" si="50"/>
        <v>20.5%</v>
      </c>
      <c r="AB205" s="7" t="str">
        <f t="shared" si="50"/>
        <v>13.2%</v>
      </c>
      <c r="AC205" s="7" t="str">
        <f t="shared" si="50"/>
        <v>2.9%</v>
      </c>
      <c r="AD205" s="7" t="str">
        <f t="shared" si="50"/>
        <v>1.4%</v>
      </c>
      <c r="AE205" s="7" t="str">
        <f t="shared" si="50"/>
        <v>0.8%</v>
      </c>
      <c r="AF205" s="7" t="str">
        <f t="shared" si="50"/>
        <v>0.5%</v>
      </c>
      <c r="AG205" s="7" t="str">
        <f t="shared" si="50"/>
        <v>0.2%</v>
      </c>
      <c r="AH205" s="9"/>
      <c r="AI205" s="9">
        <f t="shared" si="49"/>
        <v>4</v>
      </c>
      <c r="AJ205" s="10" t="s">
        <v>282</v>
      </c>
    </row>
    <row r="206" spans="1:36" ht="13.8" x14ac:dyDescent="0.25">
      <c r="A206" s="5">
        <f t="shared" si="47"/>
        <v>43890</v>
      </c>
      <c r="B206" s="5">
        <f t="shared" si="47"/>
        <v>44136</v>
      </c>
      <c r="C206" s="6">
        <f t="shared" si="47"/>
        <v>0.33333333333333331</v>
      </c>
      <c r="D206" s="7">
        <f t="shared" si="47"/>
        <v>248</v>
      </c>
      <c r="E206" s="10" t="s">
        <v>268</v>
      </c>
      <c r="F206" s="7">
        <f t="shared" si="48"/>
        <v>169194</v>
      </c>
      <c r="G206" s="7">
        <f t="shared" si="48"/>
        <v>8371</v>
      </c>
      <c r="H206" s="7">
        <f t="shared" si="48"/>
        <v>4313</v>
      </c>
      <c r="I206" s="16" t="str">
        <f t="shared" si="48"/>
        <v>No hay datos</v>
      </c>
      <c r="J206" s="19">
        <f t="shared" si="48"/>
        <v>149048</v>
      </c>
      <c r="K206" s="24">
        <f t="shared" si="48"/>
        <v>21423</v>
      </c>
      <c r="L206" s="7">
        <f t="shared" si="48"/>
        <v>327889</v>
      </c>
      <c r="M206" s="7">
        <f t="shared" si="48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0"/>
        <v>3008</v>
      </c>
      <c r="S206" s="7">
        <f t="shared" si="50"/>
        <v>22</v>
      </c>
      <c r="T206" s="7">
        <f t="shared" si="50"/>
        <v>0</v>
      </c>
      <c r="U206" s="7">
        <f t="shared" si="50"/>
        <v>79053</v>
      </c>
      <c r="V206" s="7">
        <f t="shared" si="50"/>
        <v>531</v>
      </c>
      <c r="W206" s="7">
        <f t="shared" si="50"/>
        <v>342</v>
      </c>
      <c r="X206" s="7" t="str">
        <f t="shared" si="50"/>
        <v>53.0%</v>
      </c>
      <c r="Y206" s="7" t="str">
        <f t="shared" si="50"/>
        <v>47.0%</v>
      </c>
      <c r="Z206" s="7" t="str">
        <f t="shared" si="50"/>
        <v>60.6%</v>
      </c>
      <c r="AA206" s="7" t="str">
        <f t="shared" si="50"/>
        <v>20.5%</v>
      </c>
      <c r="AB206" s="7" t="str">
        <f t="shared" si="50"/>
        <v>13.2%</v>
      </c>
      <c r="AC206" s="7" t="str">
        <f t="shared" si="50"/>
        <v>2.9%</v>
      </c>
      <c r="AD206" s="7" t="str">
        <f t="shared" si="50"/>
        <v>1.4%</v>
      </c>
      <c r="AE206" s="7" t="str">
        <f t="shared" si="50"/>
        <v>0.8%</v>
      </c>
      <c r="AF206" s="7" t="str">
        <f t="shared" si="50"/>
        <v>0.5%</v>
      </c>
      <c r="AG206" s="7" t="str">
        <f t="shared" si="50"/>
        <v>0.2%</v>
      </c>
      <c r="AH206" s="9"/>
      <c r="AI206" s="9">
        <f t="shared" si="49"/>
        <v>4</v>
      </c>
      <c r="AJ206" s="10" t="s">
        <v>282</v>
      </c>
    </row>
    <row r="207" spans="1:36" ht="13.8" x14ac:dyDescent="0.25">
      <c r="A207" s="5">
        <f t="shared" si="47"/>
        <v>43890</v>
      </c>
      <c r="B207" s="5">
        <f t="shared" si="47"/>
        <v>44136</v>
      </c>
      <c r="C207" s="6">
        <f t="shared" si="47"/>
        <v>0.33333333333333331</v>
      </c>
      <c r="D207" s="7">
        <f t="shared" si="47"/>
        <v>248</v>
      </c>
      <c r="E207" s="10" t="s">
        <v>268</v>
      </c>
      <c r="F207" s="7">
        <f t="shared" si="48"/>
        <v>169194</v>
      </c>
      <c r="G207" s="7">
        <f t="shared" si="48"/>
        <v>8371</v>
      </c>
      <c r="H207" s="7">
        <f t="shared" si="48"/>
        <v>4313</v>
      </c>
      <c r="I207" s="16" t="str">
        <f t="shared" si="48"/>
        <v>No hay datos</v>
      </c>
      <c r="J207" s="19">
        <f t="shared" si="48"/>
        <v>149048</v>
      </c>
      <c r="K207" s="24">
        <f t="shared" si="48"/>
        <v>21423</v>
      </c>
      <c r="L207" s="7">
        <f t="shared" si="48"/>
        <v>327889</v>
      </c>
      <c r="M207" s="7">
        <f t="shared" si="48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0"/>
        <v>3008</v>
      </c>
      <c r="S207" s="7">
        <f t="shared" si="50"/>
        <v>22</v>
      </c>
      <c r="T207" s="7">
        <f t="shared" si="50"/>
        <v>0</v>
      </c>
      <c r="U207" s="7">
        <f t="shared" si="50"/>
        <v>79053</v>
      </c>
      <c r="V207" s="7">
        <f t="shared" si="50"/>
        <v>531</v>
      </c>
      <c r="W207" s="7">
        <f t="shared" si="50"/>
        <v>342</v>
      </c>
      <c r="X207" s="7" t="str">
        <f t="shared" si="50"/>
        <v>53.0%</v>
      </c>
      <c r="Y207" s="7" t="str">
        <f t="shared" si="50"/>
        <v>47.0%</v>
      </c>
      <c r="Z207" s="7" t="str">
        <f t="shared" si="50"/>
        <v>60.6%</v>
      </c>
      <c r="AA207" s="7" t="str">
        <f t="shared" si="50"/>
        <v>20.5%</v>
      </c>
      <c r="AB207" s="7" t="str">
        <f t="shared" si="50"/>
        <v>13.2%</v>
      </c>
      <c r="AC207" s="7" t="str">
        <f t="shared" si="50"/>
        <v>2.9%</v>
      </c>
      <c r="AD207" s="7" t="str">
        <f t="shared" si="50"/>
        <v>1.4%</v>
      </c>
      <c r="AE207" s="7" t="str">
        <f t="shared" si="50"/>
        <v>0.8%</v>
      </c>
      <c r="AF207" s="7" t="str">
        <f t="shared" si="50"/>
        <v>0.5%</v>
      </c>
      <c r="AG207" s="7" t="str">
        <f t="shared" si="50"/>
        <v>0.2%</v>
      </c>
      <c r="AH207" s="9"/>
      <c r="AI207" s="9">
        <f t="shared" si="49"/>
        <v>4</v>
      </c>
      <c r="AJ207" s="10" t="s">
        <v>282</v>
      </c>
    </row>
    <row r="208" spans="1:36" ht="13.8" x14ac:dyDescent="0.25">
      <c r="A208" s="5">
        <f t="shared" si="47"/>
        <v>43890</v>
      </c>
      <c r="B208" s="5">
        <f t="shared" si="47"/>
        <v>44136</v>
      </c>
      <c r="C208" s="6">
        <f t="shared" si="47"/>
        <v>0.33333333333333331</v>
      </c>
      <c r="D208" s="7">
        <f t="shared" si="47"/>
        <v>248</v>
      </c>
      <c r="E208" s="10" t="s">
        <v>268</v>
      </c>
      <c r="F208" s="7">
        <f t="shared" si="48"/>
        <v>169194</v>
      </c>
      <c r="G208" s="7">
        <f t="shared" si="48"/>
        <v>8371</v>
      </c>
      <c r="H208" s="7">
        <f t="shared" si="48"/>
        <v>4313</v>
      </c>
      <c r="I208" s="16" t="str">
        <f t="shared" si="48"/>
        <v>No hay datos</v>
      </c>
      <c r="J208" s="19">
        <f t="shared" si="48"/>
        <v>149048</v>
      </c>
      <c r="K208" s="24">
        <f t="shared" si="48"/>
        <v>21423</v>
      </c>
      <c r="L208" s="7">
        <f t="shared" si="48"/>
        <v>327889</v>
      </c>
      <c r="M208" s="7">
        <f t="shared" si="48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0"/>
        <v>3008</v>
      </c>
      <c r="S208" s="7">
        <f t="shared" si="50"/>
        <v>22</v>
      </c>
      <c r="T208" s="7">
        <f t="shared" si="50"/>
        <v>0</v>
      </c>
      <c r="U208" s="7">
        <f t="shared" si="50"/>
        <v>79053</v>
      </c>
      <c r="V208" s="7">
        <f t="shared" si="50"/>
        <v>531</v>
      </c>
      <c r="W208" s="7">
        <f t="shared" si="50"/>
        <v>342</v>
      </c>
      <c r="X208" s="7" t="str">
        <f t="shared" si="50"/>
        <v>53.0%</v>
      </c>
      <c r="Y208" s="7" t="str">
        <f t="shared" si="50"/>
        <v>47.0%</v>
      </c>
      <c r="Z208" s="7" t="str">
        <f t="shared" si="50"/>
        <v>60.6%</v>
      </c>
      <c r="AA208" s="7" t="str">
        <f t="shared" si="50"/>
        <v>20.5%</v>
      </c>
      <c r="AB208" s="7" t="str">
        <f t="shared" si="50"/>
        <v>13.2%</v>
      </c>
      <c r="AC208" s="7" t="str">
        <f t="shared" si="50"/>
        <v>2.9%</v>
      </c>
      <c r="AD208" s="7" t="str">
        <f t="shared" si="50"/>
        <v>1.4%</v>
      </c>
      <c r="AE208" s="7" t="str">
        <f t="shared" si="50"/>
        <v>0.8%</v>
      </c>
      <c r="AF208" s="7" t="str">
        <f t="shared" si="50"/>
        <v>0.5%</v>
      </c>
      <c r="AG208" s="7" t="str">
        <f t="shared" si="50"/>
        <v>0.2%</v>
      </c>
      <c r="AH208" s="9"/>
      <c r="AI208" s="9">
        <f t="shared" si="49"/>
        <v>4</v>
      </c>
      <c r="AJ208" s="10" t="s">
        <v>282</v>
      </c>
    </row>
    <row r="209" spans="1:36" ht="13.8" x14ac:dyDescent="0.25">
      <c r="A209" s="5">
        <f t="shared" si="47"/>
        <v>43890</v>
      </c>
      <c r="B209" s="5">
        <f t="shared" si="47"/>
        <v>44136</v>
      </c>
      <c r="C209" s="6">
        <f t="shared" si="47"/>
        <v>0.33333333333333331</v>
      </c>
      <c r="D209" s="7">
        <f t="shared" si="47"/>
        <v>248</v>
      </c>
      <c r="E209" s="10" t="s">
        <v>268</v>
      </c>
      <c r="F209" s="7">
        <f t="shared" si="48"/>
        <v>169194</v>
      </c>
      <c r="G209" s="7">
        <f t="shared" si="48"/>
        <v>8371</v>
      </c>
      <c r="H209" s="7">
        <f t="shared" si="48"/>
        <v>4313</v>
      </c>
      <c r="I209" s="16" t="str">
        <f t="shared" si="48"/>
        <v>No hay datos</v>
      </c>
      <c r="J209" s="19">
        <f t="shared" si="48"/>
        <v>149048</v>
      </c>
      <c r="K209" s="24">
        <f t="shared" si="48"/>
        <v>21423</v>
      </c>
      <c r="L209" s="7">
        <f t="shared" si="48"/>
        <v>327889</v>
      </c>
      <c r="M209" s="7">
        <f t="shared" si="48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0"/>
        <v>3008</v>
      </c>
      <c r="S209" s="7">
        <f t="shared" si="50"/>
        <v>22</v>
      </c>
      <c r="T209" s="7">
        <f t="shared" si="50"/>
        <v>0</v>
      </c>
      <c r="U209" s="7">
        <f t="shared" si="50"/>
        <v>79053</v>
      </c>
      <c r="V209" s="7">
        <f t="shared" si="50"/>
        <v>531</v>
      </c>
      <c r="W209" s="7">
        <f t="shared" si="50"/>
        <v>342</v>
      </c>
      <c r="X209" s="7" t="str">
        <f t="shared" si="50"/>
        <v>53.0%</v>
      </c>
      <c r="Y209" s="7" t="str">
        <f t="shared" si="50"/>
        <v>47.0%</v>
      </c>
      <c r="Z209" s="7" t="str">
        <f t="shared" si="50"/>
        <v>60.6%</v>
      </c>
      <c r="AA209" s="7" t="str">
        <f t="shared" si="50"/>
        <v>20.5%</v>
      </c>
      <c r="AB209" s="7" t="str">
        <f t="shared" si="50"/>
        <v>13.2%</v>
      </c>
      <c r="AC209" s="7" t="str">
        <f t="shared" si="50"/>
        <v>2.9%</v>
      </c>
      <c r="AD209" s="7" t="str">
        <f t="shared" si="50"/>
        <v>1.4%</v>
      </c>
      <c r="AE209" s="7" t="str">
        <f t="shared" si="50"/>
        <v>0.8%</v>
      </c>
      <c r="AF209" s="7" t="str">
        <f t="shared" si="50"/>
        <v>0.5%</v>
      </c>
      <c r="AG209" s="7" t="str">
        <f t="shared" si="50"/>
        <v>0.2%</v>
      </c>
      <c r="AH209" s="9"/>
      <c r="AI209" s="9">
        <f t="shared" si="49"/>
        <v>4</v>
      </c>
      <c r="AJ209" s="10" t="s">
        <v>282</v>
      </c>
    </row>
    <row r="210" spans="1:36" ht="13.8" x14ac:dyDescent="0.25">
      <c r="A210" s="5">
        <f t="shared" si="47"/>
        <v>43890</v>
      </c>
      <c r="B210" s="5">
        <f t="shared" si="47"/>
        <v>44136</v>
      </c>
      <c r="C210" s="6">
        <f t="shared" si="47"/>
        <v>0.33333333333333331</v>
      </c>
      <c r="D210" s="7">
        <f t="shared" si="47"/>
        <v>248</v>
      </c>
      <c r="E210" s="10" t="s">
        <v>268</v>
      </c>
      <c r="F210" s="7">
        <f t="shared" si="48"/>
        <v>169194</v>
      </c>
      <c r="G210" s="7">
        <f t="shared" si="48"/>
        <v>8371</v>
      </c>
      <c r="H210" s="7">
        <f t="shared" si="48"/>
        <v>4313</v>
      </c>
      <c r="I210" s="16" t="str">
        <f t="shared" si="48"/>
        <v>No hay datos</v>
      </c>
      <c r="J210" s="19">
        <f t="shared" si="48"/>
        <v>149048</v>
      </c>
      <c r="K210" s="24">
        <f t="shared" si="48"/>
        <v>21423</v>
      </c>
      <c r="L210" s="7">
        <f t="shared" si="48"/>
        <v>327889</v>
      </c>
      <c r="M210" s="7">
        <f t="shared" si="48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0"/>
        <v>3008</v>
      </c>
      <c r="S210" s="7">
        <f t="shared" si="50"/>
        <v>22</v>
      </c>
      <c r="T210" s="7">
        <f t="shared" si="50"/>
        <v>0</v>
      </c>
      <c r="U210" s="7">
        <f t="shared" si="50"/>
        <v>79053</v>
      </c>
      <c r="V210" s="7">
        <f t="shared" si="50"/>
        <v>531</v>
      </c>
      <c r="W210" s="7">
        <f t="shared" si="50"/>
        <v>342</v>
      </c>
      <c r="X210" s="7" t="str">
        <f t="shared" si="50"/>
        <v>53.0%</v>
      </c>
      <c r="Y210" s="7" t="str">
        <f t="shared" si="50"/>
        <v>47.0%</v>
      </c>
      <c r="Z210" s="7" t="str">
        <f t="shared" si="50"/>
        <v>60.6%</v>
      </c>
      <c r="AA210" s="7" t="str">
        <f t="shared" si="50"/>
        <v>20.5%</v>
      </c>
      <c r="AB210" s="7" t="str">
        <f t="shared" si="50"/>
        <v>13.2%</v>
      </c>
      <c r="AC210" s="7" t="str">
        <f t="shared" si="50"/>
        <v>2.9%</v>
      </c>
      <c r="AD210" s="7" t="str">
        <f t="shared" si="50"/>
        <v>1.4%</v>
      </c>
      <c r="AE210" s="7" t="str">
        <f t="shared" si="50"/>
        <v>0.8%</v>
      </c>
      <c r="AF210" s="7" t="str">
        <f t="shared" si="50"/>
        <v>0.5%</v>
      </c>
      <c r="AG210" s="7" t="str">
        <f t="shared" si="50"/>
        <v>0.2%</v>
      </c>
      <c r="AH210" s="9"/>
      <c r="AI210" s="9">
        <f t="shared" si="49"/>
        <v>4</v>
      </c>
      <c r="AJ210" s="10" t="s">
        <v>282</v>
      </c>
    </row>
    <row r="211" spans="1:36" ht="13.8" x14ac:dyDescent="0.25">
      <c r="A211" s="5">
        <f t="shared" ref="A211:D226" si="51">A210</f>
        <v>43890</v>
      </c>
      <c r="B211" s="5">
        <f t="shared" si="51"/>
        <v>44136</v>
      </c>
      <c r="C211" s="6">
        <f t="shared" si="51"/>
        <v>0.33333333333333331</v>
      </c>
      <c r="D211" s="7">
        <f t="shared" si="51"/>
        <v>248</v>
      </c>
      <c r="E211" s="10" t="s">
        <v>268</v>
      </c>
      <c r="F211" s="7">
        <f t="shared" ref="F211:M226" si="52">F210</f>
        <v>169194</v>
      </c>
      <c r="G211" s="7">
        <f t="shared" si="52"/>
        <v>8371</v>
      </c>
      <c r="H211" s="7">
        <f t="shared" si="52"/>
        <v>4313</v>
      </c>
      <c r="I211" s="16" t="str">
        <f t="shared" si="52"/>
        <v>No hay datos</v>
      </c>
      <c r="J211" s="19">
        <f t="shared" si="52"/>
        <v>149048</v>
      </c>
      <c r="K211" s="24">
        <f t="shared" si="52"/>
        <v>21423</v>
      </c>
      <c r="L211" s="7">
        <f t="shared" si="52"/>
        <v>327889</v>
      </c>
      <c r="M211" s="7">
        <f t="shared" si="52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0"/>
        <v>3008</v>
      </c>
      <c r="S211" s="7">
        <f t="shared" si="50"/>
        <v>22</v>
      </c>
      <c r="T211" s="7">
        <f t="shared" si="50"/>
        <v>0</v>
      </c>
      <c r="U211" s="7">
        <f t="shared" si="50"/>
        <v>79053</v>
      </c>
      <c r="V211" s="7">
        <f t="shared" si="50"/>
        <v>531</v>
      </c>
      <c r="W211" s="7">
        <f t="shared" si="50"/>
        <v>342</v>
      </c>
      <c r="X211" s="7" t="str">
        <f t="shared" si="50"/>
        <v>53.0%</v>
      </c>
      <c r="Y211" s="7" t="str">
        <f t="shared" si="50"/>
        <v>47.0%</v>
      </c>
      <c r="Z211" s="7" t="str">
        <f t="shared" si="50"/>
        <v>60.6%</v>
      </c>
      <c r="AA211" s="7" t="str">
        <f t="shared" si="50"/>
        <v>20.5%</v>
      </c>
      <c r="AB211" s="7" t="str">
        <f t="shared" si="50"/>
        <v>13.2%</v>
      </c>
      <c r="AC211" s="7" t="str">
        <f t="shared" si="50"/>
        <v>2.9%</v>
      </c>
      <c r="AD211" s="7" t="str">
        <f t="shared" si="50"/>
        <v>1.4%</v>
      </c>
      <c r="AE211" s="7" t="str">
        <f t="shared" si="50"/>
        <v>0.8%</v>
      </c>
      <c r="AF211" s="7" t="str">
        <f t="shared" si="50"/>
        <v>0.5%</v>
      </c>
      <c r="AG211" s="7" t="str">
        <f t="shared" si="50"/>
        <v>0.2%</v>
      </c>
      <c r="AH211" s="9"/>
      <c r="AI211" s="9">
        <f t="shared" si="49"/>
        <v>4</v>
      </c>
      <c r="AJ211" s="10" t="s">
        <v>282</v>
      </c>
    </row>
    <row r="212" spans="1:36" ht="13.8" x14ac:dyDescent="0.25">
      <c r="A212" s="5">
        <f t="shared" si="51"/>
        <v>43890</v>
      </c>
      <c r="B212" s="5">
        <f t="shared" si="51"/>
        <v>44136</v>
      </c>
      <c r="C212" s="6">
        <f t="shared" si="51"/>
        <v>0.33333333333333331</v>
      </c>
      <c r="D212" s="7">
        <f t="shared" si="51"/>
        <v>248</v>
      </c>
      <c r="E212" s="10" t="s">
        <v>268</v>
      </c>
      <c r="F212" s="7">
        <f t="shared" si="52"/>
        <v>169194</v>
      </c>
      <c r="G212" s="7">
        <f t="shared" si="52"/>
        <v>8371</v>
      </c>
      <c r="H212" s="7">
        <f t="shared" si="52"/>
        <v>4313</v>
      </c>
      <c r="I212" s="16" t="str">
        <f t="shared" si="52"/>
        <v>No hay datos</v>
      </c>
      <c r="J212" s="19">
        <f t="shared" si="52"/>
        <v>149048</v>
      </c>
      <c r="K212" s="24">
        <f t="shared" si="52"/>
        <v>21423</v>
      </c>
      <c r="L212" s="7">
        <f t="shared" si="52"/>
        <v>327889</v>
      </c>
      <c r="M212" s="7">
        <f t="shared" si="52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0"/>
        <v>3008</v>
      </c>
      <c r="S212" s="7">
        <f t="shared" si="50"/>
        <v>22</v>
      </c>
      <c r="T212" s="7">
        <f t="shared" si="50"/>
        <v>0</v>
      </c>
      <c r="U212" s="7">
        <f t="shared" si="50"/>
        <v>79053</v>
      </c>
      <c r="V212" s="7">
        <f t="shared" si="50"/>
        <v>531</v>
      </c>
      <c r="W212" s="7">
        <f t="shared" si="50"/>
        <v>342</v>
      </c>
      <c r="X212" s="7" t="str">
        <f t="shared" si="50"/>
        <v>53.0%</v>
      </c>
      <c r="Y212" s="7" t="str">
        <f t="shared" si="50"/>
        <v>47.0%</v>
      </c>
      <c r="Z212" s="7" t="str">
        <f t="shared" si="50"/>
        <v>60.6%</v>
      </c>
      <c r="AA212" s="7" t="str">
        <f t="shared" si="50"/>
        <v>20.5%</v>
      </c>
      <c r="AB212" s="7" t="str">
        <f t="shared" si="50"/>
        <v>13.2%</v>
      </c>
      <c r="AC212" s="7" t="str">
        <f t="shared" si="50"/>
        <v>2.9%</v>
      </c>
      <c r="AD212" s="7" t="str">
        <f t="shared" si="50"/>
        <v>1.4%</v>
      </c>
      <c r="AE212" s="7" t="str">
        <f t="shared" si="50"/>
        <v>0.8%</v>
      </c>
      <c r="AF212" s="7" t="str">
        <f t="shared" si="50"/>
        <v>0.5%</v>
      </c>
      <c r="AG212" s="7" t="str">
        <f t="shared" si="50"/>
        <v>0.2%</v>
      </c>
      <c r="AH212" s="9"/>
      <c r="AI212" s="9">
        <f t="shared" si="49"/>
        <v>4</v>
      </c>
      <c r="AJ212" s="10" t="s">
        <v>282</v>
      </c>
    </row>
    <row r="213" spans="1:36" ht="13.8" x14ac:dyDescent="0.25">
      <c r="A213" s="5">
        <f t="shared" si="51"/>
        <v>43890</v>
      </c>
      <c r="B213" s="5">
        <f t="shared" si="51"/>
        <v>44136</v>
      </c>
      <c r="C213" s="6">
        <f t="shared" si="51"/>
        <v>0.33333333333333331</v>
      </c>
      <c r="D213" s="7">
        <f t="shared" si="51"/>
        <v>248</v>
      </c>
      <c r="E213" s="10" t="s">
        <v>268</v>
      </c>
      <c r="F213" s="7">
        <f t="shared" si="52"/>
        <v>169194</v>
      </c>
      <c r="G213" s="7">
        <f t="shared" si="52"/>
        <v>8371</v>
      </c>
      <c r="H213" s="7">
        <f t="shared" si="52"/>
        <v>4313</v>
      </c>
      <c r="I213" s="16" t="str">
        <f t="shared" si="52"/>
        <v>No hay datos</v>
      </c>
      <c r="J213" s="19">
        <f t="shared" si="52"/>
        <v>149048</v>
      </c>
      <c r="K213" s="24">
        <f t="shared" si="52"/>
        <v>21423</v>
      </c>
      <c r="L213" s="7">
        <f t="shared" si="52"/>
        <v>327889</v>
      </c>
      <c r="M213" s="7">
        <f t="shared" si="52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50"/>
        <v>79053</v>
      </c>
      <c r="V213" s="7">
        <f t="shared" si="50"/>
        <v>531</v>
      </c>
      <c r="W213" s="7">
        <f t="shared" si="50"/>
        <v>342</v>
      </c>
      <c r="X213" s="7" t="str">
        <f t="shared" si="50"/>
        <v>53.0%</v>
      </c>
      <c r="Y213" s="7" t="str">
        <f t="shared" si="50"/>
        <v>47.0%</v>
      </c>
      <c r="Z213" s="7" t="str">
        <f t="shared" si="50"/>
        <v>60.6%</v>
      </c>
      <c r="AA213" s="7" t="str">
        <f t="shared" si="50"/>
        <v>20.5%</v>
      </c>
      <c r="AB213" s="7" t="str">
        <f t="shared" si="50"/>
        <v>13.2%</v>
      </c>
      <c r="AC213" s="7" t="str">
        <f t="shared" si="50"/>
        <v>2.9%</v>
      </c>
      <c r="AD213" s="7" t="str">
        <f t="shared" si="50"/>
        <v>1.4%</v>
      </c>
      <c r="AE213" s="7" t="str">
        <f t="shared" si="50"/>
        <v>0.8%</v>
      </c>
      <c r="AF213" s="7" t="str">
        <f t="shared" si="50"/>
        <v>0.5%</v>
      </c>
      <c r="AG213" s="7" t="str">
        <f t="shared" si="50"/>
        <v>0.2%</v>
      </c>
      <c r="AH213" s="9"/>
      <c r="AI213" s="9">
        <f t="shared" si="49"/>
        <v>4</v>
      </c>
      <c r="AJ213" s="10" t="s">
        <v>282</v>
      </c>
    </row>
    <row r="214" spans="1:36" ht="13.8" x14ac:dyDescent="0.25">
      <c r="A214" s="5">
        <f t="shared" si="51"/>
        <v>43890</v>
      </c>
      <c r="B214" s="5">
        <f t="shared" si="51"/>
        <v>44136</v>
      </c>
      <c r="C214" s="6">
        <f t="shared" si="51"/>
        <v>0.33333333333333331</v>
      </c>
      <c r="D214" s="7">
        <f t="shared" si="51"/>
        <v>248</v>
      </c>
      <c r="E214" s="10" t="s">
        <v>268</v>
      </c>
      <c r="F214" s="7">
        <f t="shared" si="52"/>
        <v>169194</v>
      </c>
      <c r="G214" s="7">
        <f t="shared" si="52"/>
        <v>8371</v>
      </c>
      <c r="H214" s="7">
        <f t="shared" si="52"/>
        <v>4313</v>
      </c>
      <c r="I214" s="16" t="str">
        <f t="shared" si="52"/>
        <v>No hay datos</v>
      </c>
      <c r="J214" s="19">
        <f t="shared" si="52"/>
        <v>149048</v>
      </c>
      <c r="K214" s="24">
        <f t="shared" si="52"/>
        <v>21423</v>
      </c>
      <c r="L214" s="7">
        <f t="shared" si="52"/>
        <v>327889</v>
      </c>
      <c r="M214" s="7">
        <f t="shared" si="52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0"/>
        <v>1440</v>
      </c>
      <c r="S214" s="7">
        <f t="shared" si="50"/>
        <v>74</v>
      </c>
      <c r="T214" s="7">
        <f t="shared" si="50"/>
        <v>2</v>
      </c>
      <c r="U214" s="7">
        <f t="shared" si="50"/>
        <v>79053</v>
      </c>
      <c r="V214" s="7">
        <f t="shared" si="50"/>
        <v>531</v>
      </c>
      <c r="W214" s="7">
        <f t="shared" si="50"/>
        <v>342</v>
      </c>
      <c r="X214" s="7" t="str">
        <f t="shared" si="50"/>
        <v>53.0%</v>
      </c>
      <c r="Y214" s="7" t="str">
        <f t="shared" si="50"/>
        <v>47.0%</v>
      </c>
      <c r="Z214" s="7" t="str">
        <f t="shared" si="50"/>
        <v>60.6%</v>
      </c>
      <c r="AA214" s="7" t="str">
        <f t="shared" si="50"/>
        <v>20.5%</v>
      </c>
      <c r="AB214" s="7" t="str">
        <f t="shared" si="50"/>
        <v>13.2%</v>
      </c>
      <c r="AC214" s="7" t="str">
        <f t="shared" si="50"/>
        <v>2.9%</v>
      </c>
      <c r="AD214" s="7" t="str">
        <f t="shared" si="50"/>
        <v>1.4%</v>
      </c>
      <c r="AE214" s="7" t="str">
        <f t="shared" si="50"/>
        <v>0.8%</v>
      </c>
      <c r="AF214" s="7" t="str">
        <f t="shared" si="50"/>
        <v>0.5%</v>
      </c>
      <c r="AG214" s="7" t="str">
        <f t="shared" si="50"/>
        <v>0.2%</v>
      </c>
      <c r="AH214" s="9"/>
      <c r="AI214" s="9">
        <f t="shared" si="49"/>
        <v>4</v>
      </c>
      <c r="AJ214" s="10" t="s">
        <v>282</v>
      </c>
    </row>
    <row r="215" spans="1:36" ht="13.8" x14ac:dyDescent="0.25">
      <c r="A215" s="5">
        <f t="shared" si="51"/>
        <v>43890</v>
      </c>
      <c r="B215" s="5">
        <f t="shared" si="51"/>
        <v>44136</v>
      </c>
      <c r="C215" s="6">
        <f t="shared" si="51"/>
        <v>0.33333333333333331</v>
      </c>
      <c r="D215" s="7">
        <f t="shared" si="51"/>
        <v>248</v>
      </c>
      <c r="E215" s="10" t="s">
        <v>268</v>
      </c>
      <c r="F215" s="7">
        <f t="shared" si="52"/>
        <v>169194</v>
      </c>
      <c r="G215" s="7">
        <f t="shared" si="52"/>
        <v>8371</v>
      </c>
      <c r="H215" s="7">
        <f t="shared" si="52"/>
        <v>4313</v>
      </c>
      <c r="I215" s="16" t="str">
        <f t="shared" si="52"/>
        <v>No hay datos</v>
      </c>
      <c r="J215" s="19">
        <f t="shared" si="52"/>
        <v>149048</v>
      </c>
      <c r="K215" s="24">
        <f t="shared" si="52"/>
        <v>21423</v>
      </c>
      <c r="L215" s="7">
        <f t="shared" si="52"/>
        <v>327889</v>
      </c>
      <c r="M215" s="7">
        <f t="shared" si="52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3">R214</f>
        <v>1440</v>
      </c>
      <c r="S215" s="7">
        <f t="shared" si="53"/>
        <v>74</v>
      </c>
      <c r="T215" s="7">
        <f t="shared" si="53"/>
        <v>2</v>
      </c>
      <c r="U215" s="7">
        <f t="shared" si="53"/>
        <v>79053</v>
      </c>
      <c r="V215" s="7">
        <f t="shared" si="53"/>
        <v>531</v>
      </c>
      <c r="W215" s="7">
        <f t="shared" si="53"/>
        <v>342</v>
      </c>
      <c r="X215" s="7" t="str">
        <f t="shared" si="53"/>
        <v>53.0%</v>
      </c>
      <c r="Y215" s="7" t="str">
        <f t="shared" si="53"/>
        <v>47.0%</v>
      </c>
      <c r="Z215" s="7" t="str">
        <f t="shared" si="53"/>
        <v>60.6%</v>
      </c>
      <c r="AA215" s="7" t="str">
        <f t="shared" si="53"/>
        <v>20.5%</v>
      </c>
      <c r="AB215" s="7" t="str">
        <f t="shared" si="53"/>
        <v>13.2%</v>
      </c>
      <c r="AC215" s="7" t="str">
        <f t="shared" si="53"/>
        <v>2.9%</v>
      </c>
      <c r="AD215" s="7" t="str">
        <f t="shared" si="53"/>
        <v>1.4%</v>
      </c>
      <c r="AE215" s="7" t="str">
        <f t="shared" si="53"/>
        <v>0.8%</v>
      </c>
      <c r="AF215" s="7" t="str">
        <f t="shared" si="53"/>
        <v>0.5%</v>
      </c>
      <c r="AG215" s="7" t="str">
        <f t="shared" si="53"/>
        <v>0.2%</v>
      </c>
      <c r="AH215" s="9"/>
      <c r="AI215" s="9">
        <f t="shared" si="49"/>
        <v>4</v>
      </c>
      <c r="AJ215" s="10" t="s">
        <v>282</v>
      </c>
    </row>
    <row r="216" spans="1:36" ht="13.8" x14ac:dyDescent="0.25">
      <c r="A216" s="5">
        <f t="shared" si="51"/>
        <v>43890</v>
      </c>
      <c r="B216" s="5">
        <f t="shared" si="51"/>
        <v>44136</v>
      </c>
      <c r="C216" s="6">
        <f t="shared" si="51"/>
        <v>0.33333333333333331</v>
      </c>
      <c r="D216" s="7">
        <f t="shared" si="51"/>
        <v>248</v>
      </c>
      <c r="E216" s="10" t="s">
        <v>268</v>
      </c>
      <c r="F216" s="7">
        <f t="shared" si="52"/>
        <v>169194</v>
      </c>
      <c r="G216" s="7">
        <f t="shared" si="52"/>
        <v>8371</v>
      </c>
      <c r="H216" s="7">
        <f t="shared" si="52"/>
        <v>4313</v>
      </c>
      <c r="I216" s="16" t="str">
        <f t="shared" si="52"/>
        <v>No hay datos</v>
      </c>
      <c r="J216" s="19">
        <f t="shared" si="52"/>
        <v>149048</v>
      </c>
      <c r="K216" s="24">
        <f t="shared" si="52"/>
        <v>21423</v>
      </c>
      <c r="L216" s="7">
        <f t="shared" si="52"/>
        <v>327889</v>
      </c>
      <c r="M216" s="7">
        <f t="shared" si="52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53"/>
        <v>1440</v>
      </c>
      <c r="S216" s="7">
        <f t="shared" si="53"/>
        <v>74</v>
      </c>
      <c r="T216" s="7">
        <f t="shared" si="53"/>
        <v>2</v>
      </c>
      <c r="U216" s="7">
        <f t="shared" si="53"/>
        <v>79053</v>
      </c>
      <c r="V216" s="7">
        <f t="shared" si="53"/>
        <v>531</v>
      </c>
      <c r="W216" s="7">
        <f t="shared" si="53"/>
        <v>342</v>
      </c>
      <c r="X216" s="7" t="str">
        <f t="shared" si="53"/>
        <v>53.0%</v>
      </c>
      <c r="Y216" s="7" t="str">
        <f t="shared" si="53"/>
        <v>47.0%</v>
      </c>
      <c r="Z216" s="7" t="str">
        <f t="shared" si="53"/>
        <v>60.6%</v>
      </c>
      <c r="AA216" s="7" t="str">
        <f t="shared" si="53"/>
        <v>20.5%</v>
      </c>
      <c r="AB216" s="7" t="str">
        <f t="shared" si="53"/>
        <v>13.2%</v>
      </c>
      <c r="AC216" s="7" t="str">
        <f t="shared" si="53"/>
        <v>2.9%</v>
      </c>
      <c r="AD216" s="7" t="str">
        <f t="shared" si="53"/>
        <v>1.4%</v>
      </c>
      <c r="AE216" s="7" t="str">
        <f t="shared" si="53"/>
        <v>0.8%</v>
      </c>
      <c r="AF216" s="7" t="str">
        <f t="shared" si="53"/>
        <v>0.5%</v>
      </c>
      <c r="AG216" s="7" t="str">
        <f t="shared" si="53"/>
        <v>0.2%</v>
      </c>
      <c r="AH216" s="9"/>
      <c r="AI216" s="9">
        <f t="shared" si="49"/>
        <v>4</v>
      </c>
      <c r="AJ216" s="10" t="s">
        <v>282</v>
      </c>
    </row>
    <row r="217" spans="1:36" ht="13.8" x14ac:dyDescent="0.25">
      <c r="A217" s="5">
        <f t="shared" si="51"/>
        <v>43890</v>
      </c>
      <c r="B217" s="5">
        <f t="shared" si="51"/>
        <v>44136</v>
      </c>
      <c r="C217" s="6">
        <f t="shared" si="51"/>
        <v>0.33333333333333331</v>
      </c>
      <c r="D217" s="7">
        <f t="shared" si="51"/>
        <v>248</v>
      </c>
      <c r="E217" s="10" t="s">
        <v>268</v>
      </c>
      <c r="F217" s="7">
        <f t="shared" si="52"/>
        <v>169194</v>
      </c>
      <c r="G217" s="7">
        <f t="shared" si="52"/>
        <v>8371</v>
      </c>
      <c r="H217" s="7">
        <f t="shared" si="52"/>
        <v>4313</v>
      </c>
      <c r="I217" s="16" t="str">
        <f t="shared" si="52"/>
        <v>No hay datos</v>
      </c>
      <c r="J217" s="19">
        <f t="shared" si="52"/>
        <v>149048</v>
      </c>
      <c r="K217" s="24">
        <f t="shared" si="52"/>
        <v>21423</v>
      </c>
      <c r="L217" s="7">
        <f t="shared" si="52"/>
        <v>327889</v>
      </c>
      <c r="M217" s="7">
        <f t="shared" si="52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3"/>
        <v>1440</v>
      </c>
      <c r="S217" s="7">
        <f t="shared" si="53"/>
        <v>74</v>
      </c>
      <c r="T217" s="7">
        <f t="shared" si="53"/>
        <v>2</v>
      </c>
      <c r="U217" s="7">
        <f t="shared" si="53"/>
        <v>79053</v>
      </c>
      <c r="V217" s="7">
        <f t="shared" si="53"/>
        <v>531</v>
      </c>
      <c r="W217" s="7">
        <f t="shared" si="53"/>
        <v>342</v>
      </c>
      <c r="X217" s="7" t="str">
        <f t="shared" si="53"/>
        <v>53.0%</v>
      </c>
      <c r="Y217" s="7" t="str">
        <f t="shared" si="53"/>
        <v>47.0%</v>
      </c>
      <c r="Z217" s="7" t="str">
        <f t="shared" si="53"/>
        <v>60.6%</v>
      </c>
      <c r="AA217" s="7" t="str">
        <f t="shared" si="53"/>
        <v>20.5%</v>
      </c>
      <c r="AB217" s="7" t="str">
        <f t="shared" si="53"/>
        <v>13.2%</v>
      </c>
      <c r="AC217" s="7" t="str">
        <f t="shared" si="53"/>
        <v>2.9%</v>
      </c>
      <c r="AD217" s="7" t="str">
        <f t="shared" si="53"/>
        <v>1.4%</v>
      </c>
      <c r="AE217" s="7" t="str">
        <f t="shared" si="53"/>
        <v>0.8%</v>
      </c>
      <c r="AF217" s="7" t="str">
        <f t="shared" si="53"/>
        <v>0.5%</v>
      </c>
      <c r="AG217" s="7" t="str">
        <f t="shared" si="53"/>
        <v>0.2%</v>
      </c>
      <c r="AH217" s="9"/>
      <c r="AI217" s="9">
        <f t="shared" si="49"/>
        <v>4</v>
      </c>
      <c r="AJ217" s="10" t="s">
        <v>282</v>
      </c>
    </row>
    <row r="218" spans="1:36" ht="13.8" x14ac:dyDescent="0.25">
      <c r="A218" s="5">
        <f t="shared" si="51"/>
        <v>43890</v>
      </c>
      <c r="B218" s="5">
        <f t="shared" si="51"/>
        <v>44136</v>
      </c>
      <c r="C218" s="6">
        <f t="shared" si="51"/>
        <v>0.33333333333333331</v>
      </c>
      <c r="D218" s="7">
        <f t="shared" si="51"/>
        <v>248</v>
      </c>
      <c r="E218" s="10" t="s">
        <v>268</v>
      </c>
      <c r="F218" s="7">
        <f t="shared" si="52"/>
        <v>169194</v>
      </c>
      <c r="G218" s="7">
        <f t="shared" si="52"/>
        <v>8371</v>
      </c>
      <c r="H218" s="7">
        <f t="shared" si="52"/>
        <v>4313</v>
      </c>
      <c r="I218" s="16" t="str">
        <f t="shared" si="52"/>
        <v>No hay datos</v>
      </c>
      <c r="J218" s="19">
        <f t="shared" si="52"/>
        <v>149048</v>
      </c>
      <c r="K218" s="24">
        <f t="shared" si="52"/>
        <v>21423</v>
      </c>
      <c r="L218" s="7">
        <f t="shared" si="52"/>
        <v>327889</v>
      </c>
      <c r="M218" s="7">
        <f t="shared" si="52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3"/>
        <v>1440</v>
      </c>
      <c r="S218" s="7">
        <f t="shared" si="53"/>
        <v>74</v>
      </c>
      <c r="T218" s="7">
        <f t="shared" si="53"/>
        <v>2</v>
      </c>
      <c r="U218" s="7">
        <f t="shared" si="53"/>
        <v>79053</v>
      </c>
      <c r="V218" s="7">
        <f t="shared" si="53"/>
        <v>531</v>
      </c>
      <c r="W218" s="7">
        <f t="shared" si="53"/>
        <v>342</v>
      </c>
      <c r="X218" s="7" t="str">
        <f t="shared" si="53"/>
        <v>53.0%</v>
      </c>
      <c r="Y218" s="7" t="str">
        <f t="shared" si="53"/>
        <v>47.0%</v>
      </c>
      <c r="Z218" s="7" t="str">
        <f t="shared" si="53"/>
        <v>60.6%</v>
      </c>
      <c r="AA218" s="7" t="str">
        <f t="shared" si="53"/>
        <v>20.5%</v>
      </c>
      <c r="AB218" s="7" t="str">
        <f t="shared" si="53"/>
        <v>13.2%</v>
      </c>
      <c r="AC218" s="7" t="str">
        <f t="shared" si="53"/>
        <v>2.9%</v>
      </c>
      <c r="AD218" s="7" t="str">
        <f t="shared" si="53"/>
        <v>1.4%</v>
      </c>
      <c r="AE218" s="7" t="str">
        <f t="shared" si="53"/>
        <v>0.8%</v>
      </c>
      <c r="AF218" s="7" t="str">
        <f t="shared" si="53"/>
        <v>0.5%</v>
      </c>
      <c r="AG218" s="7" t="str">
        <f t="shared" si="53"/>
        <v>0.2%</v>
      </c>
      <c r="AH218" s="9"/>
      <c r="AI218" s="9">
        <f t="shared" si="49"/>
        <v>4</v>
      </c>
      <c r="AJ218" s="10" t="s">
        <v>282</v>
      </c>
    </row>
    <row r="219" spans="1:36" ht="13.8" x14ac:dyDescent="0.25">
      <c r="A219" s="5">
        <f t="shared" si="51"/>
        <v>43890</v>
      </c>
      <c r="B219" s="5">
        <f t="shared" si="51"/>
        <v>44136</v>
      </c>
      <c r="C219" s="6">
        <f t="shared" si="51"/>
        <v>0.33333333333333331</v>
      </c>
      <c r="D219" s="7">
        <f t="shared" si="51"/>
        <v>248</v>
      </c>
      <c r="E219" s="10" t="s">
        <v>268</v>
      </c>
      <c r="F219" s="7">
        <f t="shared" si="52"/>
        <v>169194</v>
      </c>
      <c r="G219" s="7">
        <f t="shared" si="52"/>
        <v>8371</v>
      </c>
      <c r="H219" s="7">
        <f t="shared" si="52"/>
        <v>4313</v>
      </c>
      <c r="I219" s="16" t="str">
        <f t="shared" si="52"/>
        <v>No hay datos</v>
      </c>
      <c r="J219" s="19">
        <f t="shared" si="52"/>
        <v>149048</v>
      </c>
      <c r="K219" s="24">
        <f t="shared" si="52"/>
        <v>21423</v>
      </c>
      <c r="L219" s="7">
        <f t="shared" si="52"/>
        <v>327889</v>
      </c>
      <c r="M219" s="7">
        <f t="shared" si="52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53"/>
        <v>79053</v>
      </c>
      <c r="V219" s="7">
        <f t="shared" si="53"/>
        <v>531</v>
      </c>
      <c r="W219" s="7">
        <f t="shared" si="53"/>
        <v>342</v>
      </c>
      <c r="X219" s="7" t="str">
        <f t="shared" si="53"/>
        <v>53.0%</v>
      </c>
      <c r="Y219" s="7" t="str">
        <f t="shared" si="53"/>
        <v>47.0%</v>
      </c>
      <c r="Z219" s="7" t="str">
        <f t="shared" si="53"/>
        <v>60.6%</v>
      </c>
      <c r="AA219" s="7" t="str">
        <f t="shared" si="53"/>
        <v>20.5%</v>
      </c>
      <c r="AB219" s="7" t="str">
        <f t="shared" si="53"/>
        <v>13.2%</v>
      </c>
      <c r="AC219" s="7" t="str">
        <f t="shared" si="53"/>
        <v>2.9%</v>
      </c>
      <c r="AD219" s="7" t="str">
        <f t="shared" si="53"/>
        <v>1.4%</v>
      </c>
      <c r="AE219" s="7" t="str">
        <f t="shared" si="53"/>
        <v>0.8%</v>
      </c>
      <c r="AF219" s="7" t="str">
        <f t="shared" si="53"/>
        <v>0.5%</v>
      </c>
      <c r="AG219" s="7" t="str">
        <f t="shared" si="53"/>
        <v>0.2%</v>
      </c>
      <c r="AH219" s="9"/>
      <c r="AI219" s="9">
        <f t="shared" si="49"/>
        <v>4</v>
      </c>
      <c r="AJ219" s="10" t="s">
        <v>282</v>
      </c>
    </row>
    <row r="220" spans="1:36" ht="13.8" x14ac:dyDescent="0.25">
      <c r="A220" s="5">
        <f t="shared" si="51"/>
        <v>43890</v>
      </c>
      <c r="B220" s="5">
        <f t="shared" si="51"/>
        <v>44136</v>
      </c>
      <c r="C220" s="6">
        <f t="shared" si="51"/>
        <v>0.33333333333333331</v>
      </c>
      <c r="D220" s="7">
        <f t="shared" si="51"/>
        <v>248</v>
      </c>
      <c r="E220" s="10" t="s">
        <v>268</v>
      </c>
      <c r="F220" s="7">
        <f t="shared" si="52"/>
        <v>169194</v>
      </c>
      <c r="G220" s="7">
        <f t="shared" si="52"/>
        <v>8371</v>
      </c>
      <c r="H220" s="7">
        <f t="shared" si="52"/>
        <v>4313</v>
      </c>
      <c r="I220" s="16" t="str">
        <f t="shared" si="52"/>
        <v>No hay datos</v>
      </c>
      <c r="J220" s="19">
        <f t="shared" si="52"/>
        <v>149048</v>
      </c>
      <c r="K220" s="24">
        <f t="shared" si="52"/>
        <v>21423</v>
      </c>
      <c r="L220" s="7">
        <f t="shared" si="52"/>
        <v>327889</v>
      </c>
      <c r="M220" s="7">
        <f t="shared" si="52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3"/>
        <v>1956</v>
      </c>
      <c r="S220" s="7">
        <f t="shared" si="53"/>
        <v>53</v>
      </c>
      <c r="T220" s="7">
        <f t="shared" si="53"/>
        <v>17</v>
      </c>
      <c r="U220" s="7">
        <f t="shared" si="53"/>
        <v>79053</v>
      </c>
      <c r="V220" s="7">
        <f t="shared" si="53"/>
        <v>531</v>
      </c>
      <c r="W220" s="7">
        <f t="shared" si="53"/>
        <v>342</v>
      </c>
      <c r="X220" s="7" t="str">
        <f t="shared" si="53"/>
        <v>53.0%</v>
      </c>
      <c r="Y220" s="7" t="str">
        <f t="shared" si="53"/>
        <v>47.0%</v>
      </c>
      <c r="Z220" s="7" t="str">
        <f t="shared" si="53"/>
        <v>60.6%</v>
      </c>
      <c r="AA220" s="7" t="str">
        <f t="shared" si="53"/>
        <v>20.5%</v>
      </c>
      <c r="AB220" s="7" t="str">
        <f t="shared" si="53"/>
        <v>13.2%</v>
      </c>
      <c r="AC220" s="7" t="str">
        <f t="shared" si="53"/>
        <v>2.9%</v>
      </c>
      <c r="AD220" s="7" t="str">
        <f t="shared" si="53"/>
        <v>1.4%</v>
      </c>
      <c r="AE220" s="7" t="str">
        <f t="shared" si="53"/>
        <v>0.8%</v>
      </c>
      <c r="AF220" s="7" t="str">
        <f t="shared" si="53"/>
        <v>0.5%</v>
      </c>
      <c r="AG220" s="7" t="str">
        <f t="shared" si="53"/>
        <v>0.2%</v>
      </c>
      <c r="AH220" s="9"/>
      <c r="AI220" s="9">
        <f t="shared" si="49"/>
        <v>4</v>
      </c>
      <c r="AJ220" s="10" t="s">
        <v>282</v>
      </c>
    </row>
    <row r="221" spans="1:36" ht="13.8" x14ac:dyDescent="0.25">
      <c r="A221" s="5">
        <f t="shared" si="51"/>
        <v>43890</v>
      </c>
      <c r="B221" s="5">
        <f t="shared" si="51"/>
        <v>44136</v>
      </c>
      <c r="C221" s="6">
        <f t="shared" si="51"/>
        <v>0.33333333333333331</v>
      </c>
      <c r="D221" s="7">
        <f t="shared" si="51"/>
        <v>248</v>
      </c>
      <c r="E221" s="10" t="s">
        <v>268</v>
      </c>
      <c r="F221" s="7">
        <f t="shared" si="52"/>
        <v>169194</v>
      </c>
      <c r="G221" s="7">
        <f t="shared" si="52"/>
        <v>8371</v>
      </c>
      <c r="H221" s="7">
        <f t="shared" si="52"/>
        <v>4313</v>
      </c>
      <c r="I221" s="16" t="str">
        <f t="shared" si="52"/>
        <v>No hay datos</v>
      </c>
      <c r="J221" s="19">
        <f t="shared" si="52"/>
        <v>149048</v>
      </c>
      <c r="K221" s="24">
        <f t="shared" si="52"/>
        <v>21423</v>
      </c>
      <c r="L221" s="7">
        <f t="shared" si="52"/>
        <v>327889</v>
      </c>
      <c r="M221" s="7">
        <f t="shared" si="52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3"/>
        <v>1956</v>
      </c>
      <c r="S221" s="7">
        <f t="shared" si="53"/>
        <v>53</v>
      </c>
      <c r="T221" s="7">
        <f t="shared" si="53"/>
        <v>17</v>
      </c>
      <c r="U221" s="7">
        <f t="shared" si="53"/>
        <v>79053</v>
      </c>
      <c r="V221" s="7">
        <f t="shared" si="53"/>
        <v>531</v>
      </c>
      <c r="W221" s="7">
        <f t="shared" si="53"/>
        <v>342</v>
      </c>
      <c r="X221" s="7" t="str">
        <f t="shared" si="53"/>
        <v>53.0%</v>
      </c>
      <c r="Y221" s="7" t="str">
        <f t="shared" si="53"/>
        <v>47.0%</v>
      </c>
      <c r="Z221" s="7" t="str">
        <f t="shared" si="53"/>
        <v>60.6%</v>
      </c>
      <c r="AA221" s="7" t="str">
        <f t="shared" si="53"/>
        <v>20.5%</v>
      </c>
      <c r="AB221" s="7" t="str">
        <f t="shared" si="53"/>
        <v>13.2%</v>
      </c>
      <c r="AC221" s="7" t="str">
        <f t="shared" si="53"/>
        <v>2.9%</v>
      </c>
      <c r="AD221" s="7" t="str">
        <f t="shared" si="53"/>
        <v>1.4%</v>
      </c>
      <c r="AE221" s="7" t="str">
        <f t="shared" si="53"/>
        <v>0.8%</v>
      </c>
      <c r="AF221" s="7" t="str">
        <f t="shared" si="53"/>
        <v>0.5%</v>
      </c>
      <c r="AG221" s="7" t="str">
        <f t="shared" si="53"/>
        <v>0.2%</v>
      </c>
      <c r="AH221" s="9"/>
      <c r="AI221" s="9">
        <f t="shared" si="49"/>
        <v>4</v>
      </c>
      <c r="AJ221" s="10" t="s">
        <v>282</v>
      </c>
    </row>
    <row r="222" spans="1:36" ht="13.8" x14ac:dyDescent="0.25">
      <c r="A222" s="5">
        <f t="shared" si="51"/>
        <v>43890</v>
      </c>
      <c r="B222" s="5">
        <f t="shared" si="51"/>
        <v>44136</v>
      </c>
      <c r="C222" s="6">
        <f t="shared" si="51"/>
        <v>0.33333333333333331</v>
      </c>
      <c r="D222" s="7">
        <f t="shared" si="51"/>
        <v>248</v>
      </c>
      <c r="E222" s="10" t="s">
        <v>268</v>
      </c>
      <c r="F222" s="7">
        <f t="shared" si="52"/>
        <v>169194</v>
      </c>
      <c r="G222" s="7">
        <f t="shared" si="52"/>
        <v>8371</v>
      </c>
      <c r="H222" s="7">
        <f t="shared" si="52"/>
        <v>4313</v>
      </c>
      <c r="I222" s="16" t="str">
        <f t="shared" si="52"/>
        <v>No hay datos</v>
      </c>
      <c r="J222" s="19">
        <f t="shared" si="52"/>
        <v>149048</v>
      </c>
      <c r="K222" s="24">
        <f t="shared" si="52"/>
        <v>21423</v>
      </c>
      <c r="L222" s="7">
        <f t="shared" si="52"/>
        <v>327889</v>
      </c>
      <c r="M222" s="7">
        <f t="shared" si="52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53"/>
        <v>1956</v>
      </c>
      <c r="S222" s="7">
        <f t="shared" si="53"/>
        <v>53</v>
      </c>
      <c r="T222" s="7">
        <f t="shared" si="53"/>
        <v>17</v>
      </c>
      <c r="U222" s="7">
        <f t="shared" si="53"/>
        <v>79053</v>
      </c>
      <c r="V222" s="7">
        <f t="shared" si="53"/>
        <v>531</v>
      </c>
      <c r="W222" s="7">
        <f t="shared" si="53"/>
        <v>342</v>
      </c>
      <c r="X222" s="7" t="str">
        <f t="shared" si="53"/>
        <v>53.0%</v>
      </c>
      <c r="Y222" s="7" t="str">
        <f t="shared" si="53"/>
        <v>47.0%</v>
      </c>
      <c r="Z222" s="7" t="str">
        <f t="shared" si="53"/>
        <v>60.6%</v>
      </c>
      <c r="AA222" s="7" t="str">
        <f t="shared" si="53"/>
        <v>20.5%</v>
      </c>
      <c r="AB222" s="7" t="str">
        <f t="shared" si="53"/>
        <v>13.2%</v>
      </c>
      <c r="AC222" s="7" t="str">
        <f t="shared" si="53"/>
        <v>2.9%</v>
      </c>
      <c r="AD222" s="7" t="str">
        <f t="shared" si="53"/>
        <v>1.4%</v>
      </c>
      <c r="AE222" s="7" t="str">
        <f t="shared" si="53"/>
        <v>0.8%</v>
      </c>
      <c r="AF222" s="7" t="str">
        <f t="shared" si="53"/>
        <v>0.5%</v>
      </c>
      <c r="AG222" s="7" t="str">
        <f t="shared" si="53"/>
        <v>0.2%</v>
      </c>
      <c r="AH222" s="9"/>
      <c r="AI222" s="9">
        <f t="shared" si="49"/>
        <v>4</v>
      </c>
      <c r="AJ222" s="10" t="s">
        <v>282</v>
      </c>
    </row>
    <row r="223" spans="1:36" ht="13.8" x14ac:dyDescent="0.25">
      <c r="A223" s="5">
        <f t="shared" si="51"/>
        <v>43890</v>
      </c>
      <c r="B223" s="5">
        <f t="shared" si="51"/>
        <v>44136</v>
      </c>
      <c r="C223" s="6">
        <f t="shared" si="51"/>
        <v>0.33333333333333331</v>
      </c>
      <c r="D223" s="7">
        <f t="shared" si="51"/>
        <v>248</v>
      </c>
      <c r="E223" s="10" t="s">
        <v>268</v>
      </c>
      <c r="F223" s="7">
        <f t="shared" si="52"/>
        <v>169194</v>
      </c>
      <c r="G223" s="7">
        <f t="shared" si="52"/>
        <v>8371</v>
      </c>
      <c r="H223" s="7">
        <f t="shared" si="52"/>
        <v>4313</v>
      </c>
      <c r="I223" s="16" t="str">
        <f t="shared" si="52"/>
        <v>No hay datos</v>
      </c>
      <c r="J223" s="19">
        <f t="shared" si="52"/>
        <v>149048</v>
      </c>
      <c r="K223" s="24">
        <f t="shared" si="52"/>
        <v>21423</v>
      </c>
      <c r="L223" s="7">
        <f t="shared" si="52"/>
        <v>327889</v>
      </c>
      <c r="M223" s="7">
        <f t="shared" si="52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3"/>
        <v>1956</v>
      </c>
      <c r="S223" s="7">
        <f t="shared" si="53"/>
        <v>53</v>
      </c>
      <c r="T223" s="7">
        <f t="shared" si="53"/>
        <v>17</v>
      </c>
      <c r="U223" s="7">
        <f t="shared" si="53"/>
        <v>79053</v>
      </c>
      <c r="V223" s="7">
        <f t="shared" si="53"/>
        <v>531</v>
      </c>
      <c r="W223" s="7">
        <f t="shared" si="53"/>
        <v>342</v>
      </c>
      <c r="X223" s="7" t="str">
        <f t="shared" si="53"/>
        <v>53.0%</v>
      </c>
      <c r="Y223" s="7" t="str">
        <f t="shared" si="53"/>
        <v>47.0%</v>
      </c>
      <c r="Z223" s="7" t="str">
        <f t="shared" si="53"/>
        <v>60.6%</v>
      </c>
      <c r="AA223" s="7" t="str">
        <f t="shared" si="53"/>
        <v>20.5%</v>
      </c>
      <c r="AB223" s="7" t="str">
        <f t="shared" si="53"/>
        <v>13.2%</v>
      </c>
      <c r="AC223" s="7" t="str">
        <f t="shared" si="53"/>
        <v>2.9%</v>
      </c>
      <c r="AD223" s="7" t="str">
        <f t="shared" si="53"/>
        <v>1.4%</v>
      </c>
      <c r="AE223" s="7" t="str">
        <f t="shared" si="53"/>
        <v>0.8%</v>
      </c>
      <c r="AF223" s="7" t="str">
        <f t="shared" si="53"/>
        <v>0.5%</v>
      </c>
      <c r="AG223" s="7" t="str">
        <f t="shared" si="53"/>
        <v>0.2%</v>
      </c>
      <c r="AH223" s="9"/>
      <c r="AI223" s="9">
        <f t="shared" si="49"/>
        <v>4</v>
      </c>
      <c r="AJ223" s="10" t="s">
        <v>282</v>
      </c>
    </row>
    <row r="224" spans="1:36" ht="13.8" x14ac:dyDescent="0.25">
      <c r="A224" s="5">
        <f t="shared" si="51"/>
        <v>43890</v>
      </c>
      <c r="B224" s="5">
        <f t="shared" si="51"/>
        <v>44136</v>
      </c>
      <c r="C224" s="6">
        <f t="shared" si="51"/>
        <v>0.33333333333333331</v>
      </c>
      <c r="D224" s="7">
        <f t="shared" si="51"/>
        <v>248</v>
      </c>
      <c r="E224" s="10" t="s">
        <v>268</v>
      </c>
      <c r="F224" s="7">
        <f t="shared" si="52"/>
        <v>169194</v>
      </c>
      <c r="G224" s="7">
        <f t="shared" si="52"/>
        <v>8371</v>
      </c>
      <c r="H224" s="7">
        <f t="shared" si="52"/>
        <v>4313</v>
      </c>
      <c r="I224" s="16" t="str">
        <f t="shared" si="52"/>
        <v>No hay datos</v>
      </c>
      <c r="J224" s="19">
        <f t="shared" si="52"/>
        <v>149048</v>
      </c>
      <c r="K224" s="24">
        <f t="shared" si="52"/>
        <v>21423</v>
      </c>
      <c r="L224" s="7">
        <f t="shared" si="52"/>
        <v>327889</v>
      </c>
      <c r="M224" s="7">
        <f t="shared" si="52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53"/>
        <v>79053</v>
      </c>
      <c r="V224" s="7">
        <f t="shared" si="53"/>
        <v>531</v>
      </c>
      <c r="W224" s="7">
        <f t="shared" si="53"/>
        <v>342</v>
      </c>
      <c r="X224" s="7" t="str">
        <f t="shared" si="53"/>
        <v>53.0%</v>
      </c>
      <c r="Y224" s="7" t="str">
        <f t="shared" si="53"/>
        <v>47.0%</v>
      </c>
      <c r="Z224" s="7" t="str">
        <f t="shared" si="53"/>
        <v>60.6%</v>
      </c>
      <c r="AA224" s="7" t="str">
        <f t="shared" si="53"/>
        <v>20.5%</v>
      </c>
      <c r="AB224" s="7" t="str">
        <f t="shared" si="53"/>
        <v>13.2%</v>
      </c>
      <c r="AC224" s="7" t="str">
        <f t="shared" si="53"/>
        <v>2.9%</v>
      </c>
      <c r="AD224" s="7" t="str">
        <f t="shared" si="53"/>
        <v>1.4%</v>
      </c>
      <c r="AE224" s="7" t="str">
        <f t="shared" si="53"/>
        <v>0.8%</v>
      </c>
      <c r="AF224" s="7" t="str">
        <f t="shared" si="53"/>
        <v>0.5%</v>
      </c>
      <c r="AG224" s="7" t="str">
        <f t="shared" si="53"/>
        <v>0.2%</v>
      </c>
      <c r="AH224" s="9"/>
      <c r="AI224" s="9">
        <f t="shared" si="49"/>
        <v>4</v>
      </c>
      <c r="AJ224" s="10" t="s">
        <v>282</v>
      </c>
    </row>
    <row r="225" spans="1:36" ht="13.8" x14ac:dyDescent="0.25">
      <c r="A225" s="5">
        <f t="shared" si="51"/>
        <v>43890</v>
      </c>
      <c r="B225" s="5">
        <f t="shared" si="51"/>
        <v>44136</v>
      </c>
      <c r="C225" s="6">
        <f t="shared" si="51"/>
        <v>0.33333333333333331</v>
      </c>
      <c r="D225" s="7">
        <f t="shared" si="51"/>
        <v>248</v>
      </c>
      <c r="E225" s="10" t="s">
        <v>268</v>
      </c>
      <c r="F225" s="7">
        <f t="shared" si="52"/>
        <v>169194</v>
      </c>
      <c r="G225" s="7">
        <f t="shared" si="52"/>
        <v>8371</v>
      </c>
      <c r="H225" s="7">
        <f t="shared" si="52"/>
        <v>4313</v>
      </c>
      <c r="I225" s="16" t="str">
        <f t="shared" si="52"/>
        <v>No hay datos</v>
      </c>
      <c r="J225" s="19">
        <f t="shared" si="52"/>
        <v>149048</v>
      </c>
      <c r="K225" s="24">
        <f t="shared" si="52"/>
        <v>21423</v>
      </c>
      <c r="L225" s="7">
        <f t="shared" si="52"/>
        <v>327889</v>
      </c>
      <c r="M225" s="7">
        <f t="shared" si="52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53"/>
        <v>2258</v>
      </c>
      <c r="S225" s="7">
        <f t="shared" si="53"/>
        <v>60</v>
      </c>
      <c r="T225" s="7">
        <f t="shared" si="53"/>
        <v>15</v>
      </c>
      <c r="U225" s="7">
        <f t="shared" si="53"/>
        <v>79053</v>
      </c>
      <c r="V225" s="7">
        <f t="shared" si="53"/>
        <v>531</v>
      </c>
      <c r="W225" s="7">
        <f t="shared" si="53"/>
        <v>342</v>
      </c>
      <c r="X225" s="7" t="str">
        <f t="shared" si="53"/>
        <v>53.0%</v>
      </c>
      <c r="Y225" s="7" t="str">
        <f t="shared" si="53"/>
        <v>47.0%</v>
      </c>
      <c r="Z225" s="7" t="str">
        <f t="shared" si="53"/>
        <v>60.6%</v>
      </c>
      <c r="AA225" s="7" t="str">
        <f t="shared" si="53"/>
        <v>20.5%</v>
      </c>
      <c r="AB225" s="7" t="str">
        <f t="shared" si="53"/>
        <v>13.2%</v>
      </c>
      <c r="AC225" s="7" t="str">
        <f t="shared" si="53"/>
        <v>2.9%</v>
      </c>
      <c r="AD225" s="7" t="str">
        <f t="shared" si="53"/>
        <v>1.4%</v>
      </c>
      <c r="AE225" s="7" t="str">
        <f t="shared" si="53"/>
        <v>0.8%</v>
      </c>
      <c r="AF225" s="7" t="str">
        <f t="shared" si="53"/>
        <v>0.5%</v>
      </c>
      <c r="AG225" s="7" t="str">
        <f t="shared" si="53"/>
        <v>0.2%</v>
      </c>
      <c r="AH225" s="9"/>
      <c r="AI225" s="9">
        <f t="shared" si="49"/>
        <v>4</v>
      </c>
      <c r="AJ225" s="10" t="s">
        <v>282</v>
      </c>
    </row>
    <row r="226" spans="1:36" ht="13.8" x14ac:dyDescent="0.25">
      <c r="A226" s="5">
        <f t="shared" si="51"/>
        <v>43890</v>
      </c>
      <c r="B226" s="5">
        <f t="shared" si="51"/>
        <v>44136</v>
      </c>
      <c r="C226" s="6">
        <f t="shared" si="51"/>
        <v>0.33333333333333331</v>
      </c>
      <c r="D226" s="7">
        <f t="shared" si="51"/>
        <v>248</v>
      </c>
      <c r="E226" s="10" t="s">
        <v>268</v>
      </c>
      <c r="F226" s="7">
        <f t="shared" si="52"/>
        <v>169194</v>
      </c>
      <c r="G226" s="7">
        <f t="shared" si="52"/>
        <v>8371</v>
      </c>
      <c r="H226" s="7">
        <f t="shared" si="52"/>
        <v>4313</v>
      </c>
      <c r="I226" s="16" t="str">
        <f t="shared" si="52"/>
        <v>No hay datos</v>
      </c>
      <c r="J226" s="19">
        <f t="shared" si="52"/>
        <v>149048</v>
      </c>
      <c r="K226" s="24">
        <f t="shared" si="52"/>
        <v>21423</v>
      </c>
      <c r="L226" s="7">
        <f t="shared" si="52"/>
        <v>327889</v>
      </c>
      <c r="M226" s="7">
        <f t="shared" si="52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3"/>
        <v>2258</v>
      </c>
      <c r="S226" s="7">
        <f t="shared" si="53"/>
        <v>60</v>
      </c>
      <c r="T226" s="7">
        <f t="shared" si="53"/>
        <v>15</v>
      </c>
      <c r="U226" s="7">
        <f t="shared" si="53"/>
        <v>79053</v>
      </c>
      <c r="V226" s="7">
        <f t="shared" si="53"/>
        <v>531</v>
      </c>
      <c r="W226" s="7">
        <f t="shared" si="53"/>
        <v>342</v>
      </c>
      <c r="X226" s="7" t="str">
        <f t="shared" si="53"/>
        <v>53.0%</v>
      </c>
      <c r="Y226" s="7" t="str">
        <f t="shared" si="53"/>
        <v>47.0%</v>
      </c>
      <c r="Z226" s="7" t="str">
        <f t="shared" si="53"/>
        <v>60.6%</v>
      </c>
      <c r="AA226" s="7" t="str">
        <f t="shared" si="53"/>
        <v>20.5%</v>
      </c>
      <c r="AB226" s="7" t="str">
        <f t="shared" si="53"/>
        <v>13.2%</v>
      </c>
      <c r="AC226" s="7" t="str">
        <f t="shared" si="53"/>
        <v>2.9%</v>
      </c>
      <c r="AD226" s="7" t="str">
        <f t="shared" si="53"/>
        <v>1.4%</v>
      </c>
      <c r="AE226" s="7" t="str">
        <f t="shared" si="53"/>
        <v>0.8%</v>
      </c>
      <c r="AF226" s="7" t="str">
        <f t="shared" si="53"/>
        <v>0.5%</v>
      </c>
      <c r="AG226" s="7" t="str">
        <f t="shared" si="53"/>
        <v>0.2%</v>
      </c>
      <c r="AH226" s="9"/>
      <c r="AI226" s="9">
        <f t="shared" si="49"/>
        <v>4</v>
      </c>
      <c r="AJ226" s="10" t="s">
        <v>282</v>
      </c>
    </row>
    <row r="227" spans="1:36" ht="13.8" x14ac:dyDescent="0.25">
      <c r="A227" s="5">
        <f t="shared" ref="A227:D242" si="54">A226</f>
        <v>43890</v>
      </c>
      <c r="B227" s="5">
        <f t="shared" si="54"/>
        <v>44136</v>
      </c>
      <c r="C227" s="6">
        <f t="shared" si="54"/>
        <v>0.33333333333333331</v>
      </c>
      <c r="D227" s="7">
        <f t="shared" si="54"/>
        <v>248</v>
      </c>
      <c r="E227" s="10" t="s">
        <v>268</v>
      </c>
      <c r="F227" s="7">
        <f t="shared" ref="F227:M242" si="55">F226</f>
        <v>169194</v>
      </c>
      <c r="G227" s="7">
        <f t="shared" si="55"/>
        <v>8371</v>
      </c>
      <c r="H227" s="7">
        <f t="shared" si="55"/>
        <v>4313</v>
      </c>
      <c r="I227" s="16" t="str">
        <f t="shared" si="55"/>
        <v>No hay datos</v>
      </c>
      <c r="J227" s="19">
        <f t="shared" si="55"/>
        <v>149048</v>
      </c>
      <c r="K227" s="24">
        <f t="shared" si="55"/>
        <v>21423</v>
      </c>
      <c r="L227" s="7">
        <f t="shared" si="55"/>
        <v>327889</v>
      </c>
      <c r="M227" s="7">
        <f t="shared" si="55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53"/>
        <v>2258</v>
      </c>
      <c r="S227" s="7">
        <f t="shared" si="53"/>
        <v>60</v>
      </c>
      <c r="T227" s="7">
        <f t="shared" si="53"/>
        <v>15</v>
      </c>
      <c r="U227" s="7">
        <f t="shared" si="53"/>
        <v>79053</v>
      </c>
      <c r="V227" s="7">
        <f t="shared" si="53"/>
        <v>531</v>
      </c>
      <c r="W227" s="7">
        <f t="shared" si="53"/>
        <v>342</v>
      </c>
      <c r="X227" s="7" t="str">
        <f t="shared" si="53"/>
        <v>53.0%</v>
      </c>
      <c r="Y227" s="7" t="str">
        <f t="shared" si="53"/>
        <v>47.0%</v>
      </c>
      <c r="Z227" s="7" t="str">
        <f t="shared" si="53"/>
        <v>60.6%</v>
      </c>
      <c r="AA227" s="7" t="str">
        <f t="shared" si="53"/>
        <v>20.5%</v>
      </c>
      <c r="AB227" s="7" t="str">
        <f t="shared" si="53"/>
        <v>13.2%</v>
      </c>
      <c r="AC227" s="7" t="str">
        <f t="shared" si="53"/>
        <v>2.9%</v>
      </c>
      <c r="AD227" s="7" t="str">
        <f t="shared" si="53"/>
        <v>1.4%</v>
      </c>
      <c r="AE227" s="7" t="str">
        <f t="shared" si="53"/>
        <v>0.8%</v>
      </c>
      <c r="AF227" s="7" t="str">
        <f t="shared" si="53"/>
        <v>0.5%</v>
      </c>
      <c r="AG227" s="7" t="str">
        <f t="shared" si="53"/>
        <v>0.2%</v>
      </c>
      <c r="AH227" s="9"/>
      <c r="AI227" s="9">
        <f t="shared" si="49"/>
        <v>4</v>
      </c>
      <c r="AJ227" s="10" t="s">
        <v>282</v>
      </c>
    </row>
    <row r="228" spans="1:36" ht="13.8" x14ac:dyDescent="0.25">
      <c r="A228" s="5">
        <f t="shared" si="54"/>
        <v>43890</v>
      </c>
      <c r="B228" s="5">
        <f t="shared" si="54"/>
        <v>44136</v>
      </c>
      <c r="C228" s="6">
        <f t="shared" si="54"/>
        <v>0.33333333333333331</v>
      </c>
      <c r="D228" s="7">
        <f t="shared" si="54"/>
        <v>248</v>
      </c>
      <c r="E228" s="10" t="s">
        <v>268</v>
      </c>
      <c r="F228" s="7">
        <f t="shared" si="55"/>
        <v>169194</v>
      </c>
      <c r="G228" s="7">
        <f t="shared" si="55"/>
        <v>8371</v>
      </c>
      <c r="H228" s="7">
        <f t="shared" si="55"/>
        <v>4313</v>
      </c>
      <c r="I228" s="16" t="str">
        <f t="shared" si="55"/>
        <v>No hay datos</v>
      </c>
      <c r="J228" s="19">
        <f t="shared" si="55"/>
        <v>149048</v>
      </c>
      <c r="K228" s="24">
        <f t="shared" si="55"/>
        <v>21423</v>
      </c>
      <c r="L228" s="7">
        <f t="shared" si="55"/>
        <v>327889</v>
      </c>
      <c r="M228" s="7">
        <f t="shared" si="55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3"/>
        <v>2258</v>
      </c>
      <c r="S228" s="7">
        <f t="shared" si="53"/>
        <v>60</v>
      </c>
      <c r="T228" s="7">
        <f t="shared" si="53"/>
        <v>15</v>
      </c>
      <c r="U228" s="7">
        <f t="shared" si="53"/>
        <v>79053</v>
      </c>
      <c r="V228" s="7">
        <f t="shared" si="53"/>
        <v>531</v>
      </c>
      <c r="W228" s="7">
        <f t="shared" si="53"/>
        <v>342</v>
      </c>
      <c r="X228" s="7" t="str">
        <f t="shared" si="53"/>
        <v>53.0%</v>
      </c>
      <c r="Y228" s="7" t="str">
        <f t="shared" si="53"/>
        <v>47.0%</v>
      </c>
      <c r="Z228" s="7" t="str">
        <f t="shared" si="53"/>
        <v>60.6%</v>
      </c>
      <c r="AA228" s="7" t="str">
        <f t="shared" si="53"/>
        <v>20.5%</v>
      </c>
      <c r="AB228" s="7" t="str">
        <f t="shared" si="53"/>
        <v>13.2%</v>
      </c>
      <c r="AC228" s="7" t="str">
        <f t="shared" si="53"/>
        <v>2.9%</v>
      </c>
      <c r="AD228" s="7" t="str">
        <f t="shared" si="53"/>
        <v>1.4%</v>
      </c>
      <c r="AE228" s="7" t="str">
        <f t="shared" si="53"/>
        <v>0.8%</v>
      </c>
      <c r="AF228" s="7" t="str">
        <f t="shared" si="53"/>
        <v>0.5%</v>
      </c>
      <c r="AG228" s="7" t="str">
        <f t="shared" si="53"/>
        <v>0.2%</v>
      </c>
      <c r="AH228" s="9"/>
      <c r="AI228" s="9">
        <f t="shared" si="49"/>
        <v>4</v>
      </c>
      <c r="AJ228" s="10" t="s">
        <v>282</v>
      </c>
    </row>
    <row r="229" spans="1:36" ht="13.8" x14ac:dyDescent="0.25">
      <c r="A229" s="5">
        <f t="shared" si="54"/>
        <v>43890</v>
      </c>
      <c r="B229" s="5">
        <f t="shared" si="54"/>
        <v>44136</v>
      </c>
      <c r="C229" s="6">
        <f t="shared" si="54"/>
        <v>0.33333333333333331</v>
      </c>
      <c r="D229" s="7">
        <f t="shared" si="54"/>
        <v>248</v>
      </c>
      <c r="E229" s="10" t="s">
        <v>268</v>
      </c>
      <c r="F229" s="7">
        <f t="shared" si="55"/>
        <v>169194</v>
      </c>
      <c r="G229" s="7">
        <f t="shared" si="55"/>
        <v>8371</v>
      </c>
      <c r="H229" s="7">
        <f t="shared" si="55"/>
        <v>4313</v>
      </c>
      <c r="I229" s="16" t="str">
        <f t="shared" si="55"/>
        <v>No hay datos</v>
      </c>
      <c r="J229" s="19">
        <f t="shared" si="55"/>
        <v>149048</v>
      </c>
      <c r="K229" s="24">
        <f t="shared" si="55"/>
        <v>21423</v>
      </c>
      <c r="L229" s="7">
        <f t="shared" si="55"/>
        <v>327889</v>
      </c>
      <c r="M229" s="7">
        <f t="shared" si="55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53"/>
        <v>79053</v>
      </c>
      <c r="V229" s="7">
        <f t="shared" si="53"/>
        <v>531</v>
      </c>
      <c r="W229" s="7">
        <f t="shared" si="53"/>
        <v>342</v>
      </c>
      <c r="X229" s="7" t="str">
        <f t="shared" si="53"/>
        <v>53.0%</v>
      </c>
      <c r="Y229" s="7" t="str">
        <f t="shared" si="53"/>
        <v>47.0%</v>
      </c>
      <c r="Z229" s="7" t="str">
        <f t="shared" si="53"/>
        <v>60.6%</v>
      </c>
      <c r="AA229" s="7" t="str">
        <f t="shared" si="53"/>
        <v>20.5%</v>
      </c>
      <c r="AB229" s="7" t="str">
        <f t="shared" si="53"/>
        <v>13.2%</v>
      </c>
      <c r="AC229" s="7" t="str">
        <f t="shared" si="53"/>
        <v>2.9%</v>
      </c>
      <c r="AD229" s="7" t="str">
        <f t="shared" si="53"/>
        <v>1.4%</v>
      </c>
      <c r="AE229" s="7" t="str">
        <f t="shared" si="53"/>
        <v>0.8%</v>
      </c>
      <c r="AF229" s="7" t="str">
        <f t="shared" si="53"/>
        <v>0.5%</v>
      </c>
      <c r="AG229" s="7" t="str">
        <f t="shared" si="53"/>
        <v>0.2%</v>
      </c>
      <c r="AH229" s="9"/>
      <c r="AI229" s="9">
        <f t="shared" si="49"/>
        <v>4</v>
      </c>
      <c r="AJ229" s="10" t="s">
        <v>282</v>
      </c>
    </row>
    <row r="230" spans="1:36" ht="13.8" x14ac:dyDescent="0.25">
      <c r="A230" s="5">
        <f t="shared" si="54"/>
        <v>43890</v>
      </c>
      <c r="B230" s="5">
        <f t="shared" si="54"/>
        <v>44136</v>
      </c>
      <c r="C230" s="6">
        <f t="shared" si="54"/>
        <v>0.33333333333333331</v>
      </c>
      <c r="D230" s="7">
        <f t="shared" si="54"/>
        <v>248</v>
      </c>
      <c r="E230" s="10" t="s">
        <v>268</v>
      </c>
      <c r="F230" s="7">
        <f t="shared" si="55"/>
        <v>169194</v>
      </c>
      <c r="G230" s="7">
        <f t="shared" si="55"/>
        <v>8371</v>
      </c>
      <c r="H230" s="7">
        <f t="shared" si="55"/>
        <v>4313</v>
      </c>
      <c r="I230" s="16" t="str">
        <f t="shared" si="55"/>
        <v>No hay datos</v>
      </c>
      <c r="J230" s="19">
        <f t="shared" si="55"/>
        <v>149048</v>
      </c>
      <c r="K230" s="24">
        <f t="shared" si="55"/>
        <v>21423</v>
      </c>
      <c r="L230" s="7">
        <f t="shared" si="55"/>
        <v>327889</v>
      </c>
      <c r="M230" s="7">
        <f t="shared" si="55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3"/>
        <v>2763</v>
      </c>
      <c r="S230" s="7">
        <f t="shared" si="53"/>
        <v>92</v>
      </c>
      <c r="T230" s="7">
        <f t="shared" si="53"/>
        <v>2</v>
      </c>
      <c r="U230" s="7">
        <f t="shared" si="53"/>
        <v>79053</v>
      </c>
      <c r="V230" s="7">
        <f t="shared" si="53"/>
        <v>531</v>
      </c>
      <c r="W230" s="7">
        <f t="shared" si="53"/>
        <v>342</v>
      </c>
      <c r="X230" s="7" t="str">
        <f t="shared" si="53"/>
        <v>53.0%</v>
      </c>
      <c r="Y230" s="7" t="str">
        <f t="shared" si="53"/>
        <v>47.0%</v>
      </c>
      <c r="Z230" s="7" t="str">
        <f t="shared" si="53"/>
        <v>60.6%</v>
      </c>
      <c r="AA230" s="7" t="str">
        <f t="shared" si="53"/>
        <v>20.5%</v>
      </c>
      <c r="AB230" s="7" t="str">
        <f t="shared" si="53"/>
        <v>13.2%</v>
      </c>
      <c r="AC230" s="7" t="str">
        <f t="shared" si="53"/>
        <v>2.9%</v>
      </c>
      <c r="AD230" s="7" t="str">
        <f t="shared" si="53"/>
        <v>1.4%</v>
      </c>
      <c r="AE230" s="7" t="str">
        <f t="shared" si="53"/>
        <v>0.8%</v>
      </c>
      <c r="AF230" s="7" t="str">
        <f t="shared" si="53"/>
        <v>0.5%</v>
      </c>
      <c r="AG230" s="7" t="str">
        <f t="shared" si="53"/>
        <v>0.2%</v>
      </c>
      <c r="AH230" s="9"/>
      <c r="AI230" s="9">
        <f t="shared" si="49"/>
        <v>4</v>
      </c>
      <c r="AJ230" s="10" t="s">
        <v>282</v>
      </c>
    </row>
    <row r="231" spans="1:36" ht="13.8" x14ac:dyDescent="0.25">
      <c r="A231" s="5">
        <f t="shared" si="54"/>
        <v>43890</v>
      </c>
      <c r="B231" s="5">
        <f t="shared" si="54"/>
        <v>44136</v>
      </c>
      <c r="C231" s="6">
        <f t="shared" si="54"/>
        <v>0.33333333333333331</v>
      </c>
      <c r="D231" s="7">
        <f t="shared" si="54"/>
        <v>248</v>
      </c>
      <c r="E231" s="10" t="s">
        <v>268</v>
      </c>
      <c r="F231" s="7">
        <f t="shared" si="55"/>
        <v>169194</v>
      </c>
      <c r="G231" s="7">
        <f t="shared" si="55"/>
        <v>8371</v>
      </c>
      <c r="H231" s="7">
        <f t="shared" si="55"/>
        <v>4313</v>
      </c>
      <c r="I231" s="16" t="str">
        <f t="shared" si="55"/>
        <v>No hay datos</v>
      </c>
      <c r="J231" s="19">
        <f t="shared" si="55"/>
        <v>149048</v>
      </c>
      <c r="K231" s="24">
        <f t="shared" si="55"/>
        <v>21423</v>
      </c>
      <c r="L231" s="7">
        <f t="shared" si="55"/>
        <v>327889</v>
      </c>
      <c r="M231" s="7">
        <f t="shared" si="55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ref="R231:AG246" si="56">R230</f>
        <v>2763</v>
      </c>
      <c r="S231" s="7">
        <f t="shared" si="56"/>
        <v>92</v>
      </c>
      <c r="T231" s="7">
        <f t="shared" si="56"/>
        <v>2</v>
      </c>
      <c r="U231" s="7">
        <f t="shared" si="56"/>
        <v>79053</v>
      </c>
      <c r="V231" s="7">
        <f t="shared" si="56"/>
        <v>531</v>
      </c>
      <c r="W231" s="7">
        <f t="shared" si="56"/>
        <v>342</v>
      </c>
      <c r="X231" s="7" t="str">
        <f t="shared" si="56"/>
        <v>53.0%</v>
      </c>
      <c r="Y231" s="7" t="str">
        <f t="shared" si="56"/>
        <v>47.0%</v>
      </c>
      <c r="Z231" s="7" t="str">
        <f t="shared" si="56"/>
        <v>60.6%</v>
      </c>
      <c r="AA231" s="7" t="str">
        <f t="shared" si="56"/>
        <v>20.5%</v>
      </c>
      <c r="AB231" s="7" t="str">
        <f t="shared" si="56"/>
        <v>13.2%</v>
      </c>
      <c r="AC231" s="7" t="str">
        <f t="shared" si="56"/>
        <v>2.9%</v>
      </c>
      <c r="AD231" s="7" t="str">
        <f t="shared" si="56"/>
        <v>1.4%</v>
      </c>
      <c r="AE231" s="7" t="str">
        <f t="shared" si="56"/>
        <v>0.8%</v>
      </c>
      <c r="AF231" s="7" t="str">
        <f t="shared" si="56"/>
        <v>0.5%</v>
      </c>
      <c r="AG231" s="7" t="str">
        <f t="shared" si="56"/>
        <v>0.2%</v>
      </c>
      <c r="AH231" s="9"/>
      <c r="AI231" s="9">
        <f t="shared" si="49"/>
        <v>4</v>
      </c>
      <c r="AJ231" s="10" t="s">
        <v>282</v>
      </c>
    </row>
    <row r="232" spans="1:36" ht="13.8" x14ac:dyDescent="0.25">
      <c r="A232" s="5">
        <f t="shared" si="54"/>
        <v>43890</v>
      </c>
      <c r="B232" s="5">
        <f t="shared" si="54"/>
        <v>44136</v>
      </c>
      <c r="C232" s="6">
        <f t="shared" si="54"/>
        <v>0.33333333333333331</v>
      </c>
      <c r="D232" s="7">
        <f t="shared" si="54"/>
        <v>248</v>
      </c>
      <c r="E232" s="10" t="s">
        <v>268</v>
      </c>
      <c r="F232" s="7">
        <f t="shared" si="55"/>
        <v>169194</v>
      </c>
      <c r="G232" s="7">
        <f t="shared" si="55"/>
        <v>8371</v>
      </c>
      <c r="H232" s="7">
        <f t="shared" si="55"/>
        <v>4313</v>
      </c>
      <c r="I232" s="16" t="str">
        <f t="shared" si="55"/>
        <v>No hay datos</v>
      </c>
      <c r="J232" s="19">
        <f t="shared" si="55"/>
        <v>149048</v>
      </c>
      <c r="K232" s="24">
        <f t="shared" si="55"/>
        <v>21423</v>
      </c>
      <c r="L232" s="7">
        <f t="shared" si="55"/>
        <v>327889</v>
      </c>
      <c r="M232" s="7">
        <f t="shared" si="55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56"/>
        <v>2763</v>
      </c>
      <c r="S232" s="7">
        <f t="shared" si="56"/>
        <v>92</v>
      </c>
      <c r="T232" s="7">
        <f t="shared" si="56"/>
        <v>2</v>
      </c>
      <c r="U232" s="7">
        <f t="shared" si="56"/>
        <v>79053</v>
      </c>
      <c r="V232" s="7">
        <f t="shared" si="56"/>
        <v>531</v>
      </c>
      <c r="W232" s="7">
        <f t="shared" si="56"/>
        <v>342</v>
      </c>
      <c r="X232" s="7" t="str">
        <f t="shared" si="56"/>
        <v>53.0%</v>
      </c>
      <c r="Y232" s="7" t="str">
        <f t="shared" si="56"/>
        <v>47.0%</v>
      </c>
      <c r="Z232" s="7" t="str">
        <f t="shared" si="56"/>
        <v>60.6%</v>
      </c>
      <c r="AA232" s="7" t="str">
        <f t="shared" si="56"/>
        <v>20.5%</v>
      </c>
      <c r="AB232" s="7" t="str">
        <f t="shared" si="56"/>
        <v>13.2%</v>
      </c>
      <c r="AC232" s="7" t="str">
        <f t="shared" si="56"/>
        <v>2.9%</v>
      </c>
      <c r="AD232" s="7" t="str">
        <f t="shared" si="56"/>
        <v>1.4%</v>
      </c>
      <c r="AE232" s="7" t="str">
        <f t="shared" si="56"/>
        <v>0.8%</v>
      </c>
      <c r="AF232" s="7" t="str">
        <f t="shared" si="56"/>
        <v>0.5%</v>
      </c>
      <c r="AG232" s="7" t="str">
        <f t="shared" si="56"/>
        <v>0.2%</v>
      </c>
      <c r="AH232" s="9"/>
      <c r="AI232" s="9">
        <f t="shared" si="49"/>
        <v>4</v>
      </c>
      <c r="AJ232" s="10" t="s">
        <v>282</v>
      </c>
    </row>
    <row r="233" spans="1:36" ht="13.8" x14ac:dyDescent="0.25">
      <c r="A233" s="5">
        <f t="shared" si="54"/>
        <v>43890</v>
      </c>
      <c r="B233" s="5">
        <f t="shared" si="54"/>
        <v>44136</v>
      </c>
      <c r="C233" s="6">
        <f t="shared" si="54"/>
        <v>0.33333333333333331</v>
      </c>
      <c r="D233" s="7">
        <f t="shared" si="54"/>
        <v>248</v>
      </c>
      <c r="E233" s="10" t="s">
        <v>268</v>
      </c>
      <c r="F233" s="7">
        <f t="shared" si="55"/>
        <v>169194</v>
      </c>
      <c r="G233" s="7">
        <f t="shared" si="55"/>
        <v>8371</v>
      </c>
      <c r="H233" s="7">
        <f t="shared" si="55"/>
        <v>4313</v>
      </c>
      <c r="I233" s="16" t="str">
        <f t="shared" si="55"/>
        <v>No hay datos</v>
      </c>
      <c r="J233" s="19">
        <f t="shared" si="55"/>
        <v>149048</v>
      </c>
      <c r="K233" s="24">
        <f t="shared" si="55"/>
        <v>21423</v>
      </c>
      <c r="L233" s="7">
        <f t="shared" si="55"/>
        <v>327889</v>
      </c>
      <c r="M233" s="7">
        <f t="shared" si="55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56"/>
        <v>2763</v>
      </c>
      <c r="S233" s="7">
        <f t="shared" si="56"/>
        <v>92</v>
      </c>
      <c r="T233" s="7">
        <f t="shared" si="56"/>
        <v>2</v>
      </c>
      <c r="U233" s="7">
        <f t="shared" si="56"/>
        <v>79053</v>
      </c>
      <c r="V233" s="7">
        <f t="shared" si="56"/>
        <v>531</v>
      </c>
      <c r="W233" s="7">
        <f t="shared" si="56"/>
        <v>342</v>
      </c>
      <c r="X233" s="7" t="str">
        <f t="shared" si="56"/>
        <v>53.0%</v>
      </c>
      <c r="Y233" s="7" t="str">
        <f t="shared" si="56"/>
        <v>47.0%</v>
      </c>
      <c r="Z233" s="7" t="str">
        <f t="shared" si="56"/>
        <v>60.6%</v>
      </c>
      <c r="AA233" s="7" t="str">
        <f t="shared" si="56"/>
        <v>20.5%</v>
      </c>
      <c r="AB233" s="7" t="str">
        <f t="shared" si="56"/>
        <v>13.2%</v>
      </c>
      <c r="AC233" s="7" t="str">
        <f t="shared" si="56"/>
        <v>2.9%</v>
      </c>
      <c r="AD233" s="7" t="str">
        <f t="shared" si="56"/>
        <v>1.4%</v>
      </c>
      <c r="AE233" s="7" t="str">
        <f t="shared" si="56"/>
        <v>0.8%</v>
      </c>
      <c r="AF233" s="7" t="str">
        <f t="shared" si="56"/>
        <v>0.5%</v>
      </c>
      <c r="AG233" s="7" t="str">
        <f t="shared" si="56"/>
        <v>0.2%</v>
      </c>
      <c r="AH233" s="9"/>
      <c r="AI233" s="9">
        <f t="shared" si="49"/>
        <v>4</v>
      </c>
      <c r="AJ233" s="10" t="s">
        <v>282</v>
      </c>
    </row>
    <row r="234" spans="1:36" ht="13.8" x14ac:dyDescent="0.25">
      <c r="A234" s="5">
        <f t="shared" si="54"/>
        <v>43890</v>
      </c>
      <c r="B234" s="5">
        <f t="shared" si="54"/>
        <v>44136</v>
      </c>
      <c r="C234" s="6">
        <f t="shared" si="54"/>
        <v>0.33333333333333331</v>
      </c>
      <c r="D234" s="7">
        <f t="shared" si="54"/>
        <v>248</v>
      </c>
      <c r="E234" s="10" t="s">
        <v>268</v>
      </c>
      <c r="F234" s="7">
        <f t="shared" si="55"/>
        <v>169194</v>
      </c>
      <c r="G234" s="7">
        <f t="shared" si="55"/>
        <v>8371</v>
      </c>
      <c r="H234" s="7">
        <f t="shared" si="55"/>
        <v>4313</v>
      </c>
      <c r="I234" s="16" t="str">
        <f t="shared" si="55"/>
        <v>No hay datos</v>
      </c>
      <c r="J234" s="19">
        <f t="shared" si="55"/>
        <v>149048</v>
      </c>
      <c r="K234" s="24">
        <f t="shared" si="55"/>
        <v>21423</v>
      </c>
      <c r="L234" s="7">
        <f t="shared" si="55"/>
        <v>327889</v>
      </c>
      <c r="M234" s="7">
        <f t="shared" si="55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56"/>
        <v>2763</v>
      </c>
      <c r="S234" s="7">
        <f t="shared" si="56"/>
        <v>92</v>
      </c>
      <c r="T234" s="7">
        <f t="shared" si="56"/>
        <v>2</v>
      </c>
      <c r="U234" s="7">
        <f t="shared" si="56"/>
        <v>79053</v>
      </c>
      <c r="V234" s="7">
        <f t="shared" si="56"/>
        <v>531</v>
      </c>
      <c r="W234" s="7">
        <f t="shared" si="56"/>
        <v>342</v>
      </c>
      <c r="X234" s="7" t="str">
        <f t="shared" si="56"/>
        <v>53.0%</v>
      </c>
      <c r="Y234" s="7" t="str">
        <f t="shared" si="56"/>
        <v>47.0%</v>
      </c>
      <c r="Z234" s="7" t="str">
        <f t="shared" si="56"/>
        <v>60.6%</v>
      </c>
      <c r="AA234" s="7" t="str">
        <f t="shared" si="56"/>
        <v>20.5%</v>
      </c>
      <c r="AB234" s="7" t="str">
        <f t="shared" si="56"/>
        <v>13.2%</v>
      </c>
      <c r="AC234" s="7" t="str">
        <f t="shared" si="56"/>
        <v>2.9%</v>
      </c>
      <c r="AD234" s="7" t="str">
        <f t="shared" si="56"/>
        <v>1.4%</v>
      </c>
      <c r="AE234" s="7" t="str">
        <f t="shared" si="56"/>
        <v>0.8%</v>
      </c>
      <c r="AF234" s="7" t="str">
        <f t="shared" si="56"/>
        <v>0.5%</v>
      </c>
      <c r="AG234" s="7" t="str">
        <f t="shared" si="56"/>
        <v>0.2%</v>
      </c>
      <c r="AH234" s="9"/>
      <c r="AI234" s="9">
        <f t="shared" si="49"/>
        <v>4</v>
      </c>
      <c r="AJ234" s="10" t="s">
        <v>282</v>
      </c>
    </row>
    <row r="235" spans="1:36" ht="13.8" x14ac:dyDescent="0.25">
      <c r="A235" s="5">
        <f t="shared" si="54"/>
        <v>43890</v>
      </c>
      <c r="B235" s="5">
        <f t="shared" si="54"/>
        <v>44136</v>
      </c>
      <c r="C235" s="6">
        <f t="shared" si="54"/>
        <v>0.33333333333333331</v>
      </c>
      <c r="D235" s="7">
        <f t="shared" si="54"/>
        <v>248</v>
      </c>
      <c r="E235" s="10" t="s">
        <v>268</v>
      </c>
      <c r="F235" s="7">
        <f t="shared" si="55"/>
        <v>169194</v>
      </c>
      <c r="G235" s="7">
        <f t="shared" si="55"/>
        <v>8371</v>
      </c>
      <c r="H235" s="7">
        <f t="shared" si="55"/>
        <v>4313</v>
      </c>
      <c r="I235" s="16" t="str">
        <f t="shared" si="55"/>
        <v>No hay datos</v>
      </c>
      <c r="J235" s="19">
        <f t="shared" si="55"/>
        <v>149048</v>
      </c>
      <c r="K235" s="24">
        <f t="shared" si="55"/>
        <v>21423</v>
      </c>
      <c r="L235" s="7">
        <f t="shared" si="55"/>
        <v>327889</v>
      </c>
      <c r="M235" s="7">
        <f t="shared" si="55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56"/>
        <v>2763</v>
      </c>
      <c r="S235" s="7">
        <f t="shared" si="56"/>
        <v>92</v>
      </c>
      <c r="T235" s="7">
        <f t="shared" si="56"/>
        <v>2</v>
      </c>
      <c r="U235" s="7">
        <f t="shared" si="56"/>
        <v>79053</v>
      </c>
      <c r="V235" s="7">
        <f t="shared" si="56"/>
        <v>531</v>
      </c>
      <c r="W235" s="7">
        <f t="shared" si="56"/>
        <v>342</v>
      </c>
      <c r="X235" s="7" t="str">
        <f t="shared" si="56"/>
        <v>53.0%</v>
      </c>
      <c r="Y235" s="7" t="str">
        <f t="shared" si="56"/>
        <v>47.0%</v>
      </c>
      <c r="Z235" s="7" t="str">
        <f t="shared" si="56"/>
        <v>60.6%</v>
      </c>
      <c r="AA235" s="7" t="str">
        <f t="shared" si="56"/>
        <v>20.5%</v>
      </c>
      <c r="AB235" s="7" t="str">
        <f t="shared" si="56"/>
        <v>13.2%</v>
      </c>
      <c r="AC235" s="7" t="str">
        <f t="shared" si="56"/>
        <v>2.9%</v>
      </c>
      <c r="AD235" s="7" t="str">
        <f t="shared" si="56"/>
        <v>1.4%</v>
      </c>
      <c r="AE235" s="7" t="str">
        <f t="shared" si="56"/>
        <v>0.8%</v>
      </c>
      <c r="AF235" s="7" t="str">
        <f t="shared" si="56"/>
        <v>0.5%</v>
      </c>
      <c r="AG235" s="7" t="str">
        <f t="shared" si="56"/>
        <v>0.2%</v>
      </c>
      <c r="AH235" s="9"/>
      <c r="AI235" s="9">
        <f t="shared" si="49"/>
        <v>4</v>
      </c>
      <c r="AJ235" s="10" t="s">
        <v>282</v>
      </c>
    </row>
    <row r="236" spans="1:36" ht="13.8" x14ac:dyDescent="0.25">
      <c r="A236" s="5">
        <f t="shared" si="54"/>
        <v>43890</v>
      </c>
      <c r="B236" s="5">
        <f t="shared" si="54"/>
        <v>44136</v>
      </c>
      <c r="C236" s="6">
        <f t="shared" si="54"/>
        <v>0.33333333333333331</v>
      </c>
      <c r="D236" s="7">
        <f t="shared" si="54"/>
        <v>248</v>
      </c>
      <c r="E236" s="10" t="s">
        <v>268</v>
      </c>
      <c r="F236" s="7">
        <f t="shared" si="55"/>
        <v>169194</v>
      </c>
      <c r="G236" s="7">
        <f t="shared" si="55"/>
        <v>8371</v>
      </c>
      <c r="H236" s="7">
        <f t="shared" si="55"/>
        <v>4313</v>
      </c>
      <c r="I236" s="16" t="str">
        <f t="shared" si="55"/>
        <v>No hay datos</v>
      </c>
      <c r="J236" s="19">
        <f t="shared" si="55"/>
        <v>149048</v>
      </c>
      <c r="K236" s="24">
        <f t="shared" si="55"/>
        <v>21423</v>
      </c>
      <c r="L236" s="7">
        <f t="shared" si="55"/>
        <v>327889</v>
      </c>
      <c r="M236" s="7">
        <f t="shared" si="55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56"/>
        <v>2763</v>
      </c>
      <c r="S236" s="7">
        <f t="shared" si="56"/>
        <v>92</v>
      </c>
      <c r="T236" s="7">
        <f t="shared" si="56"/>
        <v>2</v>
      </c>
      <c r="U236" s="7">
        <f t="shared" si="56"/>
        <v>79053</v>
      </c>
      <c r="V236" s="7">
        <f t="shared" si="56"/>
        <v>531</v>
      </c>
      <c r="W236" s="7">
        <f t="shared" si="56"/>
        <v>342</v>
      </c>
      <c r="X236" s="7" t="str">
        <f t="shared" si="56"/>
        <v>53.0%</v>
      </c>
      <c r="Y236" s="7" t="str">
        <f t="shared" si="56"/>
        <v>47.0%</v>
      </c>
      <c r="Z236" s="7" t="str">
        <f t="shared" si="56"/>
        <v>60.6%</v>
      </c>
      <c r="AA236" s="7" t="str">
        <f t="shared" si="56"/>
        <v>20.5%</v>
      </c>
      <c r="AB236" s="7" t="str">
        <f t="shared" si="56"/>
        <v>13.2%</v>
      </c>
      <c r="AC236" s="7" t="str">
        <f t="shared" si="56"/>
        <v>2.9%</v>
      </c>
      <c r="AD236" s="7" t="str">
        <f t="shared" si="56"/>
        <v>1.4%</v>
      </c>
      <c r="AE236" s="7" t="str">
        <f t="shared" si="56"/>
        <v>0.8%</v>
      </c>
      <c r="AF236" s="7" t="str">
        <f t="shared" si="56"/>
        <v>0.5%</v>
      </c>
      <c r="AG236" s="7" t="str">
        <f t="shared" si="56"/>
        <v>0.2%</v>
      </c>
      <c r="AH236" s="9"/>
      <c r="AI236" s="9">
        <f t="shared" si="49"/>
        <v>4</v>
      </c>
      <c r="AJ236" s="10" t="s">
        <v>282</v>
      </c>
    </row>
    <row r="237" spans="1:36" ht="13.8" x14ac:dyDescent="0.25">
      <c r="A237" s="5">
        <f t="shared" si="54"/>
        <v>43890</v>
      </c>
      <c r="B237" s="5">
        <f t="shared" si="54"/>
        <v>44136</v>
      </c>
      <c r="C237" s="6">
        <f t="shared" si="54"/>
        <v>0.33333333333333331</v>
      </c>
      <c r="D237" s="7">
        <f t="shared" si="54"/>
        <v>248</v>
      </c>
      <c r="E237" s="10" t="s">
        <v>268</v>
      </c>
      <c r="F237" s="7">
        <f t="shared" si="55"/>
        <v>169194</v>
      </c>
      <c r="G237" s="7">
        <f t="shared" si="55"/>
        <v>8371</v>
      </c>
      <c r="H237" s="7">
        <f t="shared" si="55"/>
        <v>4313</v>
      </c>
      <c r="I237" s="16" t="str">
        <f t="shared" si="55"/>
        <v>No hay datos</v>
      </c>
      <c r="J237" s="19">
        <f t="shared" si="55"/>
        <v>149048</v>
      </c>
      <c r="K237" s="24">
        <f t="shared" si="55"/>
        <v>21423</v>
      </c>
      <c r="L237" s="7">
        <f t="shared" si="55"/>
        <v>327889</v>
      </c>
      <c r="M237" s="7">
        <f t="shared" si="55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56"/>
        <v>79053</v>
      </c>
      <c r="V237" s="7">
        <f t="shared" si="56"/>
        <v>531</v>
      </c>
      <c r="W237" s="7">
        <f t="shared" si="56"/>
        <v>342</v>
      </c>
      <c r="X237" s="7" t="str">
        <f t="shared" si="56"/>
        <v>53.0%</v>
      </c>
      <c r="Y237" s="7" t="str">
        <f t="shared" si="56"/>
        <v>47.0%</v>
      </c>
      <c r="Z237" s="7" t="str">
        <f t="shared" si="56"/>
        <v>60.6%</v>
      </c>
      <c r="AA237" s="7" t="str">
        <f t="shared" si="56"/>
        <v>20.5%</v>
      </c>
      <c r="AB237" s="7" t="str">
        <f t="shared" si="56"/>
        <v>13.2%</v>
      </c>
      <c r="AC237" s="7" t="str">
        <f t="shared" si="56"/>
        <v>2.9%</v>
      </c>
      <c r="AD237" s="7" t="str">
        <f t="shared" si="56"/>
        <v>1.4%</v>
      </c>
      <c r="AE237" s="7" t="str">
        <f t="shared" si="56"/>
        <v>0.8%</v>
      </c>
      <c r="AF237" s="7" t="str">
        <f t="shared" si="56"/>
        <v>0.5%</v>
      </c>
      <c r="AG237" s="7" t="str">
        <f t="shared" si="56"/>
        <v>0.2%</v>
      </c>
      <c r="AH237" s="9"/>
      <c r="AI237" s="9">
        <f t="shared" si="49"/>
        <v>4</v>
      </c>
      <c r="AJ237" s="10" t="s">
        <v>282</v>
      </c>
    </row>
    <row r="238" spans="1:36" ht="13.8" x14ac:dyDescent="0.25">
      <c r="A238" s="5">
        <f t="shared" si="54"/>
        <v>43890</v>
      </c>
      <c r="B238" s="5">
        <f t="shared" si="54"/>
        <v>44136</v>
      </c>
      <c r="C238" s="6">
        <f t="shared" si="54"/>
        <v>0.33333333333333331</v>
      </c>
      <c r="D238" s="7">
        <f t="shared" si="54"/>
        <v>248</v>
      </c>
      <c r="E238" s="10" t="s">
        <v>268</v>
      </c>
      <c r="F238" s="7">
        <f t="shared" si="55"/>
        <v>169194</v>
      </c>
      <c r="G238" s="7">
        <f t="shared" si="55"/>
        <v>8371</v>
      </c>
      <c r="H238" s="7">
        <f t="shared" si="55"/>
        <v>4313</v>
      </c>
      <c r="I238" s="16" t="str">
        <f t="shared" si="55"/>
        <v>No hay datos</v>
      </c>
      <c r="J238" s="19">
        <f t="shared" si="55"/>
        <v>149048</v>
      </c>
      <c r="K238" s="24">
        <f t="shared" si="55"/>
        <v>21423</v>
      </c>
      <c r="L238" s="7">
        <f t="shared" si="55"/>
        <v>327889</v>
      </c>
      <c r="M238" s="7">
        <f t="shared" si="55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57">S237</f>
        <v>53</v>
      </c>
      <c r="T238" s="7">
        <f t="shared" si="57"/>
        <v>1</v>
      </c>
      <c r="U238" s="7">
        <f t="shared" si="56"/>
        <v>79053</v>
      </c>
      <c r="V238" s="7">
        <f t="shared" si="56"/>
        <v>531</v>
      </c>
      <c r="W238" s="7">
        <f t="shared" si="56"/>
        <v>342</v>
      </c>
      <c r="X238" s="7" t="str">
        <f t="shared" si="56"/>
        <v>53.0%</v>
      </c>
      <c r="Y238" s="7" t="str">
        <f t="shared" si="56"/>
        <v>47.0%</v>
      </c>
      <c r="Z238" s="7" t="str">
        <f t="shared" si="56"/>
        <v>60.6%</v>
      </c>
      <c r="AA238" s="7" t="str">
        <f t="shared" si="56"/>
        <v>20.5%</v>
      </c>
      <c r="AB238" s="7" t="str">
        <f t="shared" si="56"/>
        <v>13.2%</v>
      </c>
      <c r="AC238" s="7" t="str">
        <f t="shared" si="56"/>
        <v>2.9%</v>
      </c>
      <c r="AD238" s="7" t="str">
        <f t="shared" si="56"/>
        <v>1.4%</v>
      </c>
      <c r="AE238" s="7" t="str">
        <f t="shared" si="56"/>
        <v>0.8%</v>
      </c>
      <c r="AF238" s="7" t="str">
        <f t="shared" si="56"/>
        <v>0.5%</v>
      </c>
      <c r="AG238" s="7" t="str">
        <f t="shared" si="56"/>
        <v>0.2%</v>
      </c>
      <c r="AH238" s="9"/>
      <c r="AI238" s="9">
        <f t="shared" si="49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58">F237</f>
        <v>169194</v>
      </c>
      <c r="G239" s="7">
        <f t="shared" si="58"/>
        <v>8371</v>
      </c>
      <c r="H239" s="7">
        <f t="shared" si="58"/>
        <v>4313</v>
      </c>
      <c r="I239" s="16" t="str">
        <f t="shared" si="58"/>
        <v>No hay datos</v>
      </c>
      <c r="J239" s="19">
        <f t="shared" si="58"/>
        <v>149048</v>
      </c>
      <c r="K239" s="24">
        <f t="shared" si="58"/>
        <v>21423</v>
      </c>
      <c r="L239" s="7">
        <f t="shared" si="58"/>
        <v>327889</v>
      </c>
      <c r="M239" s="7">
        <f t="shared" si="58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59">R237</f>
        <v>1580</v>
      </c>
      <c r="S239" s="7">
        <f t="shared" si="59"/>
        <v>53</v>
      </c>
      <c r="T239" s="7">
        <f t="shared" si="59"/>
        <v>1</v>
      </c>
      <c r="U239" s="7">
        <f t="shared" si="59"/>
        <v>79053</v>
      </c>
      <c r="V239" s="7">
        <f t="shared" si="59"/>
        <v>531</v>
      </c>
      <c r="W239" s="7">
        <f t="shared" si="59"/>
        <v>342</v>
      </c>
      <c r="X239" s="7" t="str">
        <f t="shared" si="59"/>
        <v>53.0%</v>
      </c>
      <c r="Y239" s="7" t="str">
        <f t="shared" si="59"/>
        <v>47.0%</v>
      </c>
      <c r="Z239" s="7" t="str">
        <f t="shared" si="59"/>
        <v>60.6%</v>
      </c>
      <c r="AA239" s="7" t="str">
        <f t="shared" si="59"/>
        <v>20.5%</v>
      </c>
      <c r="AB239" s="7" t="str">
        <f t="shared" si="59"/>
        <v>13.2%</v>
      </c>
      <c r="AC239" s="7" t="str">
        <f t="shared" si="59"/>
        <v>2.9%</v>
      </c>
      <c r="AD239" s="7" t="str">
        <f t="shared" si="59"/>
        <v>1.4%</v>
      </c>
      <c r="AE239" s="7" t="str">
        <f t="shared" si="59"/>
        <v>0.8%</v>
      </c>
      <c r="AF239" s="7" t="str">
        <f t="shared" si="59"/>
        <v>0.5%</v>
      </c>
      <c r="AG239" s="7" t="str">
        <f t="shared" si="59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4"/>
        <v>43890</v>
      </c>
      <c r="B240" s="5">
        <f t="shared" si="54"/>
        <v>44136</v>
      </c>
      <c r="C240" s="6">
        <f t="shared" si="54"/>
        <v>0.33333333333333331</v>
      </c>
      <c r="D240" s="7">
        <f t="shared" si="54"/>
        <v>248</v>
      </c>
      <c r="E240" s="10" t="s">
        <v>268</v>
      </c>
      <c r="F240" s="7">
        <f t="shared" si="55"/>
        <v>169194</v>
      </c>
      <c r="G240" s="7">
        <f t="shared" si="55"/>
        <v>8371</v>
      </c>
      <c r="H240" s="7">
        <f t="shared" si="55"/>
        <v>4313</v>
      </c>
      <c r="I240" s="16" t="str">
        <f t="shared" si="55"/>
        <v>No hay datos</v>
      </c>
      <c r="J240" s="19">
        <f t="shared" si="55"/>
        <v>149048</v>
      </c>
      <c r="K240" s="24">
        <f t="shared" si="55"/>
        <v>21423</v>
      </c>
      <c r="L240" s="7">
        <f t="shared" si="55"/>
        <v>327889</v>
      </c>
      <c r="M240" s="7">
        <f t="shared" si="55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56"/>
        <v>1580</v>
      </c>
      <c r="S240" s="7">
        <f t="shared" si="56"/>
        <v>53</v>
      </c>
      <c r="T240" s="7">
        <f t="shared" si="56"/>
        <v>1</v>
      </c>
      <c r="U240" s="7">
        <f t="shared" si="56"/>
        <v>79053</v>
      </c>
      <c r="V240" s="7">
        <f t="shared" si="56"/>
        <v>531</v>
      </c>
      <c r="W240" s="7">
        <f t="shared" si="56"/>
        <v>342</v>
      </c>
      <c r="X240" s="7" t="str">
        <f t="shared" si="56"/>
        <v>53.0%</v>
      </c>
      <c r="Y240" s="7" t="str">
        <f t="shared" si="56"/>
        <v>47.0%</v>
      </c>
      <c r="Z240" s="7" t="str">
        <f t="shared" si="56"/>
        <v>60.6%</v>
      </c>
      <c r="AA240" s="7" t="str">
        <f t="shared" si="56"/>
        <v>20.5%</v>
      </c>
      <c r="AB240" s="7" t="str">
        <f t="shared" si="56"/>
        <v>13.2%</v>
      </c>
      <c r="AC240" s="7" t="str">
        <f t="shared" si="56"/>
        <v>2.9%</v>
      </c>
      <c r="AD240" s="7" t="str">
        <f t="shared" si="56"/>
        <v>1.4%</v>
      </c>
      <c r="AE240" s="7" t="str">
        <f t="shared" si="56"/>
        <v>0.8%</v>
      </c>
      <c r="AF240" s="7" t="str">
        <f t="shared" si="56"/>
        <v>0.5%</v>
      </c>
      <c r="AG240" s="7" t="str">
        <f t="shared" si="56"/>
        <v>0.2%</v>
      </c>
      <c r="AH240" s="9"/>
      <c r="AI240" s="9">
        <f t="shared" si="49"/>
        <v>4</v>
      </c>
      <c r="AJ240" s="10" t="s">
        <v>282</v>
      </c>
    </row>
    <row r="241" spans="1:36" ht="13.8" x14ac:dyDescent="0.25">
      <c r="A241" s="5">
        <f t="shared" si="54"/>
        <v>43890</v>
      </c>
      <c r="B241" s="5">
        <f t="shared" si="54"/>
        <v>44136</v>
      </c>
      <c r="C241" s="6">
        <f t="shared" si="54"/>
        <v>0.33333333333333331</v>
      </c>
      <c r="D241" s="7">
        <f t="shared" si="54"/>
        <v>248</v>
      </c>
      <c r="E241" s="10" t="s">
        <v>268</v>
      </c>
      <c r="F241" s="7">
        <f t="shared" si="55"/>
        <v>169194</v>
      </c>
      <c r="G241" s="7">
        <f t="shared" si="55"/>
        <v>8371</v>
      </c>
      <c r="H241" s="7">
        <f t="shared" si="55"/>
        <v>4313</v>
      </c>
      <c r="I241" s="16" t="str">
        <f t="shared" si="55"/>
        <v>No hay datos</v>
      </c>
      <c r="J241" s="19">
        <f t="shared" si="55"/>
        <v>149048</v>
      </c>
      <c r="K241" s="24">
        <f t="shared" si="55"/>
        <v>21423</v>
      </c>
      <c r="L241" s="7">
        <f t="shared" si="55"/>
        <v>327889</v>
      </c>
      <c r="M241" s="7">
        <f t="shared" si="55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56"/>
        <v>1580</v>
      </c>
      <c r="S241" s="7">
        <f t="shared" si="56"/>
        <v>53</v>
      </c>
      <c r="T241" s="7">
        <f t="shared" si="56"/>
        <v>1</v>
      </c>
      <c r="U241" s="7">
        <f t="shared" si="56"/>
        <v>79053</v>
      </c>
      <c r="V241" s="7">
        <f t="shared" si="56"/>
        <v>531</v>
      </c>
      <c r="W241" s="7">
        <f t="shared" si="56"/>
        <v>342</v>
      </c>
      <c r="X241" s="7" t="str">
        <f t="shared" si="56"/>
        <v>53.0%</v>
      </c>
      <c r="Y241" s="7" t="str">
        <f t="shared" si="56"/>
        <v>47.0%</v>
      </c>
      <c r="Z241" s="7" t="str">
        <f t="shared" si="56"/>
        <v>60.6%</v>
      </c>
      <c r="AA241" s="7" t="str">
        <f t="shared" si="56"/>
        <v>20.5%</v>
      </c>
      <c r="AB241" s="7" t="str">
        <f t="shared" si="56"/>
        <v>13.2%</v>
      </c>
      <c r="AC241" s="7" t="str">
        <f t="shared" si="56"/>
        <v>2.9%</v>
      </c>
      <c r="AD241" s="7" t="str">
        <f t="shared" si="56"/>
        <v>1.4%</v>
      </c>
      <c r="AE241" s="7" t="str">
        <f t="shared" si="56"/>
        <v>0.8%</v>
      </c>
      <c r="AF241" s="7" t="str">
        <f t="shared" si="56"/>
        <v>0.5%</v>
      </c>
      <c r="AG241" s="7" t="str">
        <f t="shared" si="56"/>
        <v>0.2%</v>
      </c>
      <c r="AH241" s="9"/>
      <c r="AI241" s="9">
        <f t="shared" si="49"/>
        <v>4</v>
      </c>
      <c r="AJ241" s="10" t="s">
        <v>282</v>
      </c>
    </row>
    <row r="242" spans="1:36" ht="13.8" x14ac:dyDescent="0.25">
      <c r="A242" s="5">
        <f t="shared" si="54"/>
        <v>43890</v>
      </c>
      <c r="B242" s="5">
        <f t="shared" si="54"/>
        <v>44136</v>
      </c>
      <c r="C242" s="6">
        <f t="shared" si="54"/>
        <v>0.33333333333333331</v>
      </c>
      <c r="D242" s="7">
        <f t="shared" si="54"/>
        <v>248</v>
      </c>
      <c r="E242" s="10" t="s">
        <v>268</v>
      </c>
      <c r="F242" s="7">
        <f t="shared" si="55"/>
        <v>169194</v>
      </c>
      <c r="G242" s="7">
        <f t="shared" si="55"/>
        <v>8371</v>
      </c>
      <c r="H242" s="7">
        <f t="shared" si="55"/>
        <v>4313</v>
      </c>
      <c r="I242" s="16" t="str">
        <f t="shared" si="55"/>
        <v>No hay datos</v>
      </c>
      <c r="J242" s="19">
        <f t="shared" si="55"/>
        <v>149048</v>
      </c>
      <c r="K242" s="24">
        <f t="shared" si="55"/>
        <v>21423</v>
      </c>
      <c r="L242" s="7">
        <f t="shared" si="55"/>
        <v>327889</v>
      </c>
      <c r="M242" s="7">
        <f t="shared" si="55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56"/>
        <v>1580</v>
      </c>
      <c r="S242" s="7">
        <f t="shared" si="56"/>
        <v>53</v>
      </c>
      <c r="T242" s="7">
        <f t="shared" si="56"/>
        <v>1</v>
      </c>
      <c r="U242" s="7">
        <f t="shared" si="56"/>
        <v>79053</v>
      </c>
      <c r="V242" s="7">
        <f t="shared" si="56"/>
        <v>531</v>
      </c>
      <c r="W242" s="7">
        <f t="shared" si="56"/>
        <v>342</v>
      </c>
      <c r="X242" s="7" t="str">
        <f t="shared" si="56"/>
        <v>53.0%</v>
      </c>
      <c r="Y242" s="7" t="str">
        <f t="shared" si="56"/>
        <v>47.0%</v>
      </c>
      <c r="Z242" s="7" t="str">
        <f t="shared" si="56"/>
        <v>60.6%</v>
      </c>
      <c r="AA242" s="7" t="str">
        <f t="shared" si="56"/>
        <v>20.5%</v>
      </c>
      <c r="AB242" s="7" t="str">
        <f t="shared" si="56"/>
        <v>13.2%</v>
      </c>
      <c r="AC242" s="7" t="str">
        <f t="shared" si="56"/>
        <v>2.9%</v>
      </c>
      <c r="AD242" s="7" t="str">
        <f t="shared" si="56"/>
        <v>1.4%</v>
      </c>
      <c r="AE242" s="7" t="str">
        <f t="shared" si="56"/>
        <v>0.8%</v>
      </c>
      <c r="AF242" s="7" t="str">
        <f t="shared" si="56"/>
        <v>0.5%</v>
      </c>
      <c r="AG242" s="7" t="str">
        <f t="shared" si="56"/>
        <v>0.2%</v>
      </c>
      <c r="AH242" s="9"/>
      <c r="AI242" s="9">
        <f t="shared" si="49"/>
        <v>4</v>
      </c>
      <c r="AJ242" s="10" t="s">
        <v>282</v>
      </c>
    </row>
    <row r="243" spans="1:36" ht="13.8" x14ac:dyDescent="0.25">
      <c r="A243" s="5">
        <f t="shared" ref="A243:D246" si="60">A242</f>
        <v>43890</v>
      </c>
      <c r="B243" s="5">
        <f t="shared" si="60"/>
        <v>44136</v>
      </c>
      <c r="C243" s="6">
        <f t="shared" si="60"/>
        <v>0.33333333333333331</v>
      </c>
      <c r="D243" s="7">
        <f t="shared" si="60"/>
        <v>248</v>
      </c>
      <c r="E243" s="10" t="s">
        <v>268</v>
      </c>
      <c r="F243" s="7">
        <f t="shared" ref="F243:M246" si="61">F242</f>
        <v>169194</v>
      </c>
      <c r="G243" s="7">
        <f t="shared" si="61"/>
        <v>8371</v>
      </c>
      <c r="H243" s="7">
        <f t="shared" si="61"/>
        <v>4313</v>
      </c>
      <c r="I243" s="16" t="str">
        <f t="shared" si="61"/>
        <v>No hay datos</v>
      </c>
      <c r="J243" s="19">
        <f t="shared" si="61"/>
        <v>149048</v>
      </c>
      <c r="K243" s="24">
        <f t="shared" si="61"/>
        <v>21423</v>
      </c>
      <c r="L243" s="7">
        <f t="shared" si="61"/>
        <v>327889</v>
      </c>
      <c r="M243" s="7">
        <f t="shared" si="61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56"/>
        <v>1580</v>
      </c>
      <c r="S243" s="7">
        <f t="shared" si="56"/>
        <v>53</v>
      </c>
      <c r="T243" s="7">
        <f t="shared" si="56"/>
        <v>1</v>
      </c>
      <c r="U243" s="7">
        <f t="shared" si="56"/>
        <v>79053</v>
      </c>
      <c r="V243" s="7">
        <f t="shared" si="56"/>
        <v>531</v>
      </c>
      <c r="W243" s="7">
        <f t="shared" si="56"/>
        <v>342</v>
      </c>
      <c r="X243" s="7" t="str">
        <f t="shared" si="56"/>
        <v>53.0%</v>
      </c>
      <c r="Y243" s="7" t="str">
        <f t="shared" si="56"/>
        <v>47.0%</v>
      </c>
      <c r="Z243" s="7" t="str">
        <f t="shared" si="56"/>
        <v>60.6%</v>
      </c>
      <c r="AA243" s="7" t="str">
        <f t="shared" si="56"/>
        <v>20.5%</v>
      </c>
      <c r="AB243" s="7" t="str">
        <f t="shared" si="56"/>
        <v>13.2%</v>
      </c>
      <c r="AC243" s="7" t="str">
        <f t="shared" si="56"/>
        <v>2.9%</v>
      </c>
      <c r="AD243" s="7" t="str">
        <f t="shared" si="56"/>
        <v>1.4%</v>
      </c>
      <c r="AE243" s="7" t="str">
        <f t="shared" si="56"/>
        <v>0.8%</v>
      </c>
      <c r="AF243" s="7" t="str">
        <f t="shared" si="56"/>
        <v>0.5%</v>
      </c>
      <c r="AG243" s="7" t="str">
        <f t="shared" si="56"/>
        <v>0.2%</v>
      </c>
      <c r="AH243" s="9"/>
      <c r="AI243" s="9">
        <f t="shared" si="49"/>
        <v>4</v>
      </c>
      <c r="AJ243" s="10" t="s">
        <v>282</v>
      </c>
    </row>
    <row r="244" spans="1:36" ht="13.8" x14ac:dyDescent="0.25">
      <c r="A244" s="5">
        <f t="shared" si="60"/>
        <v>43890</v>
      </c>
      <c r="B244" s="5">
        <f t="shared" si="60"/>
        <v>44136</v>
      </c>
      <c r="C244" s="6">
        <f t="shared" si="60"/>
        <v>0.33333333333333331</v>
      </c>
      <c r="D244" s="7">
        <f t="shared" si="60"/>
        <v>248</v>
      </c>
      <c r="E244" s="10" t="s">
        <v>268</v>
      </c>
      <c r="F244" s="7">
        <f t="shared" si="61"/>
        <v>169194</v>
      </c>
      <c r="G244" s="7">
        <f t="shared" si="61"/>
        <v>8371</v>
      </c>
      <c r="H244" s="7">
        <f t="shared" si="61"/>
        <v>4313</v>
      </c>
      <c r="I244" s="16" t="str">
        <f t="shared" si="61"/>
        <v>No hay datos</v>
      </c>
      <c r="J244" s="19">
        <f t="shared" si="61"/>
        <v>149048</v>
      </c>
      <c r="K244" s="24">
        <f t="shared" si="61"/>
        <v>21423</v>
      </c>
      <c r="L244" s="7">
        <f t="shared" si="61"/>
        <v>327889</v>
      </c>
      <c r="M244" s="7">
        <f t="shared" si="61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56"/>
        <v>1580</v>
      </c>
      <c r="S244" s="7">
        <f t="shared" si="56"/>
        <v>53</v>
      </c>
      <c r="T244" s="7">
        <f t="shared" si="56"/>
        <v>1</v>
      </c>
      <c r="U244" s="7">
        <f t="shared" si="56"/>
        <v>79053</v>
      </c>
      <c r="V244" s="7">
        <f t="shared" si="56"/>
        <v>531</v>
      </c>
      <c r="W244" s="7">
        <f t="shared" si="56"/>
        <v>342</v>
      </c>
      <c r="X244" s="7" t="str">
        <f t="shared" si="56"/>
        <v>53.0%</v>
      </c>
      <c r="Y244" s="7" t="str">
        <f t="shared" si="56"/>
        <v>47.0%</v>
      </c>
      <c r="Z244" s="7" t="str">
        <f t="shared" si="56"/>
        <v>60.6%</v>
      </c>
      <c r="AA244" s="7" t="str">
        <f t="shared" si="56"/>
        <v>20.5%</v>
      </c>
      <c r="AB244" s="7" t="str">
        <f t="shared" si="56"/>
        <v>13.2%</v>
      </c>
      <c r="AC244" s="7" t="str">
        <f t="shared" si="56"/>
        <v>2.9%</v>
      </c>
      <c r="AD244" s="7" t="str">
        <f t="shared" si="56"/>
        <v>1.4%</v>
      </c>
      <c r="AE244" s="7" t="str">
        <f t="shared" si="56"/>
        <v>0.8%</v>
      </c>
      <c r="AF244" s="7" t="str">
        <f t="shared" si="56"/>
        <v>0.5%</v>
      </c>
      <c r="AG244" s="7" t="str">
        <f t="shared" si="56"/>
        <v>0.2%</v>
      </c>
      <c r="AH244" s="9"/>
      <c r="AI244" s="9">
        <f t="shared" si="49"/>
        <v>4</v>
      </c>
      <c r="AJ244" s="10" t="s">
        <v>282</v>
      </c>
    </row>
    <row r="245" spans="1:36" ht="13.8" x14ac:dyDescent="0.25">
      <c r="A245" s="5">
        <f t="shared" si="60"/>
        <v>43890</v>
      </c>
      <c r="B245" s="5">
        <f t="shared" si="60"/>
        <v>44136</v>
      </c>
      <c r="C245" s="6">
        <f t="shared" si="60"/>
        <v>0.33333333333333331</v>
      </c>
      <c r="D245" s="7">
        <f t="shared" si="60"/>
        <v>248</v>
      </c>
      <c r="E245" s="10" t="s">
        <v>268</v>
      </c>
      <c r="F245" s="7">
        <f t="shared" si="61"/>
        <v>169194</v>
      </c>
      <c r="G245" s="7">
        <f t="shared" si="61"/>
        <v>8371</v>
      </c>
      <c r="H245" s="7">
        <f t="shared" si="61"/>
        <v>4313</v>
      </c>
      <c r="I245" s="16" t="str">
        <f t="shared" si="61"/>
        <v>No hay datos</v>
      </c>
      <c r="J245" s="19">
        <f t="shared" si="61"/>
        <v>149048</v>
      </c>
      <c r="K245" s="24">
        <f t="shared" si="61"/>
        <v>21423</v>
      </c>
      <c r="L245" s="7">
        <f t="shared" si="61"/>
        <v>327889</v>
      </c>
      <c r="M245" s="7">
        <f t="shared" si="61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56"/>
        <v>1580</v>
      </c>
      <c r="S245" s="7">
        <f t="shared" si="56"/>
        <v>53</v>
      </c>
      <c r="T245" s="7">
        <f t="shared" si="56"/>
        <v>1</v>
      </c>
      <c r="U245" s="7">
        <f t="shared" si="56"/>
        <v>79053</v>
      </c>
      <c r="V245" s="7">
        <f t="shared" si="56"/>
        <v>531</v>
      </c>
      <c r="W245" s="7">
        <f t="shared" si="56"/>
        <v>342</v>
      </c>
      <c r="X245" s="7" t="str">
        <f t="shared" si="56"/>
        <v>53.0%</v>
      </c>
      <c r="Y245" s="7" t="str">
        <f t="shared" si="56"/>
        <v>47.0%</v>
      </c>
      <c r="Z245" s="7" t="str">
        <f t="shared" si="56"/>
        <v>60.6%</v>
      </c>
      <c r="AA245" s="7" t="str">
        <f t="shared" si="56"/>
        <v>20.5%</v>
      </c>
      <c r="AB245" s="7" t="str">
        <f t="shared" si="56"/>
        <v>13.2%</v>
      </c>
      <c r="AC245" s="7" t="str">
        <f t="shared" si="56"/>
        <v>2.9%</v>
      </c>
      <c r="AD245" s="7" t="str">
        <f t="shared" si="56"/>
        <v>1.4%</v>
      </c>
      <c r="AE245" s="7" t="str">
        <f t="shared" si="56"/>
        <v>0.8%</v>
      </c>
      <c r="AF245" s="7" t="str">
        <f t="shared" si="56"/>
        <v>0.5%</v>
      </c>
      <c r="AG245" s="7" t="str">
        <f t="shared" si="56"/>
        <v>0.2%</v>
      </c>
      <c r="AH245" s="9"/>
      <c r="AI245" s="9">
        <f t="shared" si="49"/>
        <v>4</v>
      </c>
      <c r="AJ245" s="10" t="s">
        <v>282</v>
      </c>
    </row>
    <row r="246" spans="1:36" ht="13.8" x14ac:dyDescent="0.25">
      <c r="A246" s="5">
        <f t="shared" si="60"/>
        <v>43890</v>
      </c>
      <c r="B246" s="5">
        <f t="shared" si="60"/>
        <v>44136</v>
      </c>
      <c r="C246" s="6">
        <f t="shared" si="60"/>
        <v>0.33333333333333331</v>
      </c>
      <c r="D246" s="7">
        <f t="shared" si="60"/>
        <v>248</v>
      </c>
      <c r="E246" s="10" t="s">
        <v>268</v>
      </c>
      <c r="F246" s="7">
        <f t="shared" si="61"/>
        <v>169194</v>
      </c>
      <c r="G246" s="7">
        <f t="shared" si="61"/>
        <v>8371</v>
      </c>
      <c r="H246" s="7">
        <f t="shared" si="61"/>
        <v>4313</v>
      </c>
      <c r="I246" s="16" t="str">
        <f t="shared" si="61"/>
        <v>No hay datos</v>
      </c>
      <c r="J246" s="19">
        <f t="shared" si="61"/>
        <v>149048</v>
      </c>
      <c r="K246" s="24">
        <f t="shared" si="61"/>
        <v>21423</v>
      </c>
      <c r="L246" s="7">
        <f t="shared" si="61"/>
        <v>327889</v>
      </c>
      <c r="M246" s="7">
        <f t="shared" si="61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56"/>
        <v>1580</v>
      </c>
      <c r="S246" s="7">
        <f t="shared" si="56"/>
        <v>53</v>
      </c>
      <c r="T246" s="7">
        <f t="shared" si="56"/>
        <v>1</v>
      </c>
      <c r="U246" s="7">
        <f t="shared" si="56"/>
        <v>79053</v>
      </c>
      <c r="V246" s="7">
        <f t="shared" si="56"/>
        <v>531</v>
      </c>
      <c r="W246" s="7">
        <f t="shared" si="56"/>
        <v>342</v>
      </c>
      <c r="X246" s="7" t="str">
        <f t="shared" si="56"/>
        <v>53.0%</v>
      </c>
      <c r="Y246" s="7" t="str">
        <f t="shared" si="56"/>
        <v>47.0%</v>
      </c>
      <c r="Z246" s="7" t="str">
        <f t="shared" si="56"/>
        <v>60.6%</v>
      </c>
      <c r="AA246" s="7" t="str">
        <f t="shared" si="56"/>
        <v>20.5%</v>
      </c>
      <c r="AB246" s="7" t="str">
        <f t="shared" si="56"/>
        <v>13.2%</v>
      </c>
      <c r="AC246" s="7" t="str">
        <f t="shared" si="56"/>
        <v>2.9%</v>
      </c>
      <c r="AD246" s="7" t="str">
        <f t="shared" si="56"/>
        <v>1.4%</v>
      </c>
      <c r="AE246" s="7" t="str">
        <f t="shared" si="56"/>
        <v>0.8%</v>
      </c>
      <c r="AF246" s="7" t="str">
        <f t="shared" si="56"/>
        <v>0.5%</v>
      </c>
      <c r="AG246" s="7" t="str">
        <f t="shared" si="56"/>
        <v>0.2%</v>
      </c>
      <c r="AH246" s="9"/>
      <c r="AI246" s="9">
        <f t="shared" si="49"/>
        <v>4</v>
      </c>
      <c r="AJ246" s="10" t="s">
        <v>282</v>
      </c>
    </row>
  </sheetData>
  <autoFilter ref="A1:AJ246" xr:uid="{C9328CB9-520E-B94D-8AAB-D87E040B29FD}"/>
  <hyperlinks>
    <hyperlink ref="AJ2" r:id="rId1" xr:uid="{07C7D658-36BA-41A9-ADDB-4AEEF13979AD}"/>
    <hyperlink ref="AJ3:AJ6" r:id="rId2" display="pjsaraguro@utpl.edu.ec" xr:uid="{C8E793FF-5CAF-49E4-B884-5DC51DC10284}"/>
    <hyperlink ref="E2" r:id="rId3" xr:uid="{C3C9E558-56AA-43BB-A379-2A54872E6875}"/>
    <hyperlink ref="E3" r:id="rId4" xr:uid="{C2A5FC7D-439B-47D6-8BA9-310864F1C011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37ED5-2658-44FF-A910-F1C538DABA7B}">
  <sheetPr>
    <outlinePr summaryBelow="0" summaryRight="0"/>
  </sheetPr>
  <dimension ref="A1:AY246"/>
  <sheetViews>
    <sheetView zoomScale="80" zoomScaleNormal="80" workbookViewId="0">
      <pane ySplit="1" topLeftCell="A2" activePane="bottomLeft" state="frozen"/>
      <selection pane="bottomLeft" activeCell="R237" sqref="R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4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4" customWidth="1"/>
    <col min="25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si="0"/>
        <v>8371</v>
      </c>
      <c r="H3" s="7">
        <f>H2</f>
        <v>4313</v>
      </c>
      <c r="I3" s="16" t="str">
        <f t="shared" si="0"/>
        <v>No hay datos</v>
      </c>
      <c r="J3" s="19">
        <f>J2</f>
        <v>149048</v>
      </c>
      <c r="K3" s="24">
        <f>K2</f>
        <v>21423</v>
      </c>
      <c r="L3" s="7">
        <f t="shared" si="0"/>
        <v>327889</v>
      </c>
      <c r="M3" s="7">
        <f t="shared" si="0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18" si="1">V2</f>
        <v>531</v>
      </c>
      <c r="W3" s="7">
        <f t="shared" si="1"/>
        <v>342</v>
      </c>
      <c r="X3" s="7" t="str">
        <f t="shared" si="1"/>
        <v>53.0%</v>
      </c>
      <c r="Y3" s="7" t="str">
        <f t="shared" si="1"/>
        <v>47.0%</v>
      </c>
      <c r="Z3" s="7" t="str">
        <f t="shared" si="1"/>
        <v>60.6%</v>
      </c>
      <c r="AA3" s="7" t="str">
        <f t="shared" si="1"/>
        <v>20.5%</v>
      </c>
      <c r="AB3" s="7" t="str">
        <f t="shared" si="1"/>
        <v>13.2%</v>
      </c>
      <c r="AC3" s="7" t="str">
        <f t="shared" si="1"/>
        <v>2.9%</v>
      </c>
      <c r="AD3" s="7" t="str">
        <f t="shared" si="1"/>
        <v>1.4%</v>
      </c>
      <c r="AE3" s="7" t="str">
        <f t="shared" si="1"/>
        <v>0.8%</v>
      </c>
      <c r="AF3" s="7" t="str">
        <f t="shared" si="1"/>
        <v>0.5%</v>
      </c>
      <c r="AG3" s="7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44136</v>
      </c>
      <c r="C4" s="6">
        <f t="shared" si="0"/>
        <v>0.33333333333333331</v>
      </c>
      <c r="D4" s="7">
        <f t="shared" si="0"/>
        <v>248</v>
      </c>
      <c r="E4" s="10" t="s">
        <v>268</v>
      </c>
      <c r="F4" s="7">
        <f t="shared" si="0"/>
        <v>169194</v>
      </c>
      <c r="G4" s="7">
        <f t="shared" si="0"/>
        <v>8371</v>
      </c>
      <c r="H4" s="7">
        <f t="shared" si="0"/>
        <v>4313</v>
      </c>
      <c r="I4" s="16" t="str">
        <f t="shared" si="0"/>
        <v>No hay datos</v>
      </c>
      <c r="J4" s="19">
        <f t="shared" si="0"/>
        <v>149048</v>
      </c>
      <c r="K4" s="24">
        <f t="shared" si="0"/>
        <v>21423</v>
      </c>
      <c r="L4" s="7">
        <f t="shared" si="0"/>
        <v>327889</v>
      </c>
      <c r="M4" s="7">
        <f t="shared" si="0"/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AG19" si="2">R3</f>
        <v>6447</v>
      </c>
      <c r="S4" s="7">
        <f t="shared" si="2"/>
        <v>55343</v>
      </c>
      <c r="T4" s="7">
        <f t="shared" si="2"/>
        <v>466</v>
      </c>
      <c r="U4" s="7">
        <f t="shared" si="2"/>
        <v>79053</v>
      </c>
      <c r="V4" s="7">
        <f t="shared" si="1"/>
        <v>531</v>
      </c>
      <c r="W4" s="7">
        <f t="shared" si="1"/>
        <v>342</v>
      </c>
      <c r="X4" s="7" t="str">
        <f t="shared" si="1"/>
        <v>53.0%</v>
      </c>
      <c r="Y4" s="7" t="str">
        <f t="shared" si="1"/>
        <v>47.0%</v>
      </c>
      <c r="Z4" s="7" t="str">
        <f t="shared" si="1"/>
        <v>60.6%</v>
      </c>
      <c r="AA4" s="7" t="str">
        <f t="shared" si="1"/>
        <v>20.5%</v>
      </c>
      <c r="AB4" s="7" t="str">
        <f t="shared" si="1"/>
        <v>13.2%</v>
      </c>
      <c r="AC4" s="7" t="str">
        <f t="shared" si="1"/>
        <v>2.9%</v>
      </c>
      <c r="AD4" s="7" t="str">
        <f t="shared" si="1"/>
        <v>1.4%</v>
      </c>
      <c r="AE4" s="7" t="str">
        <f t="shared" si="1"/>
        <v>0.8%</v>
      </c>
      <c r="AF4" s="7" t="str">
        <f t="shared" si="1"/>
        <v>0.5%</v>
      </c>
      <c r="AG4" s="7" t="str">
        <f t="shared" si="1"/>
        <v>0.2%</v>
      </c>
      <c r="AH4" s="9"/>
      <c r="AI4" s="9">
        <f t="shared" ref="AI4:AI67" si="3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44136</v>
      </c>
      <c r="C5" s="6">
        <f t="shared" si="0"/>
        <v>0.33333333333333331</v>
      </c>
      <c r="D5" s="7">
        <f t="shared" si="0"/>
        <v>248</v>
      </c>
      <c r="E5" s="10" t="s">
        <v>268</v>
      </c>
      <c r="F5" s="7">
        <f t="shared" si="0"/>
        <v>169194</v>
      </c>
      <c r="G5" s="7">
        <f t="shared" si="0"/>
        <v>8371</v>
      </c>
      <c r="H5" s="7">
        <f t="shared" si="0"/>
        <v>4313</v>
      </c>
      <c r="I5" s="16" t="str">
        <f t="shared" si="0"/>
        <v>No hay datos</v>
      </c>
      <c r="J5" s="19">
        <f t="shared" si="0"/>
        <v>149048</v>
      </c>
      <c r="K5" s="24">
        <f t="shared" si="0"/>
        <v>21423</v>
      </c>
      <c r="L5" s="7">
        <f t="shared" si="0"/>
        <v>327889</v>
      </c>
      <c r="M5" s="7">
        <f t="shared" si="0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2"/>
        <v>6447</v>
      </c>
      <c r="S5" s="7">
        <f t="shared" si="2"/>
        <v>55343</v>
      </c>
      <c r="T5" s="7">
        <f t="shared" si="2"/>
        <v>466</v>
      </c>
      <c r="U5" s="7">
        <f t="shared" si="2"/>
        <v>79053</v>
      </c>
      <c r="V5" s="7">
        <f t="shared" si="1"/>
        <v>531</v>
      </c>
      <c r="W5" s="7">
        <f t="shared" si="1"/>
        <v>342</v>
      </c>
      <c r="X5" s="7" t="str">
        <f t="shared" si="1"/>
        <v>53.0%</v>
      </c>
      <c r="Y5" s="7" t="str">
        <f t="shared" si="1"/>
        <v>47.0%</v>
      </c>
      <c r="Z5" s="7" t="str">
        <f t="shared" si="1"/>
        <v>60.6%</v>
      </c>
      <c r="AA5" s="7" t="str">
        <f t="shared" si="1"/>
        <v>20.5%</v>
      </c>
      <c r="AB5" s="7" t="str">
        <f t="shared" si="1"/>
        <v>13.2%</v>
      </c>
      <c r="AC5" s="7" t="str">
        <f t="shared" si="1"/>
        <v>2.9%</v>
      </c>
      <c r="AD5" s="7" t="str">
        <f t="shared" si="1"/>
        <v>1.4%</v>
      </c>
      <c r="AE5" s="7" t="str">
        <f t="shared" si="1"/>
        <v>0.8%</v>
      </c>
      <c r="AF5" s="7" t="str">
        <f t="shared" si="1"/>
        <v>0.5%</v>
      </c>
      <c r="AG5" s="7" t="str">
        <f t="shared" si="1"/>
        <v>0.2%</v>
      </c>
      <c r="AH5" s="9"/>
      <c r="AI5" s="9">
        <f t="shared" si="3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44136</v>
      </c>
      <c r="C6" s="6">
        <f t="shared" si="0"/>
        <v>0.33333333333333331</v>
      </c>
      <c r="D6" s="7">
        <f t="shared" si="0"/>
        <v>248</v>
      </c>
      <c r="E6" s="10" t="s">
        <v>268</v>
      </c>
      <c r="F6" s="7">
        <f t="shared" si="0"/>
        <v>169194</v>
      </c>
      <c r="G6" s="7">
        <f t="shared" si="0"/>
        <v>8371</v>
      </c>
      <c r="H6" s="7">
        <f t="shared" si="0"/>
        <v>4313</v>
      </c>
      <c r="I6" s="16" t="str">
        <f t="shared" si="0"/>
        <v>No hay datos</v>
      </c>
      <c r="J6" s="19">
        <f t="shared" si="0"/>
        <v>149048</v>
      </c>
      <c r="K6" s="24">
        <f t="shared" si="0"/>
        <v>21423</v>
      </c>
      <c r="L6" s="7">
        <f t="shared" si="0"/>
        <v>327889</v>
      </c>
      <c r="M6" s="7">
        <f t="shared" si="0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6447</v>
      </c>
      <c r="S6" s="7">
        <f t="shared" si="2"/>
        <v>55343</v>
      </c>
      <c r="T6" s="7">
        <f t="shared" si="2"/>
        <v>466</v>
      </c>
      <c r="U6" s="7">
        <f t="shared" si="2"/>
        <v>79053</v>
      </c>
      <c r="V6" s="7">
        <f t="shared" si="1"/>
        <v>531</v>
      </c>
      <c r="W6" s="7">
        <f t="shared" si="1"/>
        <v>342</v>
      </c>
      <c r="X6" s="7" t="str">
        <f t="shared" si="1"/>
        <v>53.0%</v>
      </c>
      <c r="Y6" s="7" t="str">
        <f t="shared" si="1"/>
        <v>47.0%</v>
      </c>
      <c r="Z6" s="7" t="str">
        <f t="shared" si="1"/>
        <v>60.6%</v>
      </c>
      <c r="AA6" s="7" t="str">
        <f t="shared" si="1"/>
        <v>20.5%</v>
      </c>
      <c r="AB6" s="7" t="str">
        <f t="shared" si="1"/>
        <v>13.2%</v>
      </c>
      <c r="AC6" s="7" t="str">
        <f t="shared" si="1"/>
        <v>2.9%</v>
      </c>
      <c r="AD6" s="7" t="str">
        <f t="shared" si="1"/>
        <v>1.4%</v>
      </c>
      <c r="AE6" s="7" t="str">
        <f t="shared" si="1"/>
        <v>0.8%</v>
      </c>
      <c r="AF6" s="7" t="str">
        <f t="shared" si="1"/>
        <v>0.5%</v>
      </c>
      <c r="AG6" s="7" t="str">
        <f t="shared" si="1"/>
        <v>0.2%</v>
      </c>
      <c r="AH6" s="9"/>
      <c r="AI6" s="9">
        <f t="shared" si="3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44136</v>
      </c>
      <c r="C7" s="6">
        <f t="shared" si="0"/>
        <v>0.33333333333333331</v>
      </c>
      <c r="D7" s="7">
        <f t="shared" si="0"/>
        <v>248</v>
      </c>
      <c r="E7" s="10" t="s">
        <v>268</v>
      </c>
      <c r="F7" s="7">
        <f t="shared" si="0"/>
        <v>169194</v>
      </c>
      <c r="G7" s="7">
        <f t="shared" si="0"/>
        <v>8371</v>
      </c>
      <c r="H7" s="7">
        <f t="shared" si="0"/>
        <v>4313</v>
      </c>
      <c r="I7" s="16" t="str">
        <f t="shared" si="0"/>
        <v>No hay datos</v>
      </c>
      <c r="J7" s="19">
        <f t="shared" si="0"/>
        <v>149048</v>
      </c>
      <c r="K7" s="24">
        <f t="shared" si="0"/>
        <v>21423</v>
      </c>
      <c r="L7" s="7">
        <f t="shared" si="0"/>
        <v>327889</v>
      </c>
      <c r="M7" s="7">
        <f t="shared" si="0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6447</v>
      </c>
      <c r="S7" s="7">
        <f t="shared" si="2"/>
        <v>55343</v>
      </c>
      <c r="T7" s="7">
        <f t="shared" si="2"/>
        <v>466</v>
      </c>
      <c r="U7" s="7">
        <f t="shared" si="2"/>
        <v>79053</v>
      </c>
      <c r="V7" s="7">
        <f t="shared" si="1"/>
        <v>531</v>
      </c>
      <c r="W7" s="7">
        <f t="shared" si="1"/>
        <v>342</v>
      </c>
      <c r="X7" s="7" t="str">
        <f t="shared" si="1"/>
        <v>53.0%</v>
      </c>
      <c r="Y7" s="7" t="str">
        <f t="shared" si="1"/>
        <v>47.0%</v>
      </c>
      <c r="Z7" s="7" t="str">
        <f t="shared" si="1"/>
        <v>60.6%</v>
      </c>
      <c r="AA7" s="7" t="str">
        <f t="shared" si="1"/>
        <v>20.5%</v>
      </c>
      <c r="AB7" s="7" t="str">
        <f t="shared" si="1"/>
        <v>13.2%</v>
      </c>
      <c r="AC7" s="7" t="str">
        <f t="shared" si="1"/>
        <v>2.9%</v>
      </c>
      <c r="AD7" s="7" t="str">
        <f t="shared" si="1"/>
        <v>1.4%</v>
      </c>
      <c r="AE7" s="7" t="str">
        <f t="shared" si="1"/>
        <v>0.8%</v>
      </c>
      <c r="AF7" s="7" t="str">
        <f t="shared" si="1"/>
        <v>0.5%</v>
      </c>
      <c r="AG7" s="7" t="str">
        <f t="shared" si="1"/>
        <v>0.2%</v>
      </c>
      <c r="AH7" s="9"/>
      <c r="AI7" s="9">
        <f t="shared" si="3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44136</v>
      </c>
      <c r="C8" s="6">
        <f t="shared" si="0"/>
        <v>0.33333333333333331</v>
      </c>
      <c r="D8" s="7">
        <f t="shared" si="0"/>
        <v>248</v>
      </c>
      <c r="E8" s="10" t="s">
        <v>268</v>
      </c>
      <c r="F8" s="7">
        <f t="shared" si="0"/>
        <v>169194</v>
      </c>
      <c r="G8" s="7">
        <f t="shared" si="0"/>
        <v>8371</v>
      </c>
      <c r="H8" s="7">
        <f t="shared" si="0"/>
        <v>4313</v>
      </c>
      <c r="I8" s="16" t="str">
        <f t="shared" si="0"/>
        <v>No hay datos</v>
      </c>
      <c r="J8" s="19">
        <f t="shared" si="0"/>
        <v>149048</v>
      </c>
      <c r="K8" s="24">
        <f t="shared" si="0"/>
        <v>21423</v>
      </c>
      <c r="L8" s="7">
        <f t="shared" si="0"/>
        <v>327889</v>
      </c>
      <c r="M8" s="7">
        <f t="shared" si="0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6447</v>
      </c>
      <c r="S8" s="7">
        <f t="shared" si="2"/>
        <v>55343</v>
      </c>
      <c r="T8" s="7">
        <f t="shared" si="2"/>
        <v>466</v>
      </c>
      <c r="U8" s="7">
        <f t="shared" si="2"/>
        <v>79053</v>
      </c>
      <c r="V8" s="7">
        <f t="shared" si="1"/>
        <v>531</v>
      </c>
      <c r="W8" s="7">
        <f t="shared" si="1"/>
        <v>342</v>
      </c>
      <c r="X8" s="7" t="str">
        <f t="shared" si="1"/>
        <v>53.0%</v>
      </c>
      <c r="Y8" s="7" t="str">
        <f t="shared" si="1"/>
        <v>47.0%</v>
      </c>
      <c r="Z8" s="7" t="str">
        <f t="shared" si="1"/>
        <v>60.6%</v>
      </c>
      <c r="AA8" s="7" t="str">
        <f t="shared" si="1"/>
        <v>20.5%</v>
      </c>
      <c r="AB8" s="7" t="str">
        <f t="shared" si="1"/>
        <v>13.2%</v>
      </c>
      <c r="AC8" s="7" t="str">
        <f t="shared" si="1"/>
        <v>2.9%</v>
      </c>
      <c r="AD8" s="7" t="str">
        <f t="shared" si="1"/>
        <v>1.4%</v>
      </c>
      <c r="AE8" s="7" t="str">
        <f t="shared" si="1"/>
        <v>0.8%</v>
      </c>
      <c r="AF8" s="7" t="str">
        <f t="shared" si="1"/>
        <v>0.5%</v>
      </c>
      <c r="AG8" s="7" t="str">
        <f t="shared" si="1"/>
        <v>0.2%</v>
      </c>
      <c r="AH8" s="9"/>
      <c r="AI8" s="9">
        <f t="shared" si="3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44136</v>
      </c>
      <c r="C9" s="6">
        <f t="shared" si="0"/>
        <v>0.33333333333333331</v>
      </c>
      <c r="D9" s="7">
        <f t="shared" si="0"/>
        <v>248</v>
      </c>
      <c r="E9" s="10" t="s">
        <v>268</v>
      </c>
      <c r="F9" s="7">
        <f t="shared" si="0"/>
        <v>169194</v>
      </c>
      <c r="G9" s="7">
        <f t="shared" si="0"/>
        <v>8371</v>
      </c>
      <c r="H9" s="7">
        <f t="shared" si="0"/>
        <v>4313</v>
      </c>
      <c r="I9" s="16" t="str">
        <f t="shared" si="0"/>
        <v>No hay datos</v>
      </c>
      <c r="J9" s="19">
        <f t="shared" si="0"/>
        <v>149048</v>
      </c>
      <c r="K9" s="24">
        <f t="shared" si="0"/>
        <v>21423</v>
      </c>
      <c r="L9" s="7">
        <f t="shared" si="0"/>
        <v>327889</v>
      </c>
      <c r="M9" s="7">
        <f t="shared" si="0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6447</v>
      </c>
      <c r="S9" s="7">
        <f t="shared" si="2"/>
        <v>55343</v>
      </c>
      <c r="T9" s="7">
        <f t="shared" si="2"/>
        <v>466</v>
      </c>
      <c r="U9" s="7">
        <f t="shared" si="2"/>
        <v>79053</v>
      </c>
      <c r="V9" s="7">
        <f t="shared" si="1"/>
        <v>531</v>
      </c>
      <c r="W9" s="7">
        <f t="shared" si="1"/>
        <v>342</v>
      </c>
      <c r="X9" s="7" t="str">
        <f t="shared" si="1"/>
        <v>53.0%</v>
      </c>
      <c r="Y9" s="7" t="str">
        <f t="shared" si="1"/>
        <v>47.0%</v>
      </c>
      <c r="Z9" s="7" t="str">
        <f t="shared" si="1"/>
        <v>60.6%</v>
      </c>
      <c r="AA9" s="7" t="str">
        <f t="shared" si="1"/>
        <v>20.5%</v>
      </c>
      <c r="AB9" s="7" t="str">
        <f t="shared" si="1"/>
        <v>13.2%</v>
      </c>
      <c r="AC9" s="7" t="str">
        <f t="shared" si="1"/>
        <v>2.9%</v>
      </c>
      <c r="AD9" s="7" t="str">
        <f t="shared" si="1"/>
        <v>1.4%</v>
      </c>
      <c r="AE9" s="7" t="str">
        <f t="shared" si="1"/>
        <v>0.8%</v>
      </c>
      <c r="AF9" s="7" t="str">
        <f t="shared" si="1"/>
        <v>0.5%</v>
      </c>
      <c r="AG9" s="7" t="str">
        <f t="shared" si="1"/>
        <v>0.2%</v>
      </c>
      <c r="AH9" s="9"/>
      <c r="AI9" s="9">
        <f t="shared" si="3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44136</v>
      </c>
      <c r="C10" s="6">
        <f t="shared" si="0"/>
        <v>0.33333333333333331</v>
      </c>
      <c r="D10" s="7">
        <f t="shared" si="0"/>
        <v>248</v>
      </c>
      <c r="E10" s="10" t="s">
        <v>268</v>
      </c>
      <c r="F10" s="7">
        <f t="shared" si="0"/>
        <v>169194</v>
      </c>
      <c r="G10" s="7">
        <f t="shared" si="0"/>
        <v>8371</v>
      </c>
      <c r="H10" s="7">
        <f t="shared" si="0"/>
        <v>4313</v>
      </c>
      <c r="I10" s="16" t="str">
        <f t="shared" si="0"/>
        <v>No hay datos</v>
      </c>
      <c r="J10" s="19">
        <f t="shared" si="0"/>
        <v>149048</v>
      </c>
      <c r="K10" s="24">
        <f t="shared" si="0"/>
        <v>21423</v>
      </c>
      <c r="L10" s="7">
        <f t="shared" si="0"/>
        <v>327889</v>
      </c>
      <c r="M10" s="7">
        <f t="shared" si="0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6447</v>
      </c>
      <c r="S10" s="7">
        <f t="shared" si="2"/>
        <v>55343</v>
      </c>
      <c r="T10" s="7">
        <f t="shared" si="2"/>
        <v>466</v>
      </c>
      <c r="U10" s="7">
        <f t="shared" si="2"/>
        <v>79053</v>
      </c>
      <c r="V10" s="7">
        <f t="shared" si="1"/>
        <v>531</v>
      </c>
      <c r="W10" s="7">
        <f t="shared" si="1"/>
        <v>342</v>
      </c>
      <c r="X10" s="7" t="str">
        <f t="shared" si="1"/>
        <v>53.0%</v>
      </c>
      <c r="Y10" s="7" t="str">
        <f t="shared" si="1"/>
        <v>47.0%</v>
      </c>
      <c r="Z10" s="7" t="str">
        <f t="shared" si="1"/>
        <v>60.6%</v>
      </c>
      <c r="AA10" s="7" t="str">
        <f t="shared" si="1"/>
        <v>20.5%</v>
      </c>
      <c r="AB10" s="7" t="str">
        <f t="shared" si="1"/>
        <v>13.2%</v>
      </c>
      <c r="AC10" s="7" t="str">
        <f t="shared" si="1"/>
        <v>2.9%</v>
      </c>
      <c r="AD10" s="7" t="str">
        <f t="shared" si="1"/>
        <v>1.4%</v>
      </c>
      <c r="AE10" s="7" t="str">
        <f t="shared" si="1"/>
        <v>0.8%</v>
      </c>
      <c r="AF10" s="7" t="str">
        <f t="shared" si="1"/>
        <v>0.5%</v>
      </c>
      <c r="AG10" s="7" t="str">
        <f t="shared" si="1"/>
        <v>0.2%</v>
      </c>
      <c r="AH10" s="9"/>
      <c r="AI10" s="9">
        <f t="shared" si="3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44136</v>
      </c>
      <c r="C11" s="6">
        <f t="shared" si="0"/>
        <v>0.33333333333333331</v>
      </c>
      <c r="D11" s="7">
        <f t="shared" si="0"/>
        <v>248</v>
      </c>
      <c r="E11" s="10" t="s">
        <v>268</v>
      </c>
      <c r="F11" s="7">
        <f t="shared" si="0"/>
        <v>169194</v>
      </c>
      <c r="G11" s="7">
        <f t="shared" si="0"/>
        <v>8371</v>
      </c>
      <c r="H11" s="7">
        <f t="shared" si="0"/>
        <v>4313</v>
      </c>
      <c r="I11" s="16" t="str">
        <f t="shared" si="0"/>
        <v>No hay datos</v>
      </c>
      <c r="J11" s="19">
        <f t="shared" si="0"/>
        <v>149048</v>
      </c>
      <c r="K11" s="24">
        <f t="shared" si="0"/>
        <v>21423</v>
      </c>
      <c r="L11" s="7">
        <f t="shared" si="0"/>
        <v>327889</v>
      </c>
      <c r="M11" s="7">
        <f t="shared" si="0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6447</v>
      </c>
      <c r="S11" s="7">
        <f t="shared" si="2"/>
        <v>55343</v>
      </c>
      <c r="T11" s="7">
        <f t="shared" si="2"/>
        <v>466</v>
      </c>
      <c r="U11" s="7">
        <f t="shared" si="2"/>
        <v>79053</v>
      </c>
      <c r="V11" s="7">
        <f t="shared" si="1"/>
        <v>531</v>
      </c>
      <c r="W11" s="7">
        <f t="shared" si="1"/>
        <v>342</v>
      </c>
      <c r="X11" s="7" t="str">
        <f t="shared" si="1"/>
        <v>53.0%</v>
      </c>
      <c r="Y11" s="7" t="str">
        <f t="shared" si="1"/>
        <v>47.0%</v>
      </c>
      <c r="Z11" s="7" t="str">
        <f t="shared" si="1"/>
        <v>60.6%</v>
      </c>
      <c r="AA11" s="7" t="str">
        <f t="shared" si="1"/>
        <v>20.5%</v>
      </c>
      <c r="AB11" s="7" t="str">
        <f t="shared" si="1"/>
        <v>13.2%</v>
      </c>
      <c r="AC11" s="7" t="str">
        <f t="shared" si="1"/>
        <v>2.9%</v>
      </c>
      <c r="AD11" s="7" t="str">
        <f t="shared" si="1"/>
        <v>1.4%</v>
      </c>
      <c r="AE11" s="7" t="str">
        <f t="shared" si="1"/>
        <v>0.8%</v>
      </c>
      <c r="AF11" s="7" t="str">
        <f t="shared" si="1"/>
        <v>0.5%</v>
      </c>
      <c r="AG11" s="7" t="str">
        <f t="shared" si="1"/>
        <v>0.2%</v>
      </c>
      <c r="AH11" s="9"/>
      <c r="AI11" s="9">
        <f t="shared" si="3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44136</v>
      </c>
      <c r="C12" s="6">
        <f t="shared" si="0"/>
        <v>0.33333333333333331</v>
      </c>
      <c r="D12" s="7">
        <f t="shared" si="0"/>
        <v>248</v>
      </c>
      <c r="E12" s="10" t="s">
        <v>268</v>
      </c>
      <c r="F12" s="7">
        <f t="shared" si="0"/>
        <v>169194</v>
      </c>
      <c r="G12" s="7">
        <f t="shared" si="0"/>
        <v>8371</v>
      </c>
      <c r="H12" s="7">
        <f t="shared" si="0"/>
        <v>4313</v>
      </c>
      <c r="I12" s="16" t="str">
        <f t="shared" si="0"/>
        <v>No hay datos</v>
      </c>
      <c r="J12" s="19">
        <f t="shared" si="0"/>
        <v>149048</v>
      </c>
      <c r="K12" s="24">
        <f t="shared" si="0"/>
        <v>21423</v>
      </c>
      <c r="L12" s="7">
        <f t="shared" si="0"/>
        <v>327889</v>
      </c>
      <c r="M12" s="7">
        <f t="shared" si="0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6447</v>
      </c>
      <c r="S12" s="7">
        <f t="shared" si="2"/>
        <v>55343</v>
      </c>
      <c r="T12" s="7">
        <f t="shared" si="2"/>
        <v>466</v>
      </c>
      <c r="U12" s="7">
        <f t="shared" si="2"/>
        <v>79053</v>
      </c>
      <c r="V12" s="7">
        <f t="shared" si="1"/>
        <v>531</v>
      </c>
      <c r="W12" s="7">
        <f t="shared" si="1"/>
        <v>342</v>
      </c>
      <c r="X12" s="7" t="str">
        <f t="shared" si="1"/>
        <v>53.0%</v>
      </c>
      <c r="Y12" s="7" t="str">
        <f t="shared" si="1"/>
        <v>47.0%</v>
      </c>
      <c r="Z12" s="7" t="str">
        <f t="shared" si="1"/>
        <v>60.6%</v>
      </c>
      <c r="AA12" s="7" t="str">
        <f t="shared" si="1"/>
        <v>20.5%</v>
      </c>
      <c r="AB12" s="7" t="str">
        <f t="shared" si="1"/>
        <v>13.2%</v>
      </c>
      <c r="AC12" s="7" t="str">
        <f t="shared" si="1"/>
        <v>2.9%</v>
      </c>
      <c r="AD12" s="7" t="str">
        <f t="shared" si="1"/>
        <v>1.4%</v>
      </c>
      <c r="AE12" s="7" t="str">
        <f t="shared" si="1"/>
        <v>0.8%</v>
      </c>
      <c r="AF12" s="7" t="str">
        <f t="shared" si="1"/>
        <v>0.5%</v>
      </c>
      <c r="AG12" s="7" t="str">
        <f t="shared" si="1"/>
        <v>0.2%</v>
      </c>
      <c r="AH12" s="9"/>
      <c r="AI12" s="9">
        <f t="shared" si="3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44136</v>
      </c>
      <c r="C13" s="6">
        <f t="shared" si="0"/>
        <v>0.33333333333333331</v>
      </c>
      <c r="D13" s="7">
        <f t="shared" si="0"/>
        <v>248</v>
      </c>
      <c r="E13" s="10" t="s">
        <v>268</v>
      </c>
      <c r="F13" s="7">
        <f t="shared" si="0"/>
        <v>169194</v>
      </c>
      <c r="G13" s="7">
        <f t="shared" si="0"/>
        <v>8371</v>
      </c>
      <c r="H13" s="7">
        <f t="shared" si="0"/>
        <v>4313</v>
      </c>
      <c r="I13" s="16" t="str">
        <f t="shared" si="0"/>
        <v>No hay datos</v>
      </c>
      <c r="J13" s="19">
        <f t="shared" si="0"/>
        <v>149048</v>
      </c>
      <c r="K13" s="24">
        <f t="shared" si="0"/>
        <v>21423</v>
      </c>
      <c r="L13" s="7">
        <f t="shared" si="0"/>
        <v>327889</v>
      </c>
      <c r="M13" s="7">
        <f t="shared" si="0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6447</v>
      </c>
      <c r="S13" s="7">
        <f t="shared" si="2"/>
        <v>55343</v>
      </c>
      <c r="T13" s="7">
        <f t="shared" si="2"/>
        <v>466</v>
      </c>
      <c r="U13" s="7">
        <f t="shared" si="2"/>
        <v>79053</v>
      </c>
      <c r="V13" s="7">
        <f t="shared" si="1"/>
        <v>531</v>
      </c>
      <c r="W13" s="7">
        <f t="shared" si="1"/>
        <v>342</v>
      </c>
      <c r="X13" s="7" t="str">
        <f t="shared" si="1"/>
        <v>53.0%</v>
      </c>
      <c r="Y13" s="7" t="str">
        <f t="shared" si="1"/>
        <v>47.0%</v>
      </c>
      <c r="Z13" s="7" t="str">
        <f t="shared" si="1"/>
        <v>60.6%</v>
      </c>
      <c r="AA13" s="7" t="str">
        <f t="shared" si="1"/>
        <v>20.5%</v>
      </c>
      <c r="AB13" s="7" t="str">
        <f t="shared" si="1"/>
        <v>13.2%</v>
      </c>
      <c r="AC13" s="7" t="str">
        <f t="shared" si="1"/>
        <v>2.9%</v>
      </c>
      <c r="AD13" s="7" t="str">
        <f t="shared" si="1"/>
        <v>1.4%</v>
      </c>
      <c r="AE13" s="7" t="str">
        <f t="shared" si="1"/>
        <v>0.8%</v>
      </c>
      <c r="AF13" s="7" t="str">
        <f t="shared" si="1"/>
        <v>0.5%</v>
      </c>
      <c r="AG13" s="7" t="str">
        <f t="shared" si="1"/>
        <v>0.2%</v>
      </c>
      <c r="AH13" s="9"/>
      <c r="AI13" s="9">
        <f t="shared" si="3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44136</v>
      </c>
      <c r="C14" s="6">
        <f t="shared" si="0"/>
        <v>0.33333333333333331</v>
      </c>
      <c r="D14" s="7">
        <f t="shared" si="0"/>
        <v>248</v>
      </c>
      <c r="E14" s="10" t="s">
        <v>268</v>
      </c>
      <c r="F14" s="7">
        <f t="shared" si="0"/>
        <v>169194</v>
      </c>
      <c r="G14" s="7">
        <f t="shared" si="0"/>
        <v>8371</v>
      </c>
      <c r="H14" s="7">
        <f t="shared" si="0"/>
        <v>4313</v>
      </c>
      <c r="I14" s="16" t="str">
        <f t="shared" si="0"/>
        <v>No hay datos</v>
      </c>
      <c r="J14" s="19">
        <f t="shared" si="0"/>
        <v>149048</v>
      </c>
      <c r="K14" s="24">
        <f t="shared" si="0"/>
        <v>21423</v>
      </c>
      <c r="L14" s="7">
        <f t="shared" si="0"/>
        <v>327889</v>
      </c>
      <c r="M14" s="7">
        <f t="shared" si="0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6447</v>
      </c>
      <c r="S14" s="7">
        <f t="shared" si="2"/>
        <v>55343</v>
      </c>
      <c r="T14" s="7">
        <f t="shared" si="2"/>
        <v>466</v>
      </c>
      <c r="U14" s="7">
        <f t="shared" si="2"/>
        <v>79053</v>
      </c>
      <c r="V14" s="7">
        <f t="shared" si="1"/>
        <v>531</v>
      </c>
      <c r="W14" s="7">
        <f t="shared" si="1"/>
        <v>342</v>
      </c>
      <c r="X14" s="7" t="str">
        <f t="shared" si="1"/>
        <v>53.0%</v>
      </c>
      <c r="Y14" s="7" t="str">
        <f t="shared" si="1"/>
        <v>47.0%</v>
      </c>
      <c r="Z14" s="7" t="str">
        <f t="shared" si="1"/>
        <v>60.6%</v>
      </c>
      <c r="AA14" s="7" t="str">
        <f t="shared" si="1"/>
        <v>20.5%</v>
      </c>
      <c r="AB14" s="7" t="str">
        <f t="shared" si="1"/>
        <v>13.2%</v>
      </c>
      <c r="AC14" s="7" t="str">
        <f t="shared" si="1"/>
        <v>2.9%</v>
      </c>
      <c r="AD14" s="7" t="str">
        <f t="shared" si="1"/>
        <v>1.4%</v>
      </c>
      <c r="AE14" s="7" t="str">
        <f t="shared" si="1"/>
        <v>0.8%</v>
      </c>
      <c r="AF14" s="7" t="str">
        <f t="shared" si="1"/>
        <v>0.5%</v>
      </c>
      <c r="AG14" s="7" t="str">
        <f t="shared" si="1"/>
        <v>0.2%</v>
      </c>
      <c r="AH14" s="9"/>
      <c r="AI14" s="9">
        <f t="shared" si="3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44136</v>
      </c>
      <c r="C15" s="6">
        <f t="shared" si="0"/>
        <v>0.33333333333333331</v>
      </c>
      <c r="D15" s="7">
        <f t="shared" si="0"/>
        <v>248</v>
      </c>
      <c r="E15" s="10" t="s">
        <v>268</v>
      </c>
      <c r="F15" s="7">
        <f t="shared" si="0"/>
        <v>169194</v>
      </c>
      <c r="G15" s="7">
        <f t="shared" si="0"/>
        <v>8371</v>
      </c>
      <c r="H15" s="7">
        <f t="shared" si="0"/>
        <v>4313</v>
      </c>
      <c r="I15" s="16" t="str">
        <f t="shared" si="0"/>
        <v>No hay datos</v>
      </c>
      <c r="J15" s="19">
        <f t="shared" si="0"/>
        <v>149048</v>
      </c>
      <c r="K15" s="24">
        <f t="shared" si="0"/>
        <v>21423</v>
      </c>
      <c r="L15" s="7">
        <f t="shared" si="0"/>
        <v>327889</v>
      </c>
      <c r="M15" s="7">
        <f t="shared" si="0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6447</v>
      </c>
      <c r="S15" s="7">
        <f t="shared" si="2"/>
        <v>55343</v>
      </c>
      <c r="T15" s="7">
        <f t="shared" si="2"/>
        <v>466</v>
      </c>
      <c r="U15" s="7">
        <f t="shared" si="2"/>
        <v>79053</v>
      </c>
      <c r="V15" s="7">
        <f t="shared" si="1"/>
        <v>531</v>
      </c>
      <c r="W15" s="7">
        <f t="shared" si="1"/>
        <v>342</v>
      </c>
      <c r="X15" s="7" t="str">
        <f t="shared" si="1"/>
        <v>53.0%</v>
      </c>
      <c r="Y15" s="7" t="str">
        <f t="shared" si="1"/>
        <v>47.0%</v>
      </c>
      <c r="Z15" s="7" t="str">
        <f t="shared" si="1"/>
        <v>60.6%</v>
      </c>
      <c r="AA15" s="7" t="str">
        <f t="shared" si="1"/>
        <v>20.5%</v>
      </c>
      <c r="AB15" s="7" t="str">
        <f t="shared" si="1"/>
        <v>13.2%</v>
      </c>
      <c r="AC15" s="7" t="str">
        <f t="shared" si="1"/>
        <v>2.9%</v>
      </c>
      <c r="AD15" s="7" t="str">
        <f t="shared" si="1"/>
        <v>1.4%</v>
      </c>
      <c r="AE15" s="7" t="str">
        <f t="shared" si="1"/>
        <v>0.8%</v>
      </c>
      <c r="AF15" s="7" t="str">
        <f t="shared" si="1"/>
        <v>0.5%</v>
      </c>
      <c r="AG15" s="7" t="str">
        <f t="shared" si="1"/>
        <v>0.2%</v>
      </c>
      <c r="AH15" s="9"/>
      <c r="AI15" s="9">
        <f t="shared" si="3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0"/>
        <v>169194</v>
      </c>
      <c r="G16" s="7">
        <f t="shared" si="0"/>
        <v>8371</v>
      </c>
      <c r="H16" s="7">
        <f t="shared" si="0"/>
        <v>4313</v>
      </c>
      <c r="I16" s="16" t="str">
        <f t="shared" si="0"/>
        <v>No hay datos</v>
      </c>
      <c r="J16" s="19">
        <f t="shared" si="0"/>
        <v>149048</v>
      </c>
      <c r="K16" s="24">
        <f t="shared" si="0"/>
        <v>21423</v>
      </c>
      <c r="L16" s="7">
        <f t="shared" si="0"/>
        <v>327889</v>
      </c>
      <c r="M16" s="7">
        <f t="shared" si="0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2"/>
        <v>6447</v>
      </c>
      <c r="S16" s="7">
        <f t="shared" si="2"/>
        <v>55343</v>
      </c>
      <c r="T16" s="7">
        <f t="shared" si="2"/>
        <v>466</v>
      </c>
      <c r="U16" s="7">
        <f t="shared" si="2"/>
        <v>79053</v>
      </c>
      <c r="V16" s="7">
        <f t="shared" si="1"/>
        <v>531</v>
      </c>
      <c r="W16" s="7">
        <f t="shared" si="1"/>
        <v>342</v>
      </c>
      <c r="X16" s="7" t="str">
        <f t="shared" si="1"/>
        <v>53.0%</v>
      </c>
      <c r="Y16" s="7" t="str">
        <f t="shared" si="1"/>
        <v>47.0%</v>
      </c>
      <c r="Z16" s="7" t="str">
        <f t="shared" si="1"/>
        <v>60.6%</v>
      </c>
      <c r="AA16" s="7" t="str">
        <f t="shared" si="1"/>
        <v>20.5%</v>
      </c>
      <c r="AB16" s="7" t="str">
        <f t="shared" si="1"/>
        <v>13.2%</v>
      </c>
      <c r="AC16" s="7" t="str">
        <f t="shared" si="1"/>
        <v>2.9%</v>
      </c>
      <c r="AD16" s="7" t="str">
        <f t="shared" si="1"/>
        <v>1.4%</v>
      </c>
      <c r="AE16" s="7" t="str">
        <f t="shared" si="1"/>
        <v>0.8%</v>
      </c>
      <c r="AF16" s="7" t="str">
        <f t="shared" si="1"/>
        <v>0.5%</v>
      </c>
      <c r="AG16" s="7" t="str">
        <f t="shared" si="1"/>
        <v>0.2%</v>
      </c>
      <c r="AH16" s="9"/>
      <c r="AI16" s="9">
        <f t="shared" si="3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si="0"/>
        <v>149048</v>
      </c>
      <c r="K17" s="24">
        <f t="shared" si="0"/>
        <v>21423</v>
      </c>
      <c r="L17" s="7">
        <f t="shared" si="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"/>
        <v>53.0%</v>
      </c>
      <c r="Y17" s="7" t="str">
        <f t="shared" si="1"/>
        <v>47.0%</v>
      </c>
      <c r="Z17" s="7" t="str">
        <f>Z14</f>
        <v>60.6%</v>
      </c>
      <c r="AA17" s="7" t="str">
        <f t="shared" si="1"/>
        <v>20.5%</v>
      </c>
      <c r="AB17" s="7" t="str">
        <f t="shared" si="1"/>
        <v>13.2%</v>
      </c>
      <c r="AC17" s="7" t="str">
        <f t="shared" si="1"/>
        <v>2.9%</v>
      </c>
      <c r="AD17" s="7" t="str">
        <f t="shared" si="1"/>
        <v>1.4%</v>
      </c>
      <c r="AE17" s="7" t="str">
        <f t="shared" si="1"/>
        <v>0.8%</v>
      </c>
      <c r="AF17" s="7" t="str">
        <f t="shared" si="1"/>
        <v>0.5%</v>
      </c>
      <c r="AG17" s="7" t="str">
        <f t="shared" si="1"/>
        <v>0.2%</v>
      </c>
      <c r="AH17" s="9"/>
      <c r="AI17" s="9">
        <f t="shared" si="3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44136</v>
      </c>
      <c r="C18" s="6">
        <f t="shared" si="0"/>
        <v>0.33333333333333331</v>
      </c>
      <c r="D18" s="7">
        <f t="shared" si="0"/>
        <v>248</v>
      </c>
      <c r="E18" s="10" t="s">
        <v>268</v>
      </c>
      <c r="F18" s="7">
        <f t="shared" si="0"/>
        <v>169194</v>
      </c>
      <c r="G18" s="7">
        <f t="shared" si="0"/>
        <v>8371</v>
      </c>
      <c r="H18" s="7">
        <f t="shared" si="0"/>
        <v>4313</v>
      </c>
      <c r="I18" s="16" t="str">
        <f t="shared" si="0"/>
        <v>No hay datos</v>
      </c>
      <c r="J18" s="19">
        <f t="shared" si="0"/>
        <v>149048</v>
      </c>
      <c r="K18" s="24">
        <f t="shared" si="0"/>
        <v>21423</v>
      </c>
      <c r="L18" s="7">
        <f t="shared" si="0"/>
        <v>327889</v>
      </c>
      <c r="M18" s="7">
        <f t="shared" si="0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2"/>
        <v>4271</v>
      </c>
      <c r="S18" s="7">
        <f t="shared" si="2"/>
        <v>216</v>
      </c>
      <c r="T18" s="7">
        <f t="shared" si="2"/>
        <v>51</v>
      </c>
      <c r="U18" s="7">
        <f t="shared" si="2"/>
        <v>79053</v>
      </c>
      <c r="V18" s="7">
        <f t="shared" si="1"/>
        <v>531</v>
      </c>
      <c r="W18" s="7">
        <f t="shared" si="1"/>
        <v>342</v>
      </c>
      <c r="X18" s="7" t="str">
        <f t="shared" si="1"/>
        <v>53.0%</v>
      </c>
      <c r="Y18" s="7" t="str">
        <f t="shared" si="1"/>
        <v>47.0%</v>
      </c>
      <c r="Z18" s="7" t="str">
        <f t="shared" si="1"/>
        <v>60.6%</v>
      </c>
      <c r="AA18" s="7" t="str">
        <f t="shared" si="1"/>
        <v>20.5%</v>
      </c>
      <c r="AB18" s="7" t="str">
        <f t="shared" si="1"/>
        <v>13.2%</v>
      </c>
      <c r="AC18" s="7" t="str">
        <f t="shared" si="1"/>
        <v>2.9%</v>
      </c>
      <c r="AD18" s="7" t="str">
        <f t="shared" si="1"/>
        <v>1.4%</v>
      </c>
      <c r="AE18" s="7" t="str">
        <f t="shared" si="1"/>
        <v>0.8%</v>
      </c>
      <c r="AF18" s="7" t="str">
        <f t="shared" si="1"/>
        <v>0.5%</v>
      </c>
      <c r="AG18" s="7" t="str">
        <f t="shared" si="1"/>
        <v>0.2%</v>
      </c>
      <c r="AH18" s="9"/>
      <c r="AI18" s="9">
        <f t="shared" si="3"/>
        <v>4</v>
      </c>
      <c r="AJ18" s="10" t="s">
        <v>282</v>
      </c>
    </row>
    <row r="19" spans="1:36" ht="13.8" x14ac:dyDescent="0.25">
      <c r="A19" s="5">
        <f t="shared" ref="A19:D34" si="4">A18</f>
        <v>43890</v>
      </c>
      <c r="B19" s="5">
        <f t="shared" si="4"/>
        <v>44136</v>
      </c>
      <c r="C19" s="6">
        <f t="shared" si="4"/>
        <v>0.33333333333333331</v>
      </c>
      <c r="D19" s="7">
        <f t="shared" si="4"/>
        <v>248</v>
      </c>
      <c r="E19" s="10" t="s">
        <v>268</v>
      </c>
      <c r="F19" s="7">
        <f t="shared" ref="F19:M34" si="5">F18</f>
        <v>169194</v>
      </c>
      <c r="G19" s="7">
        <f t="shared" si="5"/>
        <v>8371</v>
      </c>
      <c r="H19" s="7">
        <f t="shared" si="5"/>
        <v>4313</v>
      </c>
      <c r="I19" s="16" t="str">
        <f t="shared" si="5"/>
        <v>No hay datos</v>
      </c>
      <c r="J19" s="19">
        <f t="shared" si="5"/>
        <v>149048</v>
      </c>
      <c r="K19" s="24">
        <f t="shared" si="5"/>
        <v>21423</v>
      </c>
      <c r="L19" s="7">
        <f t="shared" si="5"/>
        <v>327889</v>
      </c>
      <c r="M19" s="7">
        <f t="shared" si="5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2"/>
        <v>4271</v>
      </c>
      <c r="S19" s="7">
        <f t="shared" si="2"/>
        <v>216</v>
      </c>
      <c r="T19" s="7">
        <f t="shared" si="2"/>
        <v>51</v>
      </c>
      <c r="U19" s="7">
        <f t="shared" si="2"/>
        <v>79053</v>
      </c>
      <c r="V19" s="7">
        <f t="shared" si="2"/>
        <v>531</v>
      </c>
      <c r="W19" s="7">
        <f t="shared" si="2"/>
        <v>342</v>
      </c>
      <c r="X19" s="7" t="str">
        <f t="shared" si="2"/>
        <v>53.0%</v>
      </c>
      <c r="Y19" s="7" t="str">
        <f t="shared" si="2"/>
        <v>47.0%</v>
      </c>
      <c r="Z19" s="7" t="str">
        <f t="shared" si="2"/>
        <v>60.6%</v>
      </c>
      <c r="AA19" s="7" t="str">
        <f t="shared" si="2"/>
        <v>20.5%</v>
      </c>
      <c r="AB19" s="7" t="str">
        <f t="shared" si="2"/>
        <v>13.2%</v>
      </c>
      <c r="AC19" s="7" t="str">
        <f t="shared" si="2"/>
        <v>2.9%</v>
      </c>
      <c r="AD19" s="7" t="str">
        <f t="shared" si="2"/>
        <v>1.4%</v>
      </c>
      <c r="AE19" s="7" t="str">
        <f t="shared" si="2"/>
        <v>0.8%</v>
      </c>
      <c r="AF19" s="7" t="str">
        <f t="shared" si="2"/>
        <v>0.5%</v>
      </c>
      <c r="AG19" s="7" t="str">
        <f t="shared" si="2"/>
        <v>0.2%</v>
      </c>
      <c r="AH19" s="9"/>
      <c r="AI19" s="9">
        <f t="shared" si="3"/>
        <v>4</v>
      </c>
      <c r="AJ19" s="10" t="s">
        <v>282</v>
      </c>
    </row>
    <row r="20" spans="1:36" ht="13.8" x14ac:dyDescent="0.25">
      <c r="A20" s="5">
        <f t="shared" si="4"/>
        <v>43890</v>
      </c>
      <c r="B20" s="5">
        <f t="shared" si="4"/>
        <v>44136</v>
      </c>
      <c r="C20" s="6">
        <f t="shared" si="4"/>
        <v>0.33333333333333331</v>
      </c>
      <c r="D20" s="7">
        <f t="shared" si="4"/>
        <v>248</v>
      </c>
      <c r="E20" s="10" t="s">
        <v>268</v>
      </c>
      <c r="F20" s="7">
        <f t="shared" si="5"/>
        <v>169194</v>
      </c>
      <c r="G20" s="7">
        <f t="shared" si="5"/>
        <v>8371</v>
      </c>
      <c r="H20" s="7">
        <f t="shared" si="5"/>
        <v>4313</v>
      </c>
      <c r="I20" s="16" t="str">
        <f t="shared" si="5"/>
        <v>No hay datos</v>
      </c>
      <c r="J20" s="19">
        <f t="shared" si="5"/>
        <v>149048</v>
      </c>
      <c r="K20" s="24">
        <f t="shared" si="5"/>
        <v>21423</v>
      </c>
      <c r="L20" s="7">
        <f t="shared" si="5"/>
        <v>327889</v>
      </c>
      <c r="M20" s="7">
        <f t="shared" si="5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6">R19</f>
        <v>4271</v>
      </c>
      <c r="S20" s="7">
        <f t="shared" si="6"/>
        <v>216</v>
      </c>
      <c r="T20" s="7">
        <f t="shared" si="6"/>
        <v>51</v>
      </c>
      <c r="U20" s="7">
        <f t="shared" si="6"/>
        <v>79053</v>
      </c>
      <c r="V20" s="7">
        <f t="shared" si="6"/>
        <v>531</v>
      </c>
      <c r="W20" s="7">
        <f t="shared" si="6"/>
        <v>342</v>
      </c>
      <c r="X20" s="7" t="str">
        <f t="shared" si="6"/>
        <v>53.0%</v>
      </c>
      <c r="Y20" s="7" t="str">
        <f t="shared" si="6"/>
        <v>47.0%</v>
      </c>
      <c r="Z20" s="7" t="str">
        <f t="shared" si="6"/>
        <v>60.6%</v>
      </c>
      <c r="AA20" s="7" t="str">
        <f t="shared" si="6"/>
        <v>20.5%</v>
      </c>
      <c r="AB20" s="7" t="str">
        <f t="shared" si="6"/>
        <v>13.2%</v>
      </c>
      <c r="AC20" s="7" t="str">
        <f t="shared" si="6"/>
        <v>2.9%</v>
      </c>
      <c r="AD20" s="7" t="str">
        <f t="shared" si="6"/>
        <v>1.4%</v>
      </c>
      <c r="AE20" s="7" t="str">
        <f t="shared" si="6"/>
        <v>0.8%</v>
      </c>
      <c r="AF20" s="7" t="str">
        <f t="shared" si="6"/>
        <v>0.5%</v>
      </c>
      <c r="AG20" s="7" t="str">
        <f t="shared" si="6"/>
        <v>0.2%</v>
      </c>
      <c r="AH20" s="9"/>
      <c r="AI20" s="9">
        <f t="shared" si="3"/>
        <v>4</v>
      </c>
      <c r="AJ20" s="10" t="s">
        <v>282</v>
      </c>
    </row>
    <row r="21" spans="1:36" ht="13.8" x14ac:dyDescent="0.25">
      <c r="A21" s="5">
        <f t="shared" si="4"/>
        <v>43890</v>
      </c>
      <c r="B21" s="5">
        <f t="shared" si="4"/>
        <v>44136</v>
      </c>
      <c r="C21" s="6">
        <f t="shared" si="4"/>
        <v>0.33333333333333331</v>
      </c>
      <c r="D21" s="7">
        <f t="shared" si="4"/>
        <v>248</v>
      </c>
      <c r="E21" s="10" t="s">
        <v>268</v>
      </c>
      <c r="F21" s="7">
        <f t="shared" si="5"/>
        <v>169194</v>
      </c>
      <c r="G21" s="7">
        <f t="shared" si="5"/>
        <v>8371</v>
      </c>
      <c r="H21" s="7">
        <f t="shared" si="5"/>
        <v>4313</v>
      </c>
      <c r="I21" s="16" t="str">
        <f t="shared" si="5"/>
        <v>No hay datos</v>
      </c>
      <c r="J21" s="19">
        <f t="shared" si="5"/>
        <v>149048</v>
      </c>
      <c r="K21" s="24">
        <f t="shared" si="5"/>
        <v>21423</v>
      </c>
      <c r="L21" s="7">
        <f t="shared" si="5"/>
        <v>327889</v>
      </c>
      <c r="M21" s="7">
        <f t="shared" si="5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6"/>
        <v>4271</v>
      </c>
      <c r="S21" s="7">
        <f t="shared" si="6"/>
        <v>216</v>
      </c>
      <c r="T21" s="7">
        <f t="shared" si="6"/>
        <v>51</v>
      </c>
      <c r="U21" s="7">
        <f t="shared" si="6"/>
        <v>79053</v>
      </c>
      <c r="V21" s="7">
        <f t="shared" si="6"/>
        <v>531</v>
      </c>
      <c r="W21" s="7">
        <f t="shared" si="6"/>
        <v>342</v>
      </c>
      <c r="X21" s="7" t="str">
        <f t="shared" si="6"/>
        <v>53.0%</v>
      </c>
      <c r="Y21" s="7" t="str">
        <f t="shared" si="6"/>
        <v>47.0%</v>
      </c>
      <c r="Z21" s="7" t="str">
        <f t="shared" si="6"/>
        <v>60.6%</v>
      </c>
      <c r="AA21" s="7" t="str">
        <f t="shared" si="6"/>
        <v>20.5%</v>
      </c>
      <c r="AB21" s="7" t="str">
        <f t="shared" si="6"/>
        <v>13.2%</v>
      </c>
      <c r="AC21" s="7" t="str">
        <f t="shared" si="6"/>
        <v>2.9%</v>
      </c>
      <c r="AD21" s="7" t="str">
        <f t="shared" si="6"/>
        <v>1.4%</v>
      </c>
      <c r="AE21" s="7" t="str">
        <f t="shared" si="6"/>
        <v>0.8%</v>
      </c>
      <c r="AF21" s="7" t="str">
        <f t="shared" si="6"/>
        <v>0.5%</v>
      </c>
      <c r="AG21" s="7" t="str">
        <f t="shared" si="6"/>
        <v>0.2%</v>
      </c>
      <c r="AH21" s="9"/>
      <c r="AI21" s="9">
        <f t="shared" si="3"/>
        <v>4</v>
      </c>
      <c r="AJ21" s="10" t="s">
        <v>282</v>
      </c>
    </row>
    <row r="22" spans="1:36" ht="13.8" x14ac:dyDescent="0.25">
      <c r="A22" s="5">
        <f t="shared" si="4"/>
        <v>43890</v>
      </c>
      <c r="B22" s="5">
        <f t="shared" si="4"/>
        <v>44136</v>
      </c>
      <c r="C22" s="6">
        <f t="shared" si="4"/>
        <v>0.33333333333333331</v>
      </c>
      <c r="D22" s="7">
        <f t="shared" si="4"/>
        <v>248</v>
      </c>
      <c r="E22" s="10" t="s">
        <v>268</v>
      </c>
      <c r="F22" s="7">
        <f t="shared" si="5"/>
        <v>169194</v>
      </c>
      <c r="G22" s="7">
        <f t="shared" si="5"/>
        <v>8371</v>
      </c>
      <c r="H22" s="7">
        <f t="shared" si="5"/>
        <v>4313</v>
      </c>
      <c r="I22" s="16" t="str">
        <f t="shared" si="5"/>
        <v>No hay datos</v>
      </c>
      <c r="J22" s="19">
        <f t="shared" si="5"/>
        <v>149048</v>
      </c>
      <c r="K22" s="24">
        <f t="shared" si="5"/>
        <v>21423</v>
      </c>
      <c r="L22" s="7">
        <f t="shared" si="5"/>
        <v>327889</v>
      </c>
      <c r="M22" s="7">
        <f t="shared" si="5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6"/>
        <v>4271</v>
      </c>
      <c r="S22" s="7">
        <f t="shared" si="6"/>
        <v>216</v>
      </c>
      <c r="T22" s="7">
        <f t="shared" si="6"/>
        <v>51</v>
      </c>
      <c r="U22" s="7">
        <f t="shared" si="6"/>
        <v>79053</v>
      </c>
      <c r="V22" s="7">
        <f t="shared" si="6"/>
        <v>531</v>
      </c>
      <c r="W22" s="7">
        <f t="shared" si="6"/>
        <v>342</v>
      </c>
      <c r="X22" s="7" t="str">
        <f t="shared" si="6"/>
        <v>53.0%</v>
      </c>
      <c r="Y22" s="7" t="str">
        <f t="shared" si="6"/>
        <v>47.0%</v>
      </c>
      <c r="Z22" s="7" t="str">
        <f t="shared" si="6"/>
        <v>60.6%</v>
      </c>
      <c r="AA22" s="7" t="str">
        <f t="shared" si="6"/>
        <v>20.5%</v>
      </c>
      <c r="AB22" s="7" t="str">
        <f t="shared" si="6"/>
        <v>13.2%</v>
      </c>
      <c r="AC22" s="7" t="str">
        <f t="shared" si="6"/>
        <v>2.9%</v>
      </c>
      <c r="AD22" s="7" t="str">
        <f t="shared" si="6"/>
        <v>1.4%</v>
      </c>
      <c r="AE22" s="7" t="str">
        <f t="shared" si="6"/>
        <v>0.8%</v>
      </c>
      <c r="AF22" s="7" t="str">
        <f t="shared" si="6"/>
        <v>0.5%</v>
      </c>
      <c r="AG22" s="7" t="str">
        <f t="shared" si="6"/>
        <v>0.2%</v>
      </c>
      <c r="AH22" s="9"/>
      <c r="AI22" s="9">
        <f t="shared" si="3"/>
        <v>4</v>
      </c>
      <c r="AJ22" s="10" t="s">
        <v>282</v>
      </c>
    </row>
    <row r="23" spans="1:36" ht="13.8" x14ac:dyDescent="0.25">
      <c r="A23" s="5">
        <f t="shared" si="4"/>
        <v>43890</v>
      </c>
      <c r="B23" s="5">
        <f t="shared" si="4"/>
        <v>44136</v>
      </c>
      <c r="C23" s="6">
        <f t="shared" si="4"/>
        <v>0.33333333333333331</v>
      </c>
      <c r="D23" s="7">
        <f t="shared" si="4"/>
        <v>248</v>
      </c>
      <c r="E23" s="10" t="s">
        <v>268</v>
      </c>
      <c r="F23" s="7">
        <f t="shared" si="5"/>
        <v>169194</v>
      </c>
      <c r="G23" s="7">
        <f t="shared" si="5"/>
        <v>8371</v>
      </c>
      <c r="H23" s="7">
        <f t="shared" si="5"/>
        <v>4313</v>
      </c>
      <c r="I23" s="16" t="str">
        <f t="shared" si="5"/>
        <v>No hay datos</v>
      </c>
      <c r="J23" s="19">
        <f t="shared" si="5"/>
        <v>149048</v>
      </c>
      <c r="K23" s="24">
        <f t="shared" si="5"/>
        <v>21423</v>
      </c>
      <c r="L23" s="7">
        <f t="shared" si="5"/>
        <v>327889</v>
      </c>
      <c r="M23" s="7">
        <f t="shared" si="5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6"/>
        <v>4271</v>
      </c>
      <c r="S23" s="7">
        <f t="shared" si="6"/>
        <v>216</v>
      </c>
      <c r="T23" s="7">
        <f t="shared" si="6"/>
        <v>51</v>
      </c>
      <c r="U23" s="7">
        <f t="shared" si="6"/>
        <v>79053</v>
      </c>
      <c r="V23" s="7">
        <f t="shared" si="6"/>
        <v>531</v>
      </c>
      <c r="W23" s="7">
        <f t="shared" si="6"/>
        <v>342</v>
      </c>
      <c r="X23" s="7" t="str">
        <f t="shared" si="6"/>
        <v>53.0%</v>
      </c>
      <c r="Y23" s="7" t="str">
        <f t="shared" si="6"/>
        <v>47.0%</v>
      </c>
      <c r="Z23" s="7" t="str">
        <f t="shared" si="6"/>
        <v>60.6%</v>
      </c>
      <c r="AA23" s="7" t="str">
        <f t="shared" si="6"/>
        <v>20.5%</v>
      </c>
      <c r="AB23" s="7" t="str">
        <f t="shared" si="6"/>
        <v>13.2%</v>
      </c>
      <c r="AC23" s="7" t="str">
        <f t="shared" si="6"/>
        <v>2.9%</v>
      </c>
      <c r="AD23" s="7" t="str">
        <f t="shared" si="6"/>
        <v>1.4%</v>
      </c>
      <c r="AE23" s="7" t="str">
        <f t="shared" si="6"/>
        <v>0.8%</v>
      </c>
      <c r="AF23" s="7" t="str">
        <f t="shared" si="6"/>
        <v>0.5%</v>
      </c>
      <c r="AG23" s="7" t="str">
        <f t="shared" si="6"/>
        <v>0.2%</v>
      </c>
      <c r="AH23" s="9"/>
      <c r="AI23" s="9">
        <f t="shared" si="3"/>
        <v>4</v>
      </c>
      <c r="AJ23" s="10" t="s">
        <v>282</v>
      </c>
    </row>
    <row r="24" spans="1:36" ht="13.8" x14ac:dyDescent="0.25">
      <c r="A24" s="5">
        <f t="shared" si="4"/>
        <v>43890</v>
      </c>
      <c r="B24" s="5">
        <f t="shared" si="4"/>
        <v>44136</v>
      </c>
      <c r="C24" s="6">
        <f t="shared" si="4"/>
        <v>0.33333333333333331</v>
      </c>
      <c r="D24" s="7">
        <f t="shared" si="4"/>
        <v>248</v>
      </c>
      <c r="E24" s="10" t="s">
        <v>268</v>
      </c>
      <c r="F24" s="7">
        <f t="shared" si="5"/>
        <v>169194</v>
      </c>
      <c r="G24" s="7">
        <f t="shared" si="5"/>
        <v>8371</v>
      </c>
      <c r="H24" s="7">
        <f t="shared" si="5"/>
        <v>4313</v>
      </c>
      <c r="I24" s="16" t="str">
        <f t="shared" si="5"/>
        <v>No hay datos</v>
      </c>
      <c r="J24" s="19">
        <f t="shared" si="5"/>
        <v>149048</v>
      </c>
      <c r="K24" s="24">
        <f t="shared" si="5"/>
        <v>21423</v>
      </c>
      <c r="L24" s="7">
        <f t="shared" si="5"/>
        <v>327889</v>
      </c>
      <c r="M24" s="7">
        <f t="shared" si="5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6"/>
        <v>4271</v>
      </c>
      <c r="S24" s="7">
        <f t="shared" si="6"/>
        <v>216</v>
      </c>
      <c r="T24" s="7">
        <f t="shared" si="6"/>
        <v>51</v>
      </c>
      <c r="U24" s="7">
        <f t="shared" si="6"/>
        <v>79053</v>
      </c>
      <c r="V24" s="7">
        <f t="shared" si="6"/>
        <v>531</v>
      </c>
      <c r="W24" s="7">
        <f t="shared" si="6"/>
        <v>342</v>
      </c>
      <c r="X24" s="7" t="str">
        <f t="shared" si="6"/>
        <v>53.0%</v>
      </c>
      <c r="Y24" s="7" t="str">
        <f t="shared" si="6"/>
        <v>47.0%</v>
      </c>
      <c r="Z24" s="7" t="str">
        <f t="shared" si="6"/>
        <v>60.6%</v>
      </c>
      <c r="AA24" s="7" t="str">
        <f t="shared" si="6"/>
        <v>20.5%</v>
      </c>
      <c r="AB24" s="7" t="str">
        <f t="shared" si="6"/>
        <v>13.2%</v>
      </c>
      <c r="AC24" s="7" t="str">
        <f t="shared" si="6"/>
        <v>2.9%</v>
      </c>
      <c r="AD24" s="7" t="str">
        <f t="shared" si="6"/>
        <v>1.4%</v>
      </c>
      <c r="AE24" s="7" t="str">
        <f t="shared" si="6"/>
        <v>0.8%</v>
      </c>
      <c r="AF24" s="7" t="str">
        <f t="shared" si="6"/>
        <v>0.5%</v>
      </c>
      <c r="AG24" s="7" t="str">
        <f t="shared" si="6"/>
        <v>0.2%</v>
      </c>
      <c r="AH24" s="9"/>
      <c r="AI24" s="9">
        <f t="shared" si="3"/>
        <v>4</v>
      </c>
      <c r="AJ24" s="10" t="s">
        <v>282</v>
      </c>
    </row>
    <row r="25" spans="1:36" ht="13.8" x14ac:dyDescent="0.25">
      <c r="A25" s="5">
        <f t="shared" si="4"/>
        <v>43890</v>
      </c>
      <c r="B25" s="5">
        <f t="shared" si="4"/>
        <v>44136</v>
      </c>
      <c r="C25" s="6">
        <f t="shared" si="4"/>
        <v>0.33333333333333331</v>
      </c>
      <c r="D25" s="7">
        <f t="shared" si="4"/>
        <v>248</v>
      </c>
      <c r="E25" s="10" t="s">
        <v>268</v>
      </c>
      <c r="F25" s="7">
        <f t="shared" si="5"/>
        <v>169194</v>
      </c>
      <c r="G25" s="7">
        <f t="shared" si="5"/>
        <v>8371</v>
      </c>
      <c r="H25" s="7">
        <f t="shared" si="5"/>
        <v>4313</v>
      </c>
      <c r="I25" s="16" t="str">
        <f t="shared" si="5"/>
        <v>No hay datos</v>
      </c>
      <c r="J25" s="19">
        <f t="shared" si="5"/>
        <v>149048</v>
      </c>
      <c r="K25" s="24">
        <f t="shared" si="5"/>
        <v>21423</v>
      </c>
      <c r="L25" s="7">
        <f t="shared" si="5"/>
        <v>327889</v>
      </c>
      <c r="M25" s="7">
        <f t="shared" si="5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6"/>
        <v>79053</v>
      </c>
      <c r="V25" s="7">
        <f t="shared" si="6"/>
        <v>531</v>
      </c>
      <c r="W25" s="7">
        <f t="shared" si="6"/>
        <v>342</v>
      </c>
      <c r="X25" s="7" t="str">
        <f t="shared" si="6"/>
        <v>53.0%</v>
      </c>
      <c r="Y25" s="7" t="str">
        <f t="shared" si="6"/>
        <v>47.0%</v>
      </c>
      <c r="Z25" s="7" t="str">
        <f t="shared" si="6"/>
        <v>60.6%</v>
      </c>
      <c r="AA25" s="7" t="str">
        <f t="shared" si="6"/>
        <v>20.5%</v>
      </c>
      <c r="AB25" s="7" t="str">
        <f t="shared" si="6"/>
        <v>13.2%</v>
      </c>
      <c r="AC25" s="7" t="str">
        <f t="shared" si="6"/>
        <v>2.9%</v>
      </c>
      <c r="AD25" s="7" t="str">
        <f t="shared" si="6"/>
        <v>1.4%</v>
      </c>
      <c r="AE25" s="7" t="str">
        <f t="shared" si="6"/>
        <v>0.8%</v>
      </c>
      <c r="AF25" s="7" t="str">
        <f t="shared" si="6"/>
        <v>0.5%</v>
      </c>
      <c r="AG25" s="7" t="str">
        <f t="shared" si="6"/>
        <v>0.2%</v>
      </c>
      <c r="AH25" s="9"/>
      <c r="AI25" s="9">
        <f t="shared" si="3"/>
        <v>4</v>
      </c>
      <c r="AJ25" s="10" t="s">
        <v>282</v>
      </c>
    </row>
    <row r="26" spans="1:36" ht="13.8" x14ac:dyDescent="0.25">
      <c r="A26" s="5">
        <f t="shared" si="4"/>
        <v>43890</v>
      </c>
      <c r="B26" s="5">
        <f t="shared" si="4"/>
        <v>44136</v>
      </c>
      <c r="C26" s="6">
        <f t="shared" si="4"/>
        <v>0.33333333333333331</v>
      </c>
      <c r="D26" s="7">
        <f t="shared" si="4"/>
        <v>248</v>
      </c>
      <c r="E26" s="10" t="s">
        <v>268</v>
      </c>
      <c r="F26" s="7">
        <f t="shared" si="5"/>
        <v>169194</v>
      </c>
      <c r="G26" s="7">
        <f t="shared" si="5"/>
        <v>8371</v>
      </c>
      <c r="H26" s="7">
        <f t="shared" si="5"/>
        <v>4313</v>
      </c>
      <c r="I26" s="16" t="str">
        <f t="shared" si="5"/>
        <v>No hay datos</v>
      </c>
      <c r="J26" s="19">
        <f t="shared" si="5"/>
        <v>149048</v>
      </c>
      <c r="K26" s="24">
        <f t="shared" si="5"/>
        <v>21423</v>
      </c>
      <c r="L26" s="7">
        <f t="shared" si="5"/>
        <v>327889</v>
      </c>
      <c r="M26" s="7">
        <f t="shared" si="5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6"/>
        <v>22263</v>
      </c>
      <c r="S26" s="7">
        <f t="shared" si="6"/>
        <v>1737</v>
      </c>
      <c r="T26" s="7">
        <f t="shared" si="6"/>
        <v>1651</v>
      </c>
      <c r="U26" s="7">
        <f t="shared" si="6"/>
        <v>79053</v>
      </c>
      <c r="V26" s="7">
        <f t="shared" si="6"/>
        <v>531</v>
      </c>
      <c r="W26" s="7">
        <f t="shared" si="6"/>
        <v>342</v>
      </c>
      <c r="X26" s="7" t="str">
        <f t="shared" si="6"/>
        <v>53.0%</v>
      </c>
      <c r="Y26" s="7" t="str">
        <f t="shared" si="6"/>
        <v>47.0%</v>
      </c>
      <c r="Z26" s="7" t="str">
        <f t="shared" si="6"/>
        <v>60.6%</v>
      </c>
      <c r="AA26" s="7" t="str">
        <f t="shared" si="6"/>
        <v>20.5%</v>
      </c>
      <c r="AB26" s="7" t="str">
        <f t="shared" si="6"/>
        <v>13.2%</v>
      </c>
      <c r="AC26" s="7" t="str">
        <f t="shared" si="6"/>
        <v>2.9%</v>
      </c>
      <c r="AD26" s="7" t="str">
        <f t="shared" si="6"/>
        <v>1.4%</v>
      </c>
      <c r="AE26" s="7" t="str">
        <f t="shared" si="6"/>
        <v>0.8%</v>
      </c>
      <c r="AF26" s="7" t="str">
        <f t="shared" si="6"/>
        <v>0.5%</v>
      </c>
      <c r="AG26" s="7" t="str">
        <f t="shared" si="6"/>
        <v>0.2%</v>
      </c>
      <c r="AH26" s="9"/>
      <c r="AI26" s="9">
        <f t="shared" si="3"/>
        <v>4</v>
      </c>
      <c r="AJ26" s="10" t="s">
        <v>282</v>
      </c>
    </row>
    <row r="27" spans="1:36" ht="13.8" x14ac:dyDescent="0.25">
      <c r="A27" s="5">
        <f t="shared" si="4"/>
        <v>43890</v>
      </c>
      <c r="B27" s="5">
        <f t="shared" si="4"/>
        <v>44136</v>
      </c>
      <c r="C27" s="6">
        <f t="shared" si="4"/>
        <v>0.33333333333333331</v>
      </c>
      <c r="D27" s="7">
        <f t="shared" si="4"/>
        <v>248</v>
      </c>
      <c r="E27" s="10" t="s">
        <v>268</v>
      </c>
      <c r="F27" s="7">
        <f t="shared" si="5"/>
        <v>169194</v>
      </c>
      <c r="G27" s="7">
        <f t="shared" si="5"/>
        <v>8371</v>
      </c>
      <c r="H27" s="7">
        <f t="shared" si="5"/>
        <v>4313</v>
      </c>
      <c r="I27" s="16" t="str">
        <f t="shared" si="5"/>
        <v>No hay datos</v>
      </c>
      <c r="J27" s="19">
        <f t="shared" si="5"/>
        <v>149048</v>
      </c>
      <c r="K27" s="24">
        <f t="shared" si="5"/>
        <v>21423</v>
      </c>
      <c r="L27" s="7">
        <f t="shared" si="5"/>
        <v>327889</v>
      </c>
      <c r="M27" s="7">
        <f t="shared" si="5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6"/>
        <v>22263</v>
      </c>
      <c r="S27" s="7">
        <f t="shared" si="6"/>
        <v>1737</v>
      </c>
      <c r="T27" s="7">
        <f t="shared" si="6"/>
        <v>1651</v>
      </c>
      <c r="U27" s="7">
        <f t="shared" si="6"/>
        <v>79053</v>
      </c>
      <c r="V27" s="7">
        <f t="shared" si="6"/>
        <v>531</v>
      </c>
      <c r="W27" s="7">
        <f t="shared" si="6"/>
        <v>342</v>
      </c>
      <c r="X27" s="7" t="str">
        <f t="shared" si="6"/>
        <v>53.0%</v>
      </c>
      <c r="Y27" s="7" t="str">
        <f t="shared" si="6"/>
        <v>47.0%</v>
      </c>
      <c r="Z27" s="7" t="str">
        <f t="shared" si="6"/>
        <v>60.6%</v>
      </c>
      <c r="AA27" s="7" t="str">
        <f t="shared" si="6"/>
        <v>20.5%</v>
      </c>
      <c r="AB27" s="7" t="str">
        <f t="shared" si="6"/>
        <v>13.2%</v>
      </c>
      <c r="AC27" s="7" t="str">
        <f t="shared" si="6"/>
        <v>2.9%</v>
      </c>
      <c r="AD27" s="7" t="str">
        <f t="shared" si="6"/>
        <v>1.4%</v>
      </c>
      <c r="AE27" s="7" t="str">
        <f t="shared" si="6"/>
        <v>0.8%</v>
      </c>
      <c r="AF27" s="7" t="str">
        <f t="shared" si="6"/>
        <v>0.5%</v>
      </c>
      <c r="AG27" s="7" t="str">
        <f t="shared" si="6"/>
        <v>0.2%</v>
      </c>
      <c r="AH27" s="9"/>
      <c r="AI27" s="9">
        <f t="shared" si="3"/>
        <v>4</v>
      </c>
      <c r="AJ27" s="10" t="s">
        <v>282</v>
      </c>
    </row>
    <row r="28" spans="1:36" ht="13.8" x14ac:dyDescent="0.25">
      <c r="A28" s="5">
        <f t="shared" si="4"/>
        <v>43890</v>
      </c>
      <c r="B28" s="5">
        <f t="shared" si="4"/>
        <v>44136</v>
      </c>
      <c r="C28" s="6">
        <f t="shared" si="4"/>
        <v>0.33333333333333331</v>
      </c>
      <c r="D28" s="7">
        <f t="shared" si="4"/>
        <v>248</v>
      </c>
      <c r="E28" s="10" t="s">
        <v>268</v>
      </c>
      <c r="F28" s="7">
        <f t="shared" si="5"/>
        <v>169194</v>
      </c>
      <c r="G28" s="7">
        <f t="shared" si="5"/>
        <v>8371</v>
      </c>
      <c r="H28" s="7">
        <f t="shared" si="5"/>
        <v>4313</v>
      </c>
      <c r="I28" s="16" t="str">
        <f t="shared" si="5"/>
        <v>No hay datos</v>
      </c>
      <c r="J28" s="19">
        <f t="shared" si="5"/>
        <v>149048</v>
      </c>
      <c r="K28" s="24">
        <f t="shared" si="5"/>
        <v>21423</v>
      </c>
      <c r="L28" s="7">
        <f t="shared" si="5"/>
        <v>327889</v>
      </c>
      <c r="M28" s="7">
        <f t="shared" si="5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6"/>
        <v>22263</v>
      </c>
      <c r="S28" s="7">
        <f t="shared" si="6"/>
        <v>1737</v>
      </c>
      <c r="T28" s="7">
        <f t="shared" si="6"/>
        <v>1651</v>
      </c>
      <c r="U28" s="7">
        <f t="shared" si="6"/>
        <v>79053</v>
      </c>
      <c r="V28" s="7">
        <f t="shared" si="6"/>
        <v>531</v>
      </c>
      <c r="W28" s="7">
        <f t="shared" si="6"/>
        <v>342</v>
      </c>
      <c r="X28" s="7" t="str">
        <f t="shared" si="6"/>
        <v>53.0%</v>
      </c>
      <c r="Y28" s="7" t="str">
        <f t="shared" si="6"/>
        <v>47.0%</v>
      </c>
      <c r="Z28" s="7" t="str">
        <f t="shared" si="6"/>
        <v>60.6%</v>
      </c>
      <c r="AA28" s="7" t="str">
        <f t="shared" si="6"/>
        <v>20.5%</v>
      </c>
      <c r="AB28" s="7" t="str">
        <f t="shared" si="6"/>
        <v>13.2%</v>
      </c>
      <c r="AC28" s="7" t="str">
        <f t="shared" si="6"/>
        <v>2.9%</v>
      </c>
      <c r="AD28" s="7" t="str">
        <f t="shared" si="6"/>
        <v>1.4%</v>
      </c>
      <c r="AE28" s="7" t="str">
        <f t="shared" si="6"/>
        <v>0.8%</v>
      </c>
      <c r="AF28" s="7" t="str">
        <f t="shared" si="6"/>
        <v>0.5%</v>
      </c>
      <c r="AG28" s="7" t="str">
        <f t="shared" si="6"/>
        <v>0.2%</v>
      </c>
      <c r="AH28" s="9"/>
      <c r="AI28" s="9">
        <f t="shared" si="3"/>
        <v>4</v>
      </c>
      <c r="AJ28" s="10" t="s">
        <v>282</v>
      </c>
    </row>
    <row r="29" spans="1:36" ht="13.8" x14ac:dyDescent="0.25">
      <c r="A29" s="5">
        <f t="shared" si="4"/>
        <v>43890</v>
      </c>
      <c r="B29" s="5">
        <f t="shared" si="4"/>
        <v>44136</v>
      </c>
      <c r="C29" s="6">
        <f t="shared" si="4"/>
        <v>0.33333333333333331</v>
      </c>
      <c r="D29" s="7">
        <f t="shared" si="4"/>
        <v>248</v>
      </c>
      <c r="E29" s="10" t="s">
        <v>268</v>
      </c>
      <c r="F29" s="7">
        <f t="shared" si="5"/>
        <v>169194</v>
      </c>
      <c r="G29" s="7">
        <f t="shared" si="5"/>
        <v>8371</v>
      </c>
      <c r="H29" s="7">
        <f t="shared" si="5"/>
        <v>4313</v>
      </c>
      <c r="I29" s="16" t="str">
        <f t="shared" si="5"/>
        <v>No hay datos</v>
      </c>
      <c r="J29" s="19">
        <f t="shared" si="5"/>
        <v>149048</v>
      </c>
      <c r="K29" s="24">
        <f t="shared" si="5"/>
        <v>21423</v>
      </c>
      <c r="L29" s="7">
        <f t="shared" si="5"/>
        <v>327889</v>
      </c>
      <c r="M29" s="7">
        <f t="shared" si="5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6"/>
        <v>22263</v>
      </c>
      <c r="S29" s="7">
        <f t="shared" si="6"/>
        <v>1737</v>
      </c>
      <c r="T29" s="7">
        <f t="shared" si="6"/>
        <v>1651</v>
      </c>
      <c r="U29" s="7">
        <f t="shared" si="6"/>
        <v>79053</v>
      </c>
      <c r="V29" s="7">
        <f t="shared" si="6"/>
        <v>531</v>
      </c>
      <c r="W29" s="7">
        <f t="shared" si="6"/>
        <v>342</v>
      </c>
      <c r="X29" s="7" t="str">
        <f t="shared" si="6"/>
        <v>53.0%</v>
      </c>
      <c r="Y29" s="7" t="str">
        <f t="shared" si="6"/>
        <v>47.0%</v>
      </c>
      <c r="Z29" s="7" t="str">
        <f t="shared" si="6"/>
        <v>60.6%</v>
      </c>
      <c r="AA29" s="7" t="str">
        <f t="shared" si="6"/>
        <v>20.5%</v>
      </c>
      <c r="AB29" s="7" t="str">
        <f t="shared" si="6"/>
        <v>13.2%</v>
      </c>
      <c r="AC29" s="7" t="str">
        <f t="shared" si="6"/>
        <v>2.9%</v>
      </c>
      <c r="AD29" s="7" t="str">
        <f t="shared" si="6"/>
        <v>1.4%</v>
      </c>
      <c r="AE29" s="7" t="str">
        <f t="shared" si="6"/>
        <v>0.8%</v>
      </c>
      <c r="AF29" s="7" t="str">
        <f t="shared" si="6"/>
        <v>0.5%</v>
      </c>
      <c r="AG29" s="7" t="str">
        <f t="shared" si="6"/>
        <v>0.2%</v>
      </c>
      <c r="AH29" s="9"/>
      <c r="AI29" s="9">
        <f t="shared" si="3"/>
        <v>4</v>
      </c>
      <c r="AJ29" s="10" t="s">
        <v>282</v>
      </c>
    </row>
    <row r="30" spans="1:36" ht="13.8" x14ac:dyDescent="0.25">
      <c r="A30" s="5">
        <f t="shared" si="4"/>
        <v>43890</v>
      </c>
      <c r="B30" s="5">
        <f t="shared" si="4"/>
        <v>44136</v>
      </c>
      <c r="C30" s="6">
        <f t="shared" si="4"/>
        <v>0.33333333333333331</v>
      </c>
      <c r="D30" s="7">
        <f t="shared" si="4"/>
        <v>248</v>
      </c>
      <c r="E30" s="10" t="s">
        <v>268</v>
      </c>
      <c r="F30" s="7">
        <f t="shared" si="5"/>
        <v>169194</v>
      </c>
      <c r="G30" s="7">
        <f t="shared" si="5"/>
        <v>8371</v>
      </c>
      <c r="H30" s="7">
        <f t="shared" si="5"/>
        <v>4313</v>
      </c>
      <c r="I30" s="16" t="str">
        <f t="shared" si="5"/>
        <v>No hay datos</v>
      </c>
      <c r="J30" s="19">
        <f t="shared" si="5"/>
        <v>149048</v>
      </c>
      <c r="K30" s="24">
        <f t="shared" si="5"/>
        <v>21423</v>
      </c>
      <c r="L30" s="7">
        <f t="shared" si="5"/>
        <v>327889</v>
      </c>
      <c r="M30" s="7">
        <f t="shared" si="5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6"/>
        <v>22263</v>
      </c>
      <c r="S30" s="7">
        <f t="shared" si="6"/>
        <v>1737</v>
      </c>
      <c r="T30" s="7">
        <f t="shared" si="6"/>
        <v>1651</v>
      </c>
      <c r="U30" s="7">
        <f t="shared" si="6"/>
        <v>79053</v>
      </c>
      <c r="V30" s="7">
        <f t="shared" si="6"/>
        <v>531</v>
      </c>
      <c r="W30" s="7">
        <f t="shared" si="6"/>
        <v>342</v>
      </c>
      <c r="X30" s="7" t="str">
        <f t="shared" si="6"/>
        <v>53.0%</v>
      </c>
      <c r="Y30" s="7" t="str">
        <f t="shared" si="6"/>
        <v>47.0%</v>
      </c>
      <c r="Z30" s="7" t="str">
        <f t="shared" si="6"/>
        <v>60.6%</v>
      </c>
      <c r="AA30" s="7" t="str">
        <f t="shared" si="6"/>
        <v>20.5%</v>
      </c>
      <c r="AB30" s="7" t="str">
        <f t="shared" si="6"/>
        <v>13.2%</v>
      </c>
      <c r="AC30" s="7" t="str">
        <f t="shared" si="6"/>
        <v>2.9%</v>
      </c>
      <c r="AD30" s="7" t="str">
        <f t="shared" si="6"/>
        <v>1.4%</v>
      </c>
      <c r="AE30" s="7" t="str">
        <f t="shared" si="6"/>
        <v>0.8%</v>
      </c>
      <c r="AF30" s="7" t="str">
        <f t="shared" si="6"/>
        <v>0.5%</v>
      </c>
      <c r="AG30" s="7" t="str">
        <f t="shared" si="6"/>
        <v>0.2%</v>
      </c>
      <c r="AH30" s="9"/>
      <c r="AI30" s="9">
        <f t="shared" si="3"/>
        <v>4</v>
      </c>
      <c r="AJ30" s="10" t="s">
        <v>282</v>
      </c>
    </row>
    <row r="31" spans="1:36" ht="13.8" x14ac:dyDescent="0.25">
      <c r="A31" s="5">
        <f t="shared" si="4"/>
        <v>43890</v>
      </c>
      <c r="B31" s="5">
        <f t="shared" si="4"/>
        <v>44136</v>
      </c>
      <c r="C31" s="6">
        <f t="shared" si="4"/>
        <v>0.33333333333333331</v>
      </c>
      <c r="D31" s="7">
        <f t="shared" si="4"/>
        <v>248</v>
      </c>
      <c r="E31" s="10" t="s">
        <v>268</v>
      </c>
      <c r="F31" s="7">
        <f t="shared" si="5"/>
        <v>169194</v>
      </c>
      <c r="G31" s="7">
        <f t="shared" si="5"/>
        <v>8371</v>
      </c>
      <c r="H31" s="7">
        <f t="shared" si="5"/>
        <v>4313</v>
      </c>
      <c r="I31" s="16" t="str">
        <f t="shared" si="5"/>
        <v>No hay datos</v>
      </c>
      <c r="J31" s="19">
        <f t="shared" si="5"/>
        <v>149048</v>
      </c>
      <c r="K31" s="24">
        <f t="shared" si="5"/>
        <v>21423</v>
      </c>
      <c r="L31" s="7">
        <f t="shared" si="5"/>
        <v>327889</v>
      </c>
      <c r="M31" s="7">
        <f t="shared" si="5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6"/>
        <v>22263</v>
      </c>
      <c r="S31" s="7">
        <f t="shared" si="6"/>
        <v>1737</v>
      </c>
      <c r="T31" s="7">
        <f t="shared" si="6"/>
        <v>1651</v>
      </c>
      <c r="U31" s="7">
        <f t="shared" si="6"/>
        <v>79053</v>
      </c>
      <c r="V31" s="7">
        <f t="shared" si="6"/>
        <v>531</v>
      </c>
      <c r="W31" s="7">
        <f t="shared" si="6"/>
        <v>342</v>
      </c>
      <c r="X31" s="7" t="str">
        <f t="shared" si="6"/>
        <v>53.0%</v>
      </c>
      <c r="Y31" s="7" t="str">
        <f t="shared" si="6"/>
        <v>47.0%</v>
      </c>
      <c r="Z31" s="7" t="str">
        <f t="shared" si="6"/>
        <v>60.6%</v>
      </c>
      <c r="AA31" s="7" t="str">
        <f t="shared" si="6"/>
        <v>20.5%</v>
      </c>
      <c r="AB31" s="7" t="str">
        <f t="shared" si="6"/>
        <v>13.2%</v>
      </c>
      <c r="AC31" s="7" t="str">
        <f t="shared" si="6"/>
        <v>2.9%</v>
      </c>
      <c r="AD31" s="7" t="str">
        <f t="shared" si="6"/>
        <v>1.4%</v>
      </c>
      <c r="AE31" s="7" t="str">
        <f t="shared" si="6"/>
        <v>0.8%</v>
      </c>
      <c r="AF31" s="7" t="str">
        <f t="shared" si="6"/>
        <v>0.5%</v>
      </c>
      <c r="AG31" s="7" t="str">
        <f t="shared" si="6"/>
        <v>0.2%</v>
      </c>
      <c r="AH31" s="9"/>
      <c r="AI31" s="9">
        <f t="shared" si="3"/>
        <v>4</v>
      </c>
      <c r="AJ31" s="10" t="s">
        <v>282</v>
      </c>
    </row>
    <row r="32" spans="1:36" ht="13.8" x14ac:dyDescent="0.25">
      <c r="A32" s="5">
        <f t="shared" si="4"/>
        <v>43890</v>
      </c>
      <c r="B32" s="5">
        <f t="shared" si="4"/>
        <v>44136</v>
      </c>
      <c r="C32" s="6">
        <f t="shared" si="4"/>
        <v>0.33333333333333331</v>
      </c>
      <c r="D32" s="7">
        <f t="shared" si="4"/>
        <v>248</v>
      </c>
      <c r="E32" s="10" t="s">
        <v>268</v>
      </c>
      <c r="F32" s="7">
        <f t="shared" si="5"/>
        <v>169194</v>
      </c>
      <c r="G32" s="7">
        <f t="shared" si="5"/>
        <v>8371</v>
      </c>
      <c r="H32" s="7">
        <f t="shared" si="5"/>
        <v>4313</v>
      </c>
      <c r="I32" s="16" t="str">
        <f t="shared" si="5"/>
        <v>No hay datos</v>
      </c>
      <c r="J32" s="19">
        <f t="shared" si="5"/>
        <v>149048</v>
      </c>
      <c r="K32" s="24">
        <f t="shared" si="5"/>
        <v>21423</v>
      </c>
      <c r="L32" s="7">
        <f t="shared" si="5"/>
        <v>327889</v>
      </c>
      <c r="M32" s="7">
        <f t="shared" si="5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6"/>
        <v>22263</v>
      </c>
      <c r="S32" s="7">
        <f t="shared" si="6"/>
        <v>1737</v>
      </c>
      <c r="T32" s="7">
        <f t="shared" si="6"/>
        <v>1651</v>
      </c>
      <c r="U32" s="7">
        <f t="shared" si="6"/>
        <v>79053</v>
      </c>
      <c r="V32" s="7">
        <f t="shared" si="6"/>
        <v>531</v>
      </c>
      <c r="W32" s="7">
        <f t="shared" si="6"/>
        <v>342</v>
      </c>
      <c r="X32" s="7" t="str">
        <f t="shared" si="6"/>
        <v>53.0%</v>
      </c>
      <c r="Y32" s="7" t="str">
        <f t="shared" si="6"/>
        <v>47.0%</v>
      </c>
      <c r="Z32" s="7" t="str">
        <f t="shared" si="6"/>
        <v>60.6%</v>
      </c>
      <c r="AA32" s="7" t="str">
        <f t="shared" si="6"/>
        <v>20.5%</v>
      </c>
      <c r="AB32" s="7" t="str">
        <f t="shared" si="6"/>
        <v>13.2%</v>
      </c>
      <c r="AC32" s="7" t="str">
        <f t="shared" si="6"/>
        <v>2.9%</v>
      </c>
      <c r="AD32" s="7" t="str">
        <f t="shared" si="6"/>
        <v>1.4%</v>
      </c>
      <c r="AE32" s="7" t="str">
        <f t="shared" si="6"/>
        <v>0.8%</v>
      </c>
      <c r="AF32" s="7" t="str">
        <f t="shared" si="6"/>
        <v>0.5%</v>
      </c>
      <c r="AG32" s="7" t="str">
        <f t="shared" si="6"/>
        <v>0.2%</v>
      </c>
      <c r="AH32" s="9"/>
      <c r="AI32" s="9">
        <f t="shared" si="3"/>
        <v>4</v>
      </c>
      <c r="AJ32" s="10" t="s">
        <v>282</v>
      </c>
    </row>
    <row r="33" spans="1:36" ht="13.8" x14ac:dyDescent="0.25">
      <c r="A33" s="5">
        <f t="shared" si="4"/>
        <v>43890</v>
      </c>
      <c r="B33" s="5">
        <f t="shared" si="4"/>
        <v>44136</v>
      </c>
      <c r="C33" s="6">
        <f t="shared" si="4"/>
        <v>0.33333333333333331</v>
      </c>
      <c r="D33" s="7">
        <f t="shared" si="4"/>
        <v>248</v>
      </c>
      <c r="E33" s="10" t="s">
        <v>268</v>
      </c>
      <c r="F33" s="7">
        <f t="shared" si="5"/>
        <v>169194</v>
      </c>
      <c r="G33" s="7">
        <f t="shared" si="5"/>
        <v>8371</v>
      </c>
      <c r="H33" s="7">
        <f t="shared" si="5"/>
        <v>4313</v>
      </c>
      <c r="I33" s="16" t="str">
        <f t="shared" si="5"/>
        <v>No hay datos</v>
      </c>
      <c r="J33" s="19">
        <f t="shared" si="5"/>
        <v>149048</v>
      </c>
      <c r="K33" s="24">
        <f t="shared" si="5"/>
        <v>21423</v>
      </c>
      <c r="L33" s="7">
        <f t="shared" si="5"/>
        <v>327889</v>
      </c>
      <c r="M33" s="7">
        <f t="shared" si="5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6"/>
        <v>22263</v>
      </c>
      <c r="S33" s="7">
        <f t="shared" si="6"/>
        <v>1737</v>
      </c>
      <c r="T33" s="7">
        <f t="shared" si="6"/>
        <v>1651</v>
      </c>
      <c r="U33" s="7">
        <f t="shared" si="6"/>
        <v>79053</v>
      </c>
      <c r="V33" s="7">
        <f t="shared" si="6"/>
        <v>531</v>
      </c>
      <c r="W33" s="7">
        <f t="shared" si="6"/>
        <v>342</v>
      </c>
      <c r="X33" s="7" t="str">
        <f t="shared" si="6"/>
        <v>53.0%</v>
      </c>
      <c r="Y33" s="7" t="str">
        <f t="shared" si="6"/>
        <v>47.0%</v>
      </c>
      <c r="Z33" s="7" t="str">
        <f t="shared" si="6"/>
        <v>60.6%</v>
      </c>
      <c r="AA33" s="7" t="str">
        <f t="shared" si="6"/>
        <v>20.5%</v>
      </c>
      <c r="AB33" s="7" t="str">
        <f t="shared" si="6"/>
        <v>13.2%</v>
      </c>
      <c r="AC33" s="7" t="str">
        <f t="shared" si="6"/>
        <v>2.9%</v>
      </c>
      <c r="AD33" s="7" t="str">
        <f t="shared" si="6"/>
        <v>1.4%</v>
      </c>
      <c r="AE33" s="7" t="str">
        <f t="shared" si="6"/>
        <v>0.8%</v>
      </c>
      <c r="AF33" s="7" t="str">
        <f t="shared" si="6"/>
        <v>0.5%</v>
      </c>
      <c r="AG33" s="7" t="str">
        <f t="shared" si="6"/>
        <v>0.2%</v>
      </c>
      <c r="AH33" s="9"/>
      <c r="AI33" s="9">
        <f t="shared" si="3"/>
        <v>4</v>
      </c>
      <c r="AJ33" s="10" t="s">
        <v>282</v>
      </c>
    </row>
    <row r="34" spans="1:36" ht="13.8" x14ac:dyDescent="0.25">
      <c r="A34" s="5">
        <f t="shared" si="4"/>
        <v>43890</v>
      </c>
      <c r="B34" s="5">
        <f t="shared" si="4"/>
        <v>44136</v>
      </c>
      <c r="C34" s="6">
        <f t="shared" si="4"/>
        <v>0.33333333333333331</v>
      </c>
      <c r="D34" s="7">
        <f t="shared" si="4"/>
        <v>248</v>
      </c>
      <c r="E34" s="10" t="s">
        <v>268</v>
      </c>
      <c r="F34" s="7">
        <f t="shared" si="5"/>
        <v>169194</v>
      </c>
      <c r="G34" s="7">
        <f t="shared" si="5"/>
        <v>8371</v>
      </c>
      <c r="H34" s="7">
        <f t="shared" si="5"/>
        <v>4313</v>
      </c>
      <c r="I34" s="16" t="str">
        <f t="shared" si="5"/>
        <v>No hay datos</v>
      </c>
      <c r="J34" s="19">
        <f t="shared" si="5"/>
        <v>149048</v>
      </c>
      <c r="K34" s="24">
        <f t="shared" si="5"/>
        <v>21423</v>
      </c>
      <c r="L34" s="7">
        <f t="shared" si="5"/>
        <v>327889</v>
      </c>
      <c r="M34" s="7">
        <f t="shared" si="5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6"/>
        <v>22263</v>
      </c>
      <c r="S34" s="7">
        <f t="shared" si="6"/>
        <v>1737</v>
      </c>
      <c r="T34" s="7">
        <f t="shared" si="6"/>
        <v>1651</v>
      </c>
      <c r="U34" s="7">
        <f t="shared" si="6"/>
        <v>79053</v>
      </c>
      <c r="V34" s="7">
        <f t="shared" si="6"/>
        <v>531</v>
      </c>
      <c r="W34" s="7">
        <f t="shared" si="6"/>
        <v>342</v>
      </c>
      <c r="X34" s="7" t="str">
        <f t="shared" si="6"/>
        <v>53.0%</v>
      </c>
      <c r="Y34" s="7" t="str">
        <f t="shared" si="6"/>
        <v>47.0%</v>
      </c>
      <c r="Z34" s="7" t="str">
        <f t="shared" si="6"/>
        <v>60.6%</v>
      </c>
      <c r="AA34" s="7" t="str">
        <f t="shared" si="6"/>
        <v>20.5%</v>
      </c>
      <c r="AB34" s="7" t="str">
        <f t="shared" si="6"/>
        <v>13.2%</v>
      </c>
      <c r="AC34" s="7" t="str">
        <f t="shared" si="6"/>
        <v>2.9%</v>
      </c>
      <c r="AD34" s="7" t="str">
        <f t="shared" si="6"/>
        <v>1.4%</v>
      </c>
      <c r="AE34" s="7" t="str">
        <f t="shared" si="6"/>
        <v>0.8%</v>
      </c>
      <c r="AF34" s="7" t="str">
        <f t="shared" si="6"/>
        <v>0.5%</v>
      </c>
      <c r="AG34" s="7" t="str">
        <f t="shared" si="6"/>
        <v>0.2%</v>
      </c>
      <c r="AH34" s="9"/>
      <c r="AI34" s="9">
        <f t="shared" si="3"/>
        <v>4</v>
      </c>
      <c r="AJ34" s="10" t="s">
        <v>282</v>
      </c>
    </row>
    <row r="35" spans="1:36" ht="13.8" x14ac:dyDescent="0.25">
      <c r="A35" s="5">
        <f t="shared" ref="A35:D50" si="7">A34</f>
        <v>43890</v>
      </c>
      <c r="B35" s="5">
        <f t="shared" si="7"/>
        <v>44136</v>
      </c>
      <c r="C35" s="6">
        <f t="shared" si="7"/>
        <v>0.33333333333333331</v>
      </c>
      <c r="D35" s="7">
        <f t="shared" si="7"/>
        <v>248</v>
      </c>
      <c r="E35" s="10" t="s">
        <v>268</v>
      </c>
      <c r="F35" s="7">
        <f t="shared" ref="F35:M50" si="8">F34</f>
        <v>169194</v>
      </c>
      <c r="G35" s="7">
        <f t="shared" si="8"/>
        <v>8371</v>
      </c>
      <c r="H35" s="7">
        <f t="shared" si="8"/>
        <v>4313</v>
      </c>
      <c r="I35" s="16" t="str">
        <f t="shared" si="8"/>
        <v>No hay datos</v>
      </c>
      <c r="J35" s="19">
        <f t="shared" si="8"/>
        <v>149048</v>
      </c>
      <c r="K35" s="24">
        <f t="shared" si="8"/>
        <v>21423</v>
      </c>
      <c r="L35" s="7">
        <f t="shared" si="8"/>
        <v>327889</v>
      </c>
      <c r="M35" s="7">
        <f t="shared" si="8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6"/>
        <v>22263</v>
      </c>
      <c r="S35" s="7">
        <f t="shared" si="6"/>
        <v>1737</v>
      </c>
      <c r="T35" s="7">
        <f t="shared" si="6"/>
        <v>1651</v>
      </c>
      <c r="U35" s="7">
        <f t="shared" si="6"/>
        <v>79053</v>
      </c>
      <c r="V35" s="7">
        <f t="shared" si="6"/>
        <v>531</v>
      </c>
      <c r="W35" s="7">
        <f t="shared" si="6"/>
        <v>342</v>
      </c>
      <c r="X35" s="7" t="str">
        <f t="shared" si="6"/>
        <v>53.0%</v>
      </c>
      <c r="Y35" s="7" t="str">
        <f t="shared" si="6"/>
        <v>47.0%</v>
      </c>
      <c r="Z35" s="7" t="str">
        <f t="shared" si="6"/>
        <v>60.6%</v>
      </c>
      <c r="AA35" s="7" t="str">
        <f t="shared" si="6"/>
        <v>20.5%</v>
      </c>
      <c r="AB35" s="7" t="str">
        <f t="shared" si="6"/>
        <v>13.2%</v>
      </c>
      <c r="AC35" s="7" t="str">
        <f t="shared" si="6"/>
        <v>2.9%</v>
      </c>
      <c r="AD35" s="7" t="str">
        <f t="shared" si="6"/>
        <v>1.4%</v>
      </c>
      <c r="AE35" s="7" t="str">
        <f t="shared" si="6"/>
        <v>0.8%</v>
      </c>
      <c r="AF35" s="7" t="str">
        <f t="shared" si="6"/>
        <v>0.5%</v>
      </c>
      <c r="AG35" s="7" t="str">
        <f t="shared" si="6"/>
        <v>0.2%</v>
      </c>
      <c r="AH35" s="9"/>
      <c r="AI35" s="9">
        <f t="shared" si="3"/>
        <v>4</v>
      </c>
      <c r="AJ35" s="10" t="s">
        <v>282</v>
      </c>
    </row>
    <row r="36" spans="1:36" ht="13.8" x14ac:dyDescent="0.25">
      <c r="A36" s="5">
        <f t="shared" si="7"/>
        <v>43890</v>
      </c>
      <c r="B36" s="5">
        <f t="shared" si="7"/>
        <v>44136</v>
      </c>
      <c r="C36" s="6">
        <f t="shared" si="7"/>
        <v>0.33333333333333331</v>
      </c>
      <c r="D36" s="7">
        <f t="shared" si="7"/>
        <v>248</v>
      </c>
      <c r="E36" s="10" t="s">
        <v>268</v>
      </c>
      <c r="F36" s="7">
        <f t="shared" si="8"/>
        <v>169194</v>
      </c>
      <c r="G36" s="7">
        <f t="shared" si="8"/>
        <v>8371</v>
      </c>
      <c r="H36" s="7">
        <f t="shared" si="8"/>
        <v>4313</v>
      </c>
      <c r="I36" s="16" t="str">
        <f t="shared" si="8"/>
        <v>No hay datos</v>
      </c>
      <c r="J36" s="19">
        <f t="shared" si="8"/>
        <v>149048</v>
      </c>
      <c r="K36" s="24">
        <f t="shared" si="8"/>
        <v>21423</v>
      </c>
      <c r="L36" s="7">
        <f t="shared" si="8"/>
        <v>327889</v>
      </c>
      <c r="M36" s="7">
        <f t="shared" si="8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9">R35</f>
        <v>22263</v>
      </c>
      <c r="S36" s="7">
        <f t="shared" si="9"/>
        <v>1737</v>
      </c>
      <c r="T36" s="7">
        <f t="shared" si="9"/>
        <v>1651</v>
      </c>
      <c r="U36" s="7">
        <f t="shared" si="9"/>
        <v>79053</v>
      </c>
      <c r="V36" s="7">
        <f t="shared" si="9"/>
        <v>531</v>
      </c>
      <c r="W36" s="7">
        <f t="shared" si="9"/>
        <v>342</v>
      </c>
      <c r="X36" s="7" t="str">
        <f t="shared" si="9"/>
        <v>53.0%</v>
      </c>
      <c r="Y36" s="7" t="str">
        <f t="shared" si="9"/>
        <v>47.0%</v>
      </c>
      <c r="Z36" s="7" t="str">
        <f t="shared" si="9"/>
        <v>60.6%</v>
      </c>
      <c r="AA36" s="7" t="str">
        <f t="shared" si="9"/>
        <v>20.5%</v>
      </c>
      <c r="AB36" s="7" t="str">
        <f t="shared" si="9"/>
        <v>13.2%</v>
      </c>
      <c r="AC36" s="7" t="str">
        <f t="shared" si="9"/>
        <v>2.9%</v>
      </c>
      <c r="AD36" s="7" t="str">
        <f t="shared" si="9"/>
        <v>1.4%</v>
      </c>
      <c r="AE36" s="7" t="str">
        <f t="shared" si="9"/>
        <v>0.8%</v>
      </c>
      <c r="AF36" s="7" t="str">
        <f t="shared" si="9"/>
        <v>0.5%</v>
      </c>
      <c r="AG36" s="7" t="str">
        <f t="shared" si="9"/>
        <v>0.2%</v>
      </c>
      <c r="AH36" s="9"/>
      <c r="AI36" s="9">
        <f t="shared" si="3"/>
        <v>4</v>
      </c>
      <c r="AJ36" s="10" t="s">
        <v>282</v>
      </c>
    </row>
    <row r="37" spans="1:36" ht="13.8" x14ac:dyDescent="0.25">
      <c r="A37" s="5">
        <f t="shared" si="7"/>
        <v>43890</v>
      </c>
      <c r="B37" s="5">
        <f t="shared" si="7"/>
        <v>44136</v>
      </c>
      <c r="C37" s="6">
        <f t="shared" si="7"/>
        <v>0.33333333333333331</v>
      </c>
      <c r="D37" s="7">
        <f t="shared" si="7"/>
        <v>248</v>
      </c>
      <c r="E37" s="10" t="s">
        <v>268</v>
      </c>
      <c r="F37" s="7">
        <f t="shared" si="8"/>
        <v>169194</v>
      </c>
      <c r="G37" s="7">
        <f t="shared" si="8"/>
        <v>8371</v>
      </c>
      <c r="H37" s="7">
        <f t="shared" si="8"/>
        <v>4313</v>
      </c>
      <c r="I37" s="16" t="str">
        <f t="shared" si="8"/>
        <v>No hay datos</v>
      </c>
      <c r="J37" s="19">
        <f t="shared" si="8"/>
        <v>149048</v>
      </c>
      <c r="K37" s="24">
        <f t="shared" si="8"/>
        <v>21423</v>
      </c>
      <c r="L37" s="7">
        <f t="shared" si="8"/>
        <v>327889</v>
      </c>
      <c r="M37" s="7">
        <f t="shared" si="8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9"/>
        <v>22263</v>
      </c>
      <c r="S37" s="7">
        <f t="shared" si="9"/>
        <v>1737</v>
      </c>
      <c r="T37" s="7">
        <f t="shared" si="9"/>
        <v>1651</v>
      </c>
      <c r="U37" s="7">
        <f t="shared" si="9"/>
        <v>79053</v>
      </c>
      <c r="V37" s="7">
        <f t="shared" si="9"/>
        <v>531</v>
      </c>
      <c r="W37" s="7">
        <f t="shared" si="9"/>
        <v>342</v>
      </c>
      <c r="X37" s="7" t="str">
        <f t="shared" si="9"/>
        <v>53.0%</v>
      </c>
      <c r="Y37" s="7" t="str">
        <f t="shared" si="9"/>
        <v>47.0%</v>
      </c>
      <c r="Z37" s="7" t="str">
        <f t="shared" si="9"/>
        <v>60.6%</v>
      </c>
      <c r="AA37" s="7" t="str">
        <f t="shared" si="9"/>
        <v>20.5%</v>
      </c>
      <c r="AB37" s="7" t="str">
        <f t="shared" si="9"/>
        <v>13.2%</v>
      </c>
      <c r="AC37" s="7" t="str">
        <f t="shared" si="9"/>
        <v>2.9%</v>
      </c>
      <c r="AD37" s="7" t="str">
        <f t="shared" si="9"/>
        <v>1.4%</v>
      </c>
      <c r="AE37" s="7" t="str">
        <f t="shared" si="9"/>
        <v>0.8%</v>
      </c>
      <c r="AF37" s="7" t="str">
        <f t="shared" si="9"/>
        <v>0.5%</v>
      </c>
      <c r="AG37" s="7" t="str">
        <f t="shared" si="9"/>
        <v>0.2%</v>
      </c>
      <c r="AH37" s="9"/>
      <c r="AI37" s="9">
        <f t="shared" si="3"/>
        <v>4</v>
      </c>
      <c r="AJ37" s="10" t="s">
        <v>282</v>
      </c>
    </row>
    <row r="38" spans="1:36" ht="13.8" x14ac:dyDescent="0.25">
      <c r="A38" s="5">
        <f t="shared" si="7"/>
        <v>43890</v>
      </c>
      <c r="B38" s="5">
        <f t="shared" si="7"/>
        <v>44136</v>
      </c>
      <c r="C38" s="6">
        <f t="shared" si="7"/>
        <v>0.33333333333333331</v>
      </c>
      <c r="D38" s="7">
        <f t="shared" si="7"/>
        <v>248</v>
      </c>
      <c r="E38" s="10" t="s">
        <v>268</v>
      </c>
      <c r="F38" s="7">
        <f t="shared" si="8"/>
        <v>169194</v>
      </c>
      <c r="G38" s="7">
        <f t="shared" si="8"/>
        <v>8371</v>
      </c>
      <c r="H38" s="7">
        <f t="shared" si="8"/>
        <v>4313</v>
      </c>
      <c r="I38" s="16" t="str">
        <f t="shared" si="8"/>
        <v>No hay datos</v>
      </c>
      <c r="J38" s="19">
        <f t="shared" si="8"/>
        <v>149048</v>
      </c>
      <c r="K38" s="24">
        <f t="shared" si="8"/>
        <v>21423</v>
      </c>
      <c r="L38" s="7">
        <f t="shared" si="8"/>
        <v>327889</v>
      </c>
      <c r="M38" s="7">
        <f t="shared" si="8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9"/>
        <v>22263</v>
      </c>
      <c r="S38" s="7">
        <f t="shared" si="9"/>
        <v>1737</v>
      </c>
      <c r="T38" s="7">
        <f t="shared" si="9"/>
        <v>1651</v>
      </c>
      <c r="U38" s="7">
        <f t="shared" si="9"/>
        <v>79053</v>
      </c>
      <c r="V38" s="7">
        <f t="shared" si="9"/>
        <v>531</v>
      </c>
      <c r="W38" s="7">
        <f t="shared" si="9"/>
        <v>342</v>
      </c>
      <c r="X38" s="7" t="str">
        <f t="shared" si="9"/>
        <v>53.0%</v>
      </c>
      <c r="Y38" s="7" t="str">
        <f t="shared" si="9"/>
        <v>47.0%</v>
      </c>
      <c r="Z38" s="7" t="str">
        <f t="shared" si="9"/>
        <v>60.6%</v>
      </c>
      <c r="AA38" s="7" t="str">
        <f t="shared" si="9"/>
        <v>20.5%</v>
      </c>
      <c r="AB38" s="7" t="str">
        <f t="shared" si="9"/>
        <v>13.2%</v>
      </c>
      <c r="AC38" s="7" t="str">
        <f t="shared" si="9"/>
        <v>2.9%</v>
      </c>
      <c r="AD38" s="7" t="str">
        <f t="shared" si="9"/>
        <v>1.4%</v>
      </c>
      <c r="AE38" s="7" t="str">
        <f t="shared" si="9"/>
        <v>0.8%</v>
      </c>
      <c r="AF38" s="7" t="str">
        <f t="shared" si="9"/>
        <v>0.5%</v>
      </c>
      <c r="AG38" s="7" t="str">
        <f t="shared" si="9"/>
        <v>0.2%</v>
      </c>
      <c r="AH38" s="9"/>
      <c r="AI38" s="9">
        <f t="shared" si="3"/>
        <v>4</v>
      </c>
      <c r="AJ38" s="10" t="s">
        <v>282</v>
      </c>
    </row>
    <row r="39" spans="1:36" ht="13.8" x14ac:dyDescent="0.25">
      <c r="A39" s="5">
        <f t="shared" si="7"/>
        <v>43890</v>
      </c>
      <c r="B39" s="5">
        <f t="shared" si="7"/>
        <v>44136</v>
      </c>
      <c r="C39" s="6">
        <f t="shared" si="7"/>
        <v>0.33333333333333331</v>
      </c>
      <c r="D39" s="7">
        <f t="shared" si="7"/>
        <v>248</v>
      </c>
      <c r="E39" s="10" t="s">
        <v>268</v>
      </c>
      <c r="F39" s="7">
        <f t="shared" si="8"/>
        <v>169194</v>
      </c>
      <c r="G39" s="7">
        <f t="shared" si="8"/>
        <v>8371</v>
      </c>
      <c r="H39" s="7">
        <f t="shared" si="8"/>
        <v>4313</v>
      </c>
      <c r="I39" s="16" t="str">
        <f t="shared" si="8"/>
        <v>No hay datos</v>
      </c>
      <c r="J39" s="19">
        <f t="shared" si="8"/>
        <v>149048</v>
      </c>
      <c r="K39" s="24">
        <f t="shared" si="8"/>
        <v>21423</v>
      </c>
      <c r="L39" s="7">
        <f t="shared" si="8"/>
        <v>327889</v>
      </c>
      <c r="M39" s="7">
        <f t="shared" si="8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9"/>
        <v>22263</v>
      </c>
      <c r="S39" s="7">
        <f t="shared" si="9"/>
        <v>1737</v>
      </c>
      <c r="T39" s="7">
        <f t="shared" si="9"/>
        <v>1651</v>
      </c>
      <c r="U39" s="7">
        <f t="shared" si="9"/>
        <v>79053</v>
      </c>
      <c r="V39" s="7">
        <f t="shared" si="9"/>
        <v>531</v>
      </c>
      <c r="W39" s="7">
        <f t="shared" si="9"/>
        <v>342</v>
      </c>
      <c r="X39" s="7" t="str">
        <f t="shared" si="9"/>
        <v>53.0%</v>
      </c>
      <c r="Y39" s="7" t="str">
        <f t="shared" si="9"/>
        <v>47.0%</v>
      </c>
      <c r="Z39" s="7" t="str">
        <f t="shared" si="9"/>
        <v>60.6%</v>
      </c>
      <c r="AA39" s="7" t="str">
        <f t="shared" si="9"/>
        <v>20.5%</v>
      </c>
      <c r="AB39" s="7" t="str">
        <f t="shared" si="9"/>
        <v>13.2%</v>
      </c>
      <c r="AC39" s="7" t="str">
        <f t="shared" si="9"/>
        <v>2.9%</v>
      </c>
      <c r="AD39" s="7" t="str">
        <f t="shared" si="9"/>
        <v>1.4%</v>
      </c>
      <c r="AE39" s="7" t="str">
        <f t="shared" si="9"/>
        <v>0.8%</v>
      </c>
      <c r="AF39" s="7" t="str">
        <f t="shared" si="9"/>
        <v>0.5%</v>
      </c>
      <c r="AG39" s="7" t="str">
        <f t="shared" si="9"/>
        <v>0.2%</v>
      </c>
      <c r="AH39" s="9"/>
      <c r="AI39" s="9">
        <f t="shared" si="3"/>
        <v>4</v>
      </c>
      <c r="AJ39" s="10" t="s">
        <v>282</v>
      </c>
    </row>
    <row r="40" spans="1:36" ht="13.8" x14ac:dyDescent="0.25">
      <c r="A40" s="5">
        <f t="shared" si="7"/>
        <v>43890</v>
      </c>
      <c r="B40" s="5">
        <f t="shared" si="7"/>
        <v>44136</v>
      </c>
      <c r="C40" s="6">
        <f t="shared" si="7"/>
        <v>0.33333333333333331</v>
      </c>
      <c r="D40" s="7">
        <f t="shared" si="7"/>
        <v>248</v>
      </c>
      <c r="E40" s="10" t="s">
        <v>268</v>
      </c>
      <c r="F40" s="7">
        <f t="shared" si="8"/>
        <v>169194</v>
      </c>
      <c r="G40" s="7">
        <f t="shared" si="8"/>
        <v>8371</v>
      </c>
      <c r="H40" s="7">
        <f t="shared" si="8"/>
        <v>4313</v>
      </c>
      <c r="I40" s="16" t="str">
        <f t="shared" si="8"/>
        <v>No hay datos</v>
      </c>
      <c r="J40" s="19">
        <f t="shared" si="8"/>
        <v>149048</v>
      </c>
      <c r="K40" s="24">
        <f t="shared" si="8"/>
        <v>21423</v>
      </c>
      <c r="L40" s="7">
        <f t="shared" si="8"/>
        <v>327889</v>
      </c>
      <c r="M40" s="7">
        <f t="shared" si="8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9"/>
        <v>22263</v>
      </c>
      <c r="S40" s="7">
        <f t="shared" si="9"/>
        <v>1737</v>
      </c>
      <c r="T40" s="7">
        <f t="shared" si="9"/>
        <v>1651</v>
      </c>
      <c r="U40" s="7">
        <f t="shared" si="9"/>
        <v>79053</v>
      </c>
      <c r="V40" s="7">
        <f t="shared" si="9"/>
        <v>531</v>
      </c>
      <c r="W40" s="7">
        <f t="shared" si="9"/>
        <v>342</v>
      </c>
      <c r="X40" s="7" t="str">
        <f t="shared" si="9"/>
        <v>53.0%</v>
      </c>
      <c r="Y40" s="7" t="str">
        <f t="shared" si="9"/>
        <v>47.0%</v>
      </c>
      <c r="Z40" s="7" t="str">
        <f t="shared" si="9"/>
        <v>60.6%</v>
      </c>
      <c r="AA40" s="7" t="str">
        <f t="shared" si="9"/>
        <v>20.5%</v>
      </c>
      <c r="AB40" s="7" t="str">
        <f t="shared" si="9"/>
        <v>13.2%</v>
      </c>
      <c r="AC40" s="7" t="str">
        <f t="shared" si="9"/>
        <v>2.9%</v>
      </c>
      <c r="AD40" s="7" t="str">
        <f t="shared" si="9"/>
        <v>1.4%</v>
      </c>
      <c r="AE40" s="7" t="str">
        <f t="shared" si="9"/>
        <v>0.8%</v>
      </c>
      <c r="AF40" s="7" t="str">
        <f t="shared" si="9"/>
        <v>0.5%</v>
      </c>
      <c r="AG40" s="7" t="str">
        <f t="shared" si="9"/>
        <v>0.2%</v>
      </c>
      <c r="AH40" s="9"/>
      <c r="AI40" s="9">
        <f t="shared" si="3"/>
        <v>4</v>
      </c>
      <c r="AJ40" s="10" t="s">
        <v>282</v>
      </c>
    </row>
    <row r="41" spans="1:36" ht="13.8" x14ac:dyDescent="0.25">
      <c r="A41" s="5">
        <f t="shared" si="7"/>
        <v>43890</v>
      </c>
      <c r="B41" s="5">
        <f t="shared" si="7"/>
        <v>44136</v>
      </c>
      <c r="C41" s="6">
        <f t="shared" si="7"/>
        <v>0.33333333333333331</v>
      </c>
      <c r="D41" s="7">
        <f t="shared" si="7"/>
        <v>248</v>
      </c>
      <c r="E41" s="10" t="s">
        <v>268</v>
      </c>
      <c r="F41" s="7">
        <f t="shared" si="8"/>
        <v>169194</v>
      </c>
      <c r="G41" s="7">
        <f t="shared" si="8"/>
        <v>8371</v>
      </c>
      <c r="H41" s="7">
        <f t="shared" si="8"/>
        <v>4313</v>
      </c>
      <c r="I41" s="16" t="str">
        <f t="shared" si="8"/>
        <v>No hay datos</v>
      </c>
      <c r="J41" s="19">
        <f t="shared" si="8"/>
        <v>149048</v>
      </c>
      <c r="K41" s="24">
        <f t="shared" si="8"/>
        <v>21423</v>
      </c>
      <c r="L41" s="7">
        <f t="shared" si="8"/>
        <v>327889</v>
      </c>
      <c r="M41" s="7">
        <f t="shared" si="8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9"/>
        <v>22263</v>
      </c>
      <c r="S41" s="7">
        <f t="shared" si="9"/>
        <v>1737</v>
      </c>
      <c r="T41" s="7">
        <f t="shared" si="9"/>
        <v>1651</v>
      </c>
      <c r="U41" s="7">
        <f t="shared" si="9"/>
        <v>79053</v>
      </c>
      <c r="V41" s="7">
        <f t="shared" si="9"/>
        <v>531</v>
      </c>
      <c r="W41" s="7">
        <f t="shared" si="9"/>
        <v>342</v>
      </c>
      <c r="X41" s="7" t="str">
        <f t="shared" si="9"/>
        <v>53.0%</v>
      </c>
      <c r="Y41" s="7" t="str">
        <f t="shared" si="9"/>
        <v>47.0%</v>
      </c>
      <c r="Z41" s="7" t="str">
        <f t="shared" si="9"/>
        <v>60.6%</v>
      </c>
      <c r="AA41" s="7" t="str">
        <f t="shared" si="9"/>
        <v>20.5%</v>
      </c>
      <c r="AB41" s="7" t="str">
        <f t="shared" si="9"/>
        <v>13.2%</v>
      </c>
      <c r="AC41" s="7" t="str">
        <f t="shared" si="9"/>
        <v>2.9%</v>
      </c>
      <c r="AD41" s="7" t="str">
        <f t="shared" si="9"/>
        <v>1.4%</v>
      </c>
      <c r="AE41" s="7" t="str">
        <f t="shared" si="9"/>
        <v>0.8%</v>
      </c>
      <c r="AF41" s="7" t="str">
        <f t="shared" si="9"/>
        <v>0.5%</v>
      </c>
      <c r="AG41" s="7" t="str">
        <f t="shared" si="9"/>
        <v>0.2%</v>
      </c>
      <c r="AH41" s="9"/>
      <c r="AI41" s="9">
        <f t="shared" si="3"/>
        <v>4</v>
      </c>
      <c r="AJ41" s="10" t="s">
        <v>282</v>
      </c>
    </row>
    <row r="42" spans="1:36" ht="13.8" x14ac:dyDescent="0.25">
      <c r="A42" s="5">
        <f t="shared" si="7"/>
        <v>43890</v>
      </c>
      <c r="B42" s="5">
        <f t="shared" si="7"/>
        <v>44136</v>
      </c>
      <c r="C42" s="6">
        <f t="shared" si="7"/>
        <v>0.33333333333333331</v>
      </c>
      <c r="D42" s="7">
        <f t="shared" si="7"/>
        <v>248</v>
      </c>
      <c r="E42" s="10" t="s">
        <v>268</v>
      </c>
      <c r="F42" s="7">
        <f t="shared" si="8"/>
        <v>169194</v>
      </c>
      <c r="G42" s="7">
        <f t="shared" si="8"/>
        <v>8371</v>
      </c>
      <c r="H42" s="7">
        <f t="shared" si="8"/>
        <v>4313</v>
      </c>
      <c r="I42" s="16" t="str">
        <f t="shared" si="8"/>
        <v>No hay datos</v>
      </c>
      <c r="J42" s="19">
        <f t="shared" si="8"/>
        <v>149048</v>
      </c>
      <c r="K42" s="24">
        <f t="shared" si="8"/>
        <v>21423</v>
      </c>
      <c r="L42" s="7">
        <f t="shared" si="8"/>
        <v>327889</v>
      </c>
      <c r="M42" s="7">
        <f t="shared" si="8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9"/>
        <v>22263</v>
      </c>
      <c r="S42" s="7">
        <f t="shared" si="9"/>
        <v>1737</v>
      </c>
      <c r="T42" s="7">
        <f t="shared" si="9"/>
        <v>1651</v>
      </c>
      <c r="U42" s="7">
        <f t="shared" si="9"/>
        <v>79053</v>
      </c>
      <c r="V42" s="7">
        <f t="shared" si="9"/>
        <v>531</v>
      </c>
      <c r="W42" s="7">
        <f t="shared" si="9"/>
        <v>342</v>
      </c>
      <c r="X42" s="7" t="str">
        <f t="shared" si="9"/>
        <v>53.0%</v>
      </c>
      <c r="Y42" s="7" t="str">
        <f t="shared" si="9"/>
        <v>47.0%</v>
      </c>
      <c r="Z42" s="7" t="str">
        <f t="shared" si="9"/>
        <v>60.6%</v>
      </c>
      <c r="AA42" s="7" t="str">
        <f t="shared" si="9"/>
        <v>20.5%</v>
      </c>
      <c r="AB42" s="7" t="str">
        <f t="shared" si="9"/>
        <v>13.2%</v>
      </c>
      <c r="AC42" s="7" t="str">
        <f t="shared" si="9"/>
        <v>2.9%</v>
      </c>
      <c r="AD42" s="7" t="str">
        <f t="shared" si="9"/>
        <v>1.4%</v>
      </c>
      <c r="AE42" s="7" t="str">
        <f t="shared" si="9"/>
        <v>0.8%</v>
      </c>
      <c r="AF42" s="7" t="str">
        <f t="shared" si="9"/>
        <v>0.5%</v>
      </c>
      <c r="AG42" s="7" t="str">
        <f t="shared" si="9"/>
        <v>0.2%</v>
      </c>
      <c r="AH42" s="9"/>
      <c r="AI42" s="9">
        <f t="shared" si="3"/>
        <v>4</v>
      </c>
      <c r="AJ42" s="10" t="s">
        <v>282</v>
      </c>
    </row>
    <row r="43" spans="1:36" ht="13.8" x14ac:dyDescent="0.25">
      <c r="A43" s="5">
        <f t="shared" si="7"/>
        <v>43890</v>
      </c>
      <c r="B43" s="5">
        <f t="shared" si="7"/>
        <v>44136</v>
      </c>
      <c r="C43" s="6">
        <f t="shared" si="7"/>
        <v>0.33333333333333331</v>
      </c>
      <c r="D43" s="7">
        <f t="shared" si="7"/>
        <v>248</v>
      </c>
      <c r="E43" s="10" t="s">
        <v>268</v>
      </c>
      <c r="F43" s="7">
        <f t="shared" si="8"/>
        <v>169194</v>
      </c>
      <c r="G43" s="7">
        <f t="shared" si="8"/>
        <v>8371</v>
      </c>
      <c r="H43" s="7">
        <f t="shared" si="8"/>
        <v>4313</v>
      </c>
      <c r="I43" s="16" t="str">
        <f t="shared" si="8"/>
        <v>No hay datos</v>
      </c>
      <c r="J43" s="19">
        <f t="shared" si="8"/>
        <v>149048</v>
      </c>
      <c r="K43" s="24">
        <f t="shared" si="8"/>
        <v>21423</v>
      </c>
      <c r="L43" s="7">
        <f t="shared" si="8"/>
        <v>327889</v>
      </c>
      <c r="M43" s="7">
        <f t="shared" si="8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9"/>
        <v>22263</v>
      </c>
      <c r="S43" s="7">
        <f t="shared" si="9"/>
        <v>1737</v>
      </c>
      <c r="T43" s="7">
        <f t="shared" si="9"/>
        <v>1651</v>
      </c>
      <c r="U43" s="7">
        <f t="shared" si="9"/>
        <v>79053</v>
      </c>
      <c r="V43" s="7">
        <f t="shared" si="9"/>
        <v>531</v>
      </c>
      <c r="W43" s="7">
        <f t="shared" si="9"/>
        <v>342</v>
      </c>
      <c r="X43" s="7" t="str">
        <f t="shared" si="9"/>
        <v>53.0%</v>
      </c>
      <c r="Y43" s="7" t="str">
        <f t="shared" si="9"/>
        <v>47.0%</v>
      </c>
      <c r="Z43" s="7" t="str">
        <f t="shared" si="9"/>
        <v>60.6%</v>
      </c>
      <c r="AA43" s="7" t="str">
        <f t="shared" si="9"/>
        <v>20.5%</v>
      </c>
      <c r="AB43" s="7" t="str">
        <f t="shared" si="9"/>
        <v>13.2%</v>
      </c>
      <c r="AC43" s="7" t="str">
        <f t="shared" si="9"/>
        <v>2.9%</v>
      </c>
      <c r="AD43" s="7" t="str">
        <f t="shared" si="9"/>
        <v>1.4%</v>
      </c>
      <c r="AE43" s="7" t="str">
        <f t="shared" si="9"/>
        <v>0.8%</v>
      </c>
      <c r="AF43" s="7" t="str">
        <f t="shared" si="9"/>
        <v>0.5%</v>
      </c>
      <c r="AG43" s="7" t="str">
        <f t="shared" si="9"/>
        <v>0.2%</v>
      </c>
      <c r="AH43" s="9"/>
      <c r="AI43" s="9">
        <f t="shared" si="3"/>
        <v>4</v>
      </c>
      <c r="AJ43" s="10" t="s">
        <v>282</v>
      </c>
    </row>
    <row r="44" spans="1:36" ht="13.8" x14ac:dyDescent="0.25">
      <c r="A44" s="5">
        <f t="shared" si="7"/>
        <v>43890</v>
      </c>
      <c r="B44" s="5">
        <f t="shared" si="7"/>
        <v>44136</v>
      </c>
      <c r="C44" s="6">
        <f t="shared" si="7"/>
        <v>0.33333333333333331</v>
      </c>
      <c r="D44" s="7">
        <f t="shared" si="7"/>
        <v>248</v>
      </c>
      <c r="E44" s="10" t="s">
        <v>268</v>
      </c>
      <c r="F44" s="7">
        <f t="shared" si="8"/>
        <v>169194</v>
      </c>
      <c r="G44" s="7">
        <f t="shared" si="8"/>
        <v>8371</v>
      </c>
      <c r="H44" s="7">
        <f t="shared" si="8"/>
        <v>4313</v>
      </c>
      <c r="I44" s="16" t="str">
        <f t="shared" si="8"/>
        <v>No hay datos</v>
      </c>
      <c r="J44" s="19">
        <f t="shared" si="8"/>
        <v>149048</v>
      </c>
      <c r="K44" s="24">
        <f t="shared" si="8"/>
        <v>21423</v>
      </c>
      <c r="L44" s="7">
        <f t="shared" si="8"/>
        <v>327889</v>
      </c>
      <c r="M44" s="7">
        <f t="shared" si="8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9"/>
        <v>22263</v>
      </c>
      <c r="S44" s="7">
        <f t="shared" si="9"/>
        <v>1737</v>
      </c>
      <c r="T44" s="7">
        <f t="shared" si="9"/>
        <v>1651</v>
      </c>
      <c r="U44" s="7">
        <f t="shared" si="9"/>
        <v>79053</v>
      </c>
      <c r="V44" s="7">
        <f t="shared" si="9"/>
        <v>531</v>
      </c>
      <c r="W44" s="7">
        <f t="shared" si="9"/>
        <v>342</v>
      </c>
      <c r="X44" s="7" t="str">
        <f t="shared" si="9"/>
        <v>53.0%</v>
      </c>
      <c r="Y44" s="7" t="str">
        <f t="shared" si="9"/>
        <v>47.0%</v>
      </c>
      <c r="Z44" s="7" t="str">
        <f t="shared" si="9"/>
        <v>60.6%</v>
      </c>
      <c r="AA44" s="7" t="str">
        <f t="shared" si="9"/>
        <v>20.5%</v>
      </c>
      <c r="AB44" s="7" t="str">
        <f t="shared" si="9"/>
        <v>13.2%</v>
      </c>
      <c r="AC44" s="7" t="str">
        <f t="shared" si="9"/>
        <v>2.9%</v>
      </c>
      <c r="AD44" s="7" t="str">
        <f t="shared" si="9"/>
        <v>1.4%</v>
      </c>
      <c r="AE44" s="7" t="str">
        <f t="shared" si="9"/>
        <v>0.8%</v>
      </c>
      <c r="AF44" s="7" t="str">
        <f t="shared" si="9"/>
        <v>0.5%</v>
      </c>
      <c r="AG44" s="7" t="str">
        <f t="shared" si="9"/>
        <v>0.2%</v>
      </c>
      <c r="AH44" s="9"/>
      <c r="AI44" s="9">
        <f t="shared" si="3"/>
        <v>4</v>
      </c>
      <c r="AJ44" s="10" t="s">
        <v>282</v>
      </c>
    </row>
    <row r="45" spans="1:36" ht="13.8" x14ac:dyDescent="0.25">
      <c r="A45" s="5">
        <f t="shared" si="7"/>
        <v>43890</v>
      </c>
      <c r="B45" s="5">
        <f t="shared" si="7"/>
        <v>44136</v>
      </c>
      <c r="C45" s="6">
        <f t="shared" si="7"/>
        <v>0.33333333333333331</v>
      </c>
      <c r="D45" s="7">
        <f t="shared" si="7"/>
        <v>248</v>
      </c>
      <c r="E45" s="10" t="s">
        <v>268</v>
      </c>
      <c r="F45" s="7">
        <f t="shared" si="8"/>
        <v>169194</v>
      </c>
      <c r="G45" s="7">
        <f t="shared" si="8"/>
        <v>8371</v>
      </c>
      <c r="H45" s="7">
        <f t="shared" si="8"/>
        <v>4313</v>
      </c>
      <c r="I45" s="16" t="str">
        <f t="shared" si="8"/>
        <v>No hay datos</v>
      </c>
      <c r="J45" s="19">
        <f t="shared" si="8"/>
        <v>149048</v>
      </c>
      <c r="K45" s="24">
        <f t="shared" si="8"/>
        <v>21423</v>
      </c>
      <c r="L45" s="7">
        <f t="shared" si="8"/>
        <v>327889</v>
      </c>
      <c r="M45" s="7">
        <f t="shared" si="8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9"/>
        <v>22263</v>
      </c>
      <c r="S45" s="7">
        <f t="shared" si="9"/>
        <v>1737</v>
      </c>
      <c r="T45" s="7">
        <f t="shared" si="9"/>
        <v>1651</v>
      </c>
      <c r="U45" s="7">
        <f t="shared" si="9"/>
        <v>79053</v>
      </c>
      <c r="V45" s="7">
        <f t="shared" si="9"/>
        <v>531</v>
      </c>
      <c r="W45" s="7">
        <f t="shared" si="9"/>
        <v>342</v>
      </c>
      <c r="X45" s="7" t="str">
        <f t="shared" si="9"/>
        <v>53.0%</v>
      </c>
      <c r="Y45" s="7" t="str">
        <f t="shared" si="9"/>
        <v>47.0%</v>
      </c>
      <c r="Z45" s="7" t="str">
        <f t="shared" si="9"/>
        <v>60.6%</v>
      </c>
      <c r="AA45" s="7" t="str">
        <f t="shared" si="9"/>
        <v>20.5%</v>
      </c>
      <c r="AB45" s="7" t="str">
        <f t="shared" si="9"/>
        <v>13.2%</v>
      </c>
      <c r="AC45" s="7" t="str">
        <f t="shared" si="9"/>
        <v>2.9%</v>
      </c>
      <c r="AD45" s="7" t="str">
        <f t="shared" si="9"/>
        <v>1.4%</v>
      </c>
      <c r="AE45" s="7" t="str">
        <f t="shared" si="9"/>
        <v>0.8%</v>
      </c>
      <c r="AF45" s="7" t="str">
        <f t="shared" si="9"/>
        <v>0.5%</v>
      </c>
      <c r="AG45" s="7" t="str">
        <f t="shared" si="9"/>
        <v>0.2%</v>
      </c>
      <c r="AH45" s="9"/>
      <c r="AI45" s="9">
        <f t="shared" si="3"/>
        <v>4</v>
      </c>
      <c r="AJ45" s="10" t="s">
        <v>282</v>
      </c>
    </row>
    <row r="46" spans="1:36" ht="13.8" x14ac:dyDescent="0.25">
      <c r="A46" s="5">
        <f t="shared" si="7"/>
        <v>43890</v>
      </c>
      <c r="B46" s="5">
        <f t="shared" si="7"/>
        <v>44136</v>
      </c>
      <c r="C46" s="6">
        <f t="shared" si="7"/>
        <v>0.33333333333333331</v>
      </c>
      <c r="D46" s="7">
        <f t="shared" si="7"/>
        <v>248</v>
      </c>
      <c r="E46" s="10" t="s">
        <v>268</v>
      </c>
      <c r="F46" s="7">
        <f t="shared" si="8"/>
        <v>169194</v>
      </c>
      <c r="G46" s="7">
        <f t="shared" si="8"/>
        <v>8371</v>
      </c>
      <c r="H46" s="7">
        <f t="shared" si="8"/>
        <v>4313</v>
      </c>
      <c r="I46" s="16" t="str">
        <f t="shared" si="8"/>
        <v>No hay datos</v>
      </c>
      <c r="J46" s="19">
        <f t="shared" si="8"/>
        <v>149048</v>
      </c>
      <c r="K46" s="24">
        <f t="shared" si="8"/>
        <v>21423</v>
      </c>
      <c r="L46" s="7">
        <f t="shared" si="8"/>
        <v>327889</v>
      </c>
      <c r="M46" s="7">
        <f t="shared" si="8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9"/>
        <v>22263</v>
      </c>
      <c r="S46" s="7">
        <f t="shared" si="9"/>
        <v>1737</v>
      </c>
      <c r="T46" s="7">
        <f t="shared" si="9"/>
        <v>1651</v>
      </c>
      <c r="U46" s="7">
        <f t="shared" si="9"/>
        <v>79053</v>
      </c>
      <c r="V46" s="7">
        <f t="shared" si="9"/>
        <v>531</v>
      </c>
      <c r="W46" s="7">
        <f t="shared" si="9"/>
        <v>342</v>
      </c>
      <c r="X46" s="7" t="str">
        <f t="shared" si="9"/>
        <v>53.0%</v>
      </c>
      <c r="Y46" s="7" t="str">
        <f t="shared" si="9"/>
        <v>47.0%</v>
      </c>
      <c r="Z46" s="7" t="str">
        <f t="shared" si="9"/>
        <v>60.6%</v>
      </c>
      <c r="AA46" s="7" t="str">
        <f t="shared" si="9"/>
        <v>20.5%</v>
      </c>
      <c r="AB46" s="7" t="str">
        <f t="shared" si="9"/>
        <v>13.2%</v>
      </c>
      <c r="AC46" s="7" t="str">
        <f t="shared" si="9"/>
        <v>2.9%</v>
      </c>
      <c r="AD46" s="7" t="str">
        <f t="shared" si="9"/>
        <v>1.4%</v>
      </c>
      <c r="AE46" s="7" t="str">
        <f t="shared" si="9"/>
        <v>0.8%</v>
      </c>
      <c r="AF46" s="7" t="str">
        <f t="shared" si="9"/>
        <v>0.5%</v>
      </c>
      <c r="AG46" s="7" t="str">
        <f t="shared" si="9"/>
        <v>0.2%</v>
      </c>
      <c r="AH46" s="9"/>
      <c r="AI46" s="9">
        <f t="shared" si="3"/>
        <v>4</v>
      </c>
      <c r="AJ46" s="10" t="s">
        <v>282</v>
      </c>
    </row>
    <row r="47" spans="1:36" ht="13.8" x14ac:dyDescent="0.25">
      <c r="A47" s="5">
        <f t="shared" si="7"/>
        <v>43890</v>
      </c>
      <c r="B47" s="5">
        <f t="shared" si="7"/>
        <v>44136</v>
      </c>
      <c r="C47" s="6">
        <f t="shared" si="7"/>
        <v>0.33333333333333331</v>
      </c>
      <c r="D47" s="7">
        <f t="shared" si="7"/>
        <v>248</v>
      </c>
      <c r="E47" s="10" t="s">
        <v>268</v>
      </c>
      <c r="F47" s="7">
        <f t="shared" si="8"/>
        <v>169194</v>
      </c>
      <c r="G47" s="7">
        <f t="shared" si="8"/>
        <v>8371</v>
      </c>
      <c r="H47" s="7">
        <f t="shared" si="8"/>
        <v>4313</v>
      </c>
      <c r="I47" s="16" t="str">
        <f t="shared" si="8"/>
        <v>No hay datos</v>
      </c>
      <c r="J47" s="19">
        <f t="shared" si="8"/>
        <v>149048</v>
      </c>
      <c r="K47" s="24">
        <f t="shared" si="8"/>
        <v>21423</v>
      </c>
      <c r="L47" s="7">
        <f t="shared" si="8"/>
        <v>327889</v>
      </c>
      <c r="M47" s="7">
        <f t="shared" si="8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9"/>
        <v>22263</v>
      </c>
      <c r="S47" s="7">
        <f t="shared" si="9"/>
        <v>1737</v>
      </c>
      <c r="T47" s="7">
        <f t="shared" si="9"/>
        <v>1651</v>
      </c>
      <c r="U47" s="7">
        <f t="shared" si="9"/>
        <v>79053</v>
      </c>
      <c r="V47" s="7">
        <f t="shared" si="9"/>
        <v>531</v>
      </c>
      <c r="W47" s="7">
        <f t="shared" si="9"/>
        <v>342</v>
      </c>
      <c r="X47" s="7" t="str">
        <f t="shared" si="9"/>
        <v>53.0%</v>
      </c>
      <c r="Y47" s="7" t="str">
        <f t="shared" si="9"/>
        <v>47.0%</v>
      </c>
      <c r="Z47" s="7" t="str">
        <f t="shared" si="9"/>
        <v>60.6%</v>
      </c>
      <c r="AA47" s="7" t="str">
        <f t="shared" si="9"/>
        <v>20.5%</v>
      </c>
      <c r="AB47" s="7" t="str">
        <f t="shared" si="9"/>
        <v>13.2%</v>
      </c>
      <c r="AC47" s="7" t="str">
        <f t="shared" si="9"/>
        <v>2.9%</v>
      </c>
      <c r="AD47" s="7" t="str">
        <f t="shared" si="9"/>
        <v>1.4%</v>
      </c>
      <c r="AE47" s="7" t="str">
        <f t="shared" si="9"/>
        <v>0.8%</v>
      </c>
      <c r="AF47" s="7" t="str">
        <f t="shared" si="9"/>
        <v>0.5%</v>
      </c>
      <c r="AG47" s="7" t="str">
        <f t="shared" si="9"/>
        <v>0.2%</v>
      </c>
      <c r="AH47" s="9"/>
      <c r="AI47" s="9">
        <f t="shared" si="3"/>
        <v>4</v>
      </c>
      <c r="AJ47" s="10" t="s">
        <v>282</v>
      </c>
    </row>
    <row r="48" spans="1:36" ht="13.8" x14ac:dyDescent="0.25">
      <c r="A48" s="5">
        <f t="shared" si="7"/>
        <v>43890</v>
      </c>
      <c r="B48" s="5">
        <f t="shared" si="7"/>
        <v>44136</v>
      </c>
      <c r="C48" s="6">
        <f t="shared" si="7"/>
        <v>0.33333333333333331</v>
      </c>
      <c r="D48" s="7">
        <f t="shared" si="7"/>
        <v>248</v>
      </c>
      <c r="E48" s="10" t="s">
        <v>268</v>
      </c>
      <c r="F48" s="7">
        <f t="shared" si="8"/>
        <v>169194</v>
      </c>
      <c r="G48" s="7">
        <f t="shared" si="8"/>
        <v>8371</v>
      </c>
      <c r="H48" s="7">
        <f t="shared" si="8"/>
        <v>4313</v>
      </c>
      <c r="I48" s="16" t="str">
        <f t="shared" si="8"/>
        <v>No hay datos</v>
      </c>
      <c r="J48" s="19">
        <f t="shared" si="8"/>
        <v>149048</v>
      </c>
      <c r="K48" s="24">
        <f t="shared" si="8"/>
        <v>21423</v>
      </c>
      <c r="L48" s="7">
        <f t="shared" si="8"/>
        <v>327889</v>
      </c>
      <c r="M48" s="7">
        <f t="shared" si="8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9"/>
        <v>22263</v>
      </c>
      <c r="S48" s="7">
        <f t="shared" si="9"/>
        <v>1737</v>
      </c>
      <c r="T48" s="7">
        <f t="shared" si="9"/>
        <v>1651</v>
      </c>
      <c r="U48" s="7">
        <f t="shared" si="9"/>
        <v>79053</v>
      </c>
      <c r="V48" s="7">
        <f t="shared" si="9"/>
        <v>531</v>
      </c>
      <c r="W48" s="7">
        <f t="shared" si="9"/>
        <v>342</v>
      </c>
      <c r="X48" s="7" t="str">
        <f t="shared" si="9"/>
        <v>53.0%</v>
      </c>
      <c r="Y48" s="7" t="str">
        <f t="shared" si="9"/>
        <v>47.0%</v>
      </c>
      <c r="Z48" s="7" t="str">
        <f t="shared" si="9"/>
        <v>60.6%</v>
      </c>
      <c r="AA48" s="7" t="str">
        <f t="shared" si="9"/>
        <v>20.5%</v>
      </c>
      <c r="AB48" s="7" t="str">
        <f t="shared" si="9"/>
        <v>13.2%</v>
      </c>
      <c r="AC48" s="7" t="str">
        <f t="shared" si="9"/>
        <v>2.9%</v>
      </c>
      <c r="AD48" s="7" t="str">
        <f t="shared" si="9"/>
        <v>1.4%</v>
      </c>
      <c r="AE48" s="7" t="str">
        <f t="shared" si="9"/>
        <v>0.8%</v>
      </c>
      <c r="AF48" s="7" t="str">
        <f t="shared" si="9"/>
        <v>0.5%</v>
      </c>
      <c r="AG48" s="7" t="str">
        <f t="shared" si="9"/>
        <v>0.2%</v>
      </c>
      <c r="AH48" s="9"/>
      <c r="AI48" s="9">
        <f t="shared" si="3"/>
        <v>4</v>
      </c>
      <c r="AJ48" s="10" t="s">
        <v>282</v>
      </c>
    </row>
    <row r="49" spans="1:36" ht="13.8" x14ac:dyDescent="0.25">
      <c r="A49" s="5">
        <f t="shared" si="7"/>
        <v>43890</v>
      </c>
      <c r="B49" s="5">
        <f t="shared" si="7"/>
        <v>44136</v>
      </c>
      <c r="C49" s="6">
        <f t="shared" si="7"/>
        <v>0.33333333333333331</v>
      </c>
      <c r="D49" s="7">
        <f t="shared" si="7"/>
        <v>248</v>
      </c>
      <c r="E49" s="10" t="s">
        <v>268</v>
      </c>
      <c r="F49" s="7">
        <f t="shared" si="8"/>
        <v>169194</v>
      </c>
      <c r="G49" s="7">
        <f t="shared" si="8"/>
        <v>8371</v>
      </c>
      <c r="H49" s="7">
        <f t="shared" si="8"/>
        <v>4313</v>
      </c>
      <c r="I49" s="16" t="str">
        <f t="shared" si="8"/>
        <v>No hay datos</v>
      </c>
      <c r="J49" s="19">
        <f t="shared" si="8"/>
        <v>149048</v>
      </c>
      <c r="K49" s="24">
        <f t="shared" si="8"/>
        <v>21423</v>
      </c>
      <c r="L49" s="7">
        <f t="shared" si="8"/>
        <v>327889</v>
      </c>
      <c r="M49" s="7">
        <f t="shared" si="8"/>
        <v>548790</v>
      </c>
      <c r="N49" s="7" t="s">
        <v>29</v>
      </c>
      <c r="O49" s="7" t="s">
        <v>43</v>
      </c>
      <c r="P49" s="7" t="s">
        <v>64</v>
      </c>
      <c r="Q49" s="8">
        <v>14</v>
      </c>
      <c r="R49" s="7">
        <f t="shared" si="9"/>
        <v>22263</v>
      </c>
      <c r="S49" s="7">
        <f t="shared" si="9"/>
        <v>1737</v>
      </c>
      <c r="T49" s="7">
        <f t="shared" si="9"/>
        <v>1651</v>
      </c>
      <c r="U49" s="7">
        <f t="shared" si="9"/>
        <v>79053</v>
      </c>
      <c r="V49" s="7">
        <f t="shared" si="9"/>
        <v>531</v>
      </c>
      <c r="W49" s="7">
        <f t="shared" si="9"/>
        <v>342</v>
      </c>
      <c r="X49" s="7" t="str">
        <f t="shared" si="9"/>
        <v>53.0%</v>
      </c>
      <c r="Y49" s="7" t="str">
        <f t="shared" si="9"/>
        <v>47.0%</v>
      </c>
      <c r="Z49" s="7" t="str">
        <f t="shared" si="9"/>
        <v>60.6%</v>
      </c>
      <c r="AA49" s="7" t="str">
        <f t="shared" si="9"/>
        <v>20.5%</v>
      </c>
      <c r="AB49" s="7" t="str">
        <f t="shared" si="9"/>
        <v>13.2%</v>
      </c>
      <c r="AC49" s="7" t="str">
        <f t="shared" si="9"/>
        <v>2.9%</v>
      </c>
      <c r="AD49" s="7" t="str">
        <f t="shared" si="9"/>
        <v>1.4%</v>
      </c>
      <c r="AE49" s="7" t="str">
        <f t="shared" si="9"/>
        <v>0.8%</v>
      </c>
      <c r="AF49" s="7" t="str">
        <f t="shared" si="9"/>
        <v>0.5%</v>
      </c>
      <c r="AG49" s="7" t="str">
        <f t="shared" si="9"/>
        <v>0.2%</v>
      </c>
      <c r="AH49" s="9"/>
      <c r="AI49" s="9">
        <f t="shared" si="3"/>
        <v>4</v>
      </c>
      <c r="AJ49" s="10" t="s">
        <v>282</v>
      </c>
    </row>
    <row r="50" spans="1:36" ht="13.8" x14ac:dyDescent="0.25">
      <c r="A50" s="5">
        <f t="shared" si="7"/>
        <v>43890</v>
      </c>
      <c r="B50" s="5">
        <f t="shared" si="7"/>
        <v>44136</v>
      </c>
      <c r="C50" s="6">
        <f t="shared" si="7"/>
        <v>0.33333333333333331</v>
      </c>
      <c r="D50" s="7">
        <f t="shared" si="7"/>
        <v>248</v>
      </c>
      <c r="E50" s="10" t="s">
        <v>268</v>
      </c>
      <c r="F50" s="7">
        <f t="shared" si="8"/>
        <v>169194</v>
      </c>
      <c r="G50" s="7">
        <f t="shared" si="8"/>
        <v>8371</v>
      </c>
      <c r="H50" s="7">
        <f t="shared" si="8"/>
        <v>4313</v>
      </c>
      <c r="I50" s="16" t="str">
        <f t="shared" si="8"/>
        <v>No hay datos</v>
      </c>
      <c r="J50" s="19">
        <f t="shared" si="8"/>
        <v>149048</v>
      </c>
      <c r="K50" s="24">
        <f t="shared" si="8"/>
        <v>21423</v>
      </c>
      <c r="L50" s="7">
        <f t="shared" si="8"/>
        <v>327889</v>
      </c>
      <c r="M50" s="7">
        <f t="shared" si="8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9"/>
        <v>22263</v>
      </c>
      <c r="S50" s="7">
        <f t="shared" si="9"/>
        <v>1737</v>
      </c>
      <c r="T50" s="7">
        <f t="shared" si="9"/>
        <v>1651</v>
      </c>
      <c r="U50" s="7">
        <f t="shared" si="9"/>
        <v>79053</v>
      </c>
      <c r="V50" s="7">
        <f t="shared" si="9"/>
        <v>531</v>
      </c>
      <c r="W50" s="7">
        <f t="shared" si="9"/>
        <v>342</v>
      </c>
      <c r="X50" s="7" t="str">
        <f t="shared" si="9"/>
        <v>53.0%</v>
      </c>
      <c r="Y50" s="7" t="str">
        <f t="shared" si="9"/>
        <v>47.0%</v>
      </c>
      <c r="Z50" s="7" t="str">
        <f t="shared" si="9"/>
        <v>60.6%</v>
      </c>
      <c r="AA50" s="7" t="str">
        <f t="shared" si="9"/>
        <v>20.5%</v>
      </c>
      <c r="AB50" s="7" t="str">
        <f t="shared" si="9"/>
        <v>13.2%</v>
      </c>
      <c r="AC50" s="7" t="str">
        <f t="shared" si="9"/>
        <v>2.9%</v>
      </c>
      <c r="AD50" s="7" t="str">
        <f t="shared" si="9"/>
        <v>1.4%</v>
      </c>
      <c r="AE50" s="7" t="str">
        <f t="shared" si="9"/>
        <v>0.8%</v>
      </c>
      <c r="AF50" s="7" t="str">
        <f t="shared" si="9"/>
        <v>0.5%</v>
      </c>
      <c r="AG50" s="7" t="str">
        <f t="shared" si="9"/>
        <v>0.2%</v>
      </c>
      <c r="AH50" s="9"/>
      <c r="AI50" s="9">
        <f t="shared" si="3"/>
        <v>4</v>
      </c>
      <c r="AJ50" s="10" t="s">
        <v>282</v>
      </c>
    </row>
    <row r="51" spans="1:36" ht="13.8" x14ac:dyDescent="0.25">
      <c r="A51" s="5">
        <f t="shared" ref="A51:D66" si="10">A50</f>
        <v>43890</v>
      </c>
      <c r="B51" s="5">
        <f t="shared" si="10"/>
        <v>44136</v>
      </c>
      <c r="C51" s="6">
        <f t="shared" si="10"/>
        <v>0.33333333333333331</v>
      </c>
      <c r="D51" s="7">
        <f t="shared" si="10"/>
        <v>248</v>
      </c>
      <c r="E51" s="10" t="s">
        <v>268</v>
      </c>
      <c r="F51" s="7">
        <f t="shared" ref="F51:M66" si="11">F50</f>
        <v>169194</v>
      </c>
      <c r="G51" s="7">
        <f t="shared" si="11"/>
        <v>8371</v>
      </c>
      <c r="H51" s="7">
        <f t="shared" si="11"/>
        <v>4313</v>
      </c>
      <c r="I51" s="16" t="str">
        <f t="shared" si="11"/>
        <v>No hay datos</v>
      </c>
      <c r="J51" s="19">
        <f t="shared" si="11"/>
        <v>149048</v>
      </c>
      <c r="K51" s="24">
        <f t="shared" si="11"/>
        <v>21423</v>
      </c>
      <c r="L51" s="7">
        <f t="shared" si="11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9"/>
        <v>79053</v>
      </c>
      <c r="V51" s="7">
        <f t="shared" si="9"/>
        <v>531</v>
      </c>
      <c r="W51" s="7">
        <f t="shared" si="9"/>
        <v>342</v>
      </c>
      <c r="X51" s="7" t="str">
        <f t="shared" si="9"/>
        <v>53.0%</v>
      </c>
      <c r="Y51" s="7" t="str">
        <f t="shared" si="9"/>
        <v>47.0%</v>
      </c>
      <c r="Z51" s="7" t="str">
        <f t="shared" si="9"/>
        <v>60.6%</v>
      </c>
      <c r="AA51" s="7" t="str">
        <f t="shared" si="9"/>
        <v>20.5%</v>
      </c>
      <c r="AB51" s="7" t="str">
        <f t="shared" si="9"/>
        <v>13.2%</v>
      </c>
      <c r="AC51" s="7" t="str">
        <f t="shared" si="9"/>
        <v>2.9%</v>
      </c>
      <c r="AD51" s="7" t="str">
        <f t="shared" si="9"/>
        <v>1.4%</v>
      </c>
      <c r="AE51" s="7" t="str">
        <f t="shared" si="9"/>
        <v>0.8%</v>
      </c>
      <c r="AF51" s="7" t="str">
        <f t="shared" si="9"/>
        <v>0.5%</v>
      </c>
      <c r="AG51" s="7" t="str">
        <f t="shared" si="9"/>
        <v>0.2%</v>
      </c>
      <c r="AH51" s="9"/>
      <c r="AI51" s="9">
        <f t="shared" si="3"/>
        <v>4</v>
      </c>
      <c r="AJ51" s="10" t="s">
        <v>282</v>
      </c>
    </row>
    <row r="52" spans="1:36" ht="13.8" x14ac:dyDescent="0.25">
      <c r="A52" s="5">
        <f t="shared" si="10"/>
        <v>43890</v>
      </c>
      <c r="B52" s="5">
        <f t="shared" si="10"/>
        <v>44136</v>
      </c>
      <c r="C52" s="6">
        <f t="shared" si="10"/>
        <v>0.33333333333333331</v>
      </c>
      <c r="D52" s="7">
        <f t="shared" si="10"/>
        <v>248</v>
      </c>
      <c r="E52" s="10" t="s">
        <v>268</v>
      </c>
      <c r="F52" s="7">
        <f t="shared" si="11"/>
        <v>169194</v>
      </c>
      <c r="G52" s="7">
        <f t="shared" si="11"/>
        <v>8371</v>
      </c>
      <c r="H52" s="7">
        <f t="shared" si="11"/>
        <v>4313</v>
      </c>
      <c r="I52" s="16" t="str">
        <f t="shared" si="11"/>
        <v>No hay datos</v>
      </c>
      <c r="J52" s="19">
        <f t="shared" si="11"/>
        <v>149048</v>
      </c>
      <c r="K52" s="24">
        <f t="shared" si="11"/>
        <v>21423</v>
      </c>
      <c r="L52" s="7">
        <f t="shared" si="11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2">R51</f>
        <v>4017</v>
      </c>
      <c r="S52" s="7">
        <f t="shared" si="12"/>
        <v>342</v>
      </c>
      <c r="T52" s="7">
        <f t="shared" si="12"/>
        <v>237</v>
      </c>
      <c r="U52" s="7">
        <f t="shared" si="12"/>
        <v>79053</v>
      </c>
      <c r="V52" s="7">
        <f t="shared" si="12"/>
        <v>531</v>
      </c>
      <c r="W52" s="7">
        <f t="shared" si="12"/>
        <v>342</v>
      </c>
      <c r="X52" s="7" t="str">
        <f t="shared" si="12"/>
        <v>53.0%</v>
      </c>
      <c r="Y52" s="7" t="str">
        <f t="shared" si="12"/>
        <v>47.0%</v>
      </c>
      <c r="Z52" s="7" t="str">
        <f t="shared" si="12"/>
        <v>60.6%</v>
      </c>
      <c r="AA52" s="7" t="str">
        <f t="shared" si="12"/>
        <v>20.5%</v>
      </c>
      <c r="AB52" s="7" t="str">
        <f t="shared" si="12"/>
        <v>13.2%</v>
      </c>
      <c r="AC52" s="7" t="str">
        <f t="shared" si="12"/>
        <v>2.9%</v>
      </c>
      <c r="AD52" s="7" t="str">
        <f t="shared" si="12"/>
        <v>1.4%</v>
      </c>
      <c r="AE52" s="7" t="str">
        <f t="shared" si="12"/>
        <v>0.8%</v>
      </c>
      <c r="AF52" s="7" t="str">
        <f t="shared" si="12"/>
        <v>0.5%</v>
      </c>
      <c r="AG52" s="7" t="str">
        <f t="shared" si="12"/>
        <v>0.2%</v>
      </c>
      <c r="AH52" s="9"/>
      <c r="AI52" s="9">
        <f t="shared" si="3"/>
        <v>4</v>
      </c>
      <c r="AJ52" s="10" t="s">
        <v>282</v>
      </c>
    </row>
    <row r="53" spans="1:36" ht="13.8" x14ac:dyDescent="0.25">
      <c r="A53" s="5">
        <f t="shared" si="10"/>
        <v>43890</v>
      </c>
      <c r="B53" s="5">
        <f t="shared" si="10"/>
        <v>44136</v>
      </c>
      <c r="C53" s="6">
        <f t="shared" si="10"/>
        <v>0.33333333333333331</v>
      </c>
      <c r="D53" s="7">
        <f t="shared" si="10"/>
        <v>248</v>
      </c>
      <c r="E53" s="10" t="s">
        <v>268</v>
      </c>
      <c r="F53" s="7">
        <f t="shared" si="11"/>
        <v>169194</v>
      </c>
      <c r="G53" s="7">
        <f t="shared" si="11"/>
        <v>8371</v>
      </c>
      <c r="H53" s="7">
        <f t="shared" si="11"/>
        <v>4313</v>
      </c>
      <c r="I53" s="16" t="str">
        <f t="shared" si="11"/>
        <v>No hay datos</v>
      </c>
      <c r="J53" s="19">
        <f t="shared" si="11"/>
        <v>149048</v>
      </c>
      <c r="K53" s="24">
        <f t="shared" si="11"/>
        <v>21423</v>
      </c>
      <c r="L53" s="7">
        <f t="shared" si="11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2"/>
        <v>342</v>
      </c>
      <c r="T53" s="7">
        <f t="shared" si="12"/>
        <v>237</v>
      </c>
      <c r="U53" s="7">
        <f t="shared" si="12"/>
        <v>79053</v>
      </c>
      <c r="V53" s="7">
        <f t="shared" si="12"/>
        <v>531</v>
      </c>
      <c r="W53" s="7">
        <f t="shared" si="12"/>
        <v>342</v>
      </c>
      <c r="X53" s="7" t="str">
        <f t="shared" si="12"/>
        <v>53.0%</v>
      </c>
      <c r="Y53" s="7" t="str">
        <f t="shared" si="12"/>
        <v>47.0%</v>
      </c>
      <c r="Z53" s="7" t="str">
        <f t="shared" si="12"/>
        <v>60.6%</v>
      </c>
      <c r="AA53" s="7" t="str">
        <f t="shared" si="12"/>
        <v>20.5%</v>
      </c>
      <c r="AB53" s="7" t="str">
        <f t="shared" si="12"/>
        <v>13.2%</v>
      </c>
      <c r="AC53" s="7" t="str">
        <f t="shared" si="12"/>
        <v>2.9%</v>
      </c>
      <c r="AD53" s="7" t="str">
        <f t="shared" si="12"/>
        <v>1.4%</v>
      </c>
      <c r="AE53" s="7" t="str">
        <f t="shared" si="12"/>
        <v>0.8%</v>
      </c>
      <c r="AF53" s="7" t="str">
        <f t="shared" si="12"/>
        <v>0.5%</v>
      </c>
      <c r="AG53" s="7" t="str">
        <f t="shared" si="12"/>
        <v>0.2%</v>
      </c>
      <c r="AH53" s="9"/>
      <c r="AI53" s="9">
        <f t="shared" si="3"/>
        <v>4</v>
      </c>
      <c r="AJ53" s="10" t="s">
        <v>282</v>
      </c>
    </row>
    <row r="54" spans="1:36" ht="13.8" x14ac:dyDescent="0.25">
      <c r="A54" s="5">
        <f t="shared" si="10"/>
        <v>43890</v>
      </c>
      <c r="B54" s="5">
        <f t="shared" si="10"/>
        <v>44136</v>
      </c>
      <c r="C54" s="6">
        <f t="shared" si="10"/>
        <v>0.33333333333333331</v>
      </c>
      <c r="D54" s="7">
        <f t="shared" si="10"/>
        <v>248</v>
      </c>
      <c r="E54" s="10" t="s">
        <v>268</v>
      </c>
      <c r="F54" s="7">
        <f t="shared" si="11"/>
        <v>169194</v>
      </c>
      <c r="G54" s="7">
        <f t="shared" si="11"/>
        <v>8371</v>
      </c>
      <c r="H54" s="7">
        <f t="shared" si="11"/>
        <v>4313</v>
      </c>
      <c r="I54" s="16" t="str">
        <f t="shared" si="11"/>
        <v>No hay datos</v>
      </c>
      <c r="J54" s="19">
        <f t="shared" si="11"/>
        <v>149048</v>
      </c>
      <c r="K54" s="24">
        <f t="shared" si="11"/>
        <v>21423</v>
      </c>
      <c r="L54" s="7">
        <f t="shared" si="11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2"/>
        <v>342</v>
      </c>
      <c r="T54" s="7">
        <f t="shared" si="12"/>
        <v>237</v>
      </c>
      <c r="U54" s="7">
        <f t="shared" si="12"/>
        <v>79053</v>
      </c>
      <c r="V54" s="7">
        <f t="shared" si="12"/>
        <v>531</v>
      </c>
      <c r="W54" s="7">
        <f t="shared" si="12"/>
        <v>342</v>
      </c>
      <c r="X54" s="7" t="str">
        <f t="shared" si="12"/>
        <v>53.0%</v>
      </c>
      <c r="Y54" s="7" t="str">
        <f t="shared" si="12"/>
        <v>47.0%</v>
      </c>
      <c r="Z54" s="7" t="str">
        <f t="shared" si="12"/>
        <v>60.6%</v>
      </c>
      <c r="AA54" s="7" t="str">
        <f t="shared" si="12"/>
        <v>20.5%</v>
      </c>
      <c r="AB54" s="7" t="str">
        <f t="shared" si="12"/>
        <v>13.2%</v>
      </c>
      <c r="AC54" s="7" t="str">
        <f t="shared" si="12"/>
        <v>2.9%</v>
      </c>
      <c r="AD54" s="7" t="str">
        <f t="shared" si="12"/>
        <v>1.4%</v>
      </c>
      <c r="AE54" s="7" t="str">
        <f t="shared" si="12"/>
        <v>0.8%</v>
      </c>
      <c r="AF54" s="7" t="str">
        <f t="shared" si="12"/>
        <v>0.5%</v>
      </c>
      <c r="AG54" s="7" t="str">
        <f t="shared" si="12"/>
        <v>0.2%</v>
      </c>
      <c r="AH54" s="9"/>
      <c r="AI54" s="9">
        <f t="shared" si="3"/>
        <v>4</v>
      </c>
      <c r="AJ54" s="10" t="s">
        <v>282</v>
      </c>
    </row>
    <row r="55" spans="1:36" ht="13.8" x14ac:dyDescent="0.25">
      <c r="A55" s="5">
        <f t="shared" si="10"/>
        <v>43890</v>
      </c>
      <c r="B55" s="5">
        <f t="shared" si="10"/>
        <v>44136</v>
      </c>
      <c r="C55" s="6">
        <f t="shared" si="10"/>
        <v>0.33333333333333331</v>
      </c>
      <c r="D55" s="7">
        <f t="shared" si="10"/>
        <v>248</v>
      </c>
      <c r="E55" s="10" t="s">
        <v>268</v>
      </c>
      <c r="F55" s="7">
        <f t="shared" si="11"/>
        <v>169194</v>
      </c>
      <c r="G55" s="7">
        <f t="shared" si="11"/>
        <v>8371</v>
      </c>
      <c r="H55" s="7">
        <f t="shared" si="11"/>
        <v>4313</v>
      </c>
      <c r="I55" s="16" t="str">
        <f t="shared" si="11"/>
        <v>No hay datos</v>
      </c>
      <c r="J55" s="19">
        <f t="shared" si="11"/>
        <v>149048</v>
      </c>
      <c r="K55" s="24">
        <f t="shared" si="11"/>
        <v>21423</v>
      </c>
      <c r="L55" s="7">
        <f t="shared" si="11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2"/>
        <v>342</v>
      </c>
      <c r="T55" s="7">
        <f t="shared" si="12"/>
        <v>237</v>
      </c>
      <c r="U55" s="7">
        <f t="shared" si="12"/>
        <v>79053</v>
      </c>
      <c r="V55" s="7">
        <f t="shared" si="12"/>
        <v>531</v>
      </c>
      <c r="W55" s="7">
        <f t="shared" si="12"/>
        <v>342</v>
      </c>
      <c r="X55" s="7" t="str">
        <f t="shared" si="12"/>
        <v>53.0%</v>
      </c>
      <c r="Y55" s="7" t="str">
        <f t="shared" si="12"/>
        <v>47.0%</v>
      </c>
      <c r="Z55" s="7" t="str">
        <f t="shared" si="12"/>
        <v>60.6%</v>
      </c>
      <c r="AA55" s="7" t="str">
        <f t="shared" si="12"/>
        <v>20.5%</v>
      </c>
      <c r="AB55" s="7" t="str">
        <f t="shared" si="12"/>
        <v>13.2%</v>
      </c>
      <c r="AC55" s="7" t="str">
        <f t="shared" si="12"/>
        <v>2.9%</v>
      </c>
      <c r="AD55" s="7" t="str">
        <f t="shared" si="12"/>
        <v>1.4%</v>
      </c>
      <c r="AE55" s="7" t="str">
        <f t="shared" si="12"/>
        <v>0.8%</v>
      </c>
      <c r="AF55" s="7" t="str">
        <f t="shared" si="12"/>
        <v>0.5%</v>
      </c>
      <c r="AG55" s="7" t="str">
        <f t="shared" si="12"/>
        <v>0.2%</v>
      </c>
      <c r="AH55" s="9"/>
      <c r="AI55" s="9">
        <f t="shared" si="3"/>
        <v>4</v>
      </c>
      <c r="AJ55" s="10" t="s">
        <v>282</v>
      </c>
    </row>
    <row r="56" spans="1:36" ht="13.8" x14ac:dyDescent="0.25">
      <c r="A56" s="5">
        <f t="shared" si="10"/>
        <v>43890</v>
      </c>
      <c r="B56" s="5">
        <f t="shared" si="10"/>
        <v>44136</v>
      </c>
      <c r="C56" s="6">
        <f t="shared" si="10"/>
        <v>0.33333333333333331</v>
      </c>
      <c r="D56" s="7">
        <f t="shared" si="10"/>
        <v>248</v>
      </c>
      <c r="E56" s="10" t="s">
        <v>268</v>
      </c>
      <c r="F56" s="7">
        <f t="shared" si="11"/>
        <v>169194</v>
      </c>
      <c r="G56" s="7">
        <f t="shared" si="11"/>
        <v>8371</v>
      </c>
      <c r="H56" s="7">
        <f t="shared" si="11"/>
        <v>4313</v>
      </c>
      <c r="I56" s="16" t="str">
        <f t="shared" si="11"/>
        <v>No hay datos</v>
      </c>
      <c r="J56" s="19">
        <f t="shared" si="11"/>
        <v>149048</v>
      </c>
      <c r="K56" s="24">
        <f t="shared" si="11"/>
        <v>21423</v>
      </c>
      <c r="L56" s="7">
        <f t="shared" si="11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2"/>
        <v>342</v>
      </c>
      <c r="T56" s="7">
        <f t="shared" si="12"/>
        <v>237</v>
      </c>
      <c r="U56" s="7">
        <f t="shared" si="12"/>
        <v>79053</v>
      </c>
      <c r="V56" s="7">
        <f t="shared" si="12"/>
        <v>531</v>
      </c>
      <c r="W56" s="7">
        <f t="shared" si="12"/>
        <v>342</v>
      </c>
      <c r="X56" s="7" t="str">
        <f t="shared" si="12"/>
        <v>53.0%</v>
      </c>
      <c r="Y56" s="7" t="str">
        <f t="shared" si="12"/>
        <v>47.0%</v>
      </c>
      <c r="Z56" s="7" t="str">
        <f t="shared" si="12"/>
        <v>60.6%</v>
      </c>
      <c r="AA56" s="7" t="str">
        <f t="shared" si="12"/>
        <v>20.5%</v>
      </c>
      <c r="AB56" s="7" t="str">
        <f t="shared" si="12"/>
        <v>13.2%</v>
      </c>
      <c r="AC56" s="7" t="str">
        <f t="shared" si="12"/>
        <v>2.9%</v>
      </c>
      <c r="AD56" s="7" t="str">
        <f t="shared" si="12"/>
        <v>1.4%</v>
      </c>
      <c r="AE56" s="7" t="str">
        <f t="shared" si="12"/>
        <v>0.8%</v>
      </c>
      <c r="AF56" s="7" t="str">
        <f t="shared" si="12"/>
        <v>0.5%</v>
      </c>
      <c r="AG56" s="7" t="str">
        <f t="shared" si="12"/>
        <v>0.2%</v>
      </c>
      <c r="AH56" s="9"/>
      <c r="AI56" s="9">
        <f t="shared" si="3"/>
        <v>4</v>
      </c>
      <c r="AJ56" s="10" t="s">
        <v>282</v>
      </c>
    </row>
    <row r="57" spans="1:36" ht="13.8" x14ac:dyDescent="0.25">
      <c r="A57" s="5">
        <f t="shared" si="10"/>
        <v>43890</v>
      </c>
      <c r="B57" s="5">
        <f t="shared" si="10"/>
        <v>44136</v>
      </c>
      <c r="C57" s="6">
        <f t="shared" si="10"/>
        <v>0.33333333333333331</v>
      </c>
      <c r="D57" s="7">
        <f t="shared" si="10"/>
        <v>248</v>
      </c>
      <c r="E57" s="10" t="s">
        <v>268</v>
      </c>
      <c r="F57" s="7">
        <f t="shared" si="11"/>
        <v>169194</v>
      </c>
      <c r="G57" s="7">
        <f t="shared" si="11"/>
        <v>8371</v>
      </c>
      <c r="H57" s="7">
        <f t="shared" si="11"/>
        <v>4313</v>
      </c>
      <c r="I57" s="16" t="str">
        <f t="shared" si="11"/>
        <v>No hay datos</v>
      </c>
      <c r="J57" s="19">
        <f t="shared" si="11"/>
        <v>149048</v>
      </c>
      <c r="K57" s="24">
        <f t="shared" si="11"/>
        <v>21423</v>
      </c>
      <c r="L57" s="7">
        <f t="shared" si="11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2"/>
        <v>342</v>
      </c>
      <c r="T57" s="7">
        <f t="shared" si="12"/>
        <v>237</v>
      </c>
      <c r="U57" s="7">
        <f t="shared" si="12"/>
        <v>79053</v>
      </c>
      <c r="V57" s="7">
        <f t="shared" si="12"/>
        <v>531</v>
      </c>
      <c r="W57" s="7">
        <f t="shared" si="12"/>
        <v>342</v>
      </c>
      <c r="X57" s="7" t="str">
        <f t="shared" si="12"/>
        <v>53.0%</v>
      </c>
      <c r="Y57" s="7" t="str">
        <f t="shared" si="12"/>
        <v>47.0%</v>
      </c>
      <c r="Z57" s="7" t="str">
        <f t="shared" si="12"/>
        <v>60.6%</v>
      </c>
      <c r="AA57" s="7" t="str">
        <f t="shared" si="12"/>
        <v>20.5%</v>
      </c>
      <c r="AB57" s="7" t="str">
        <f t="shared" si="12"/>
        <v>13.2%</v>
      </c>
      <c r="AC57" s="7" t="str">
        <f t="shared" si="12"/>
        <v>2.9%</v>
      </c>
      <c r="AD57" s="7" t="str">
        <f t="shared" si="12"/>
        <v>1.4%</v>
      </c>
      <c r="AE57" s="7" t="str">
        <f t="shared" si="12"/>
        <v>0.8%</v>
      </c>
      <c r="AF57" s="7" t="str">
        <f t="shared" si="12"/>
        <v>0.5%</v>
      </c>
      <c r="AG57" s="7" t="str">
        <f t="shared" si="12"/>
        <v>0.2%</v>
      </c>
      <c r="AH57" s="9"/>
      <c r="AI57" s="9">
        <f t="shared" si="3"/>
        <v>4</v>
      </c>
      <c r="AJ57" s="10" t="s">
        <v>282</v>
      </c>
    </row>
    <row r="58" spans="1:36" ht="13.8" x14ac:dyDescent="0.25">
      <c r="A58" s="5">
        <f t="shared" si="10"/>
        <v>43890</v>
      </c>
      <c r="B58" s="5">
        <f t="shared" si="10"/>
        <v>44136</v>
      </c>
      <c r="C58" s="6">
        <f t="shared" si="10"/>
        <v>0.33333333333333331</v>
      </c>
      <c r="D58" s="7">
        <f t="shared" si="10"/>
        <v>248</v>
      </c>
      <c r="E58" s="10" t="s">
        <v>268</v>
      </c>
      <c r="F58" s="7">
        <f t="shared" si="11"/>
        <v>169194</v>
      </c>
      <c r="G58" s="7">
        <f t="shared" si="11"/>
        <v>8371</v>
      </c>
      <c r="H58" s="7">
        <f t="shared" si="11"/>
        <v>4313</v>
      </c>
      <c r="I58" s="16" t="str">
        <f t="shared" si="11"/>
        <v>No hay datos</v>
      </c>
      <c r="J58" s="19">
        <f t="shared" si="11"/>
        <v>149048</v>
      </c>
      <c r="K58" s="24">
        <f t="shared" si="11"/>
        <v>21423</v>
      </c>
      <c r="L58" s="7">
        <f t="shared" si="11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2"/>
        <v>342</v>
      </c>
      <c r="T58" s="7">
        <f t="shared" si="12"/>
        <v>237</v>
      </c>
      <c r="U58" s="7">
        <f t="shared" si="12"/>
        <v>79053</v>
      </c>
      <c r="V58" s="7">
        <f t="shared" si="12"/>
        <v>531</v>
      </c>
      <c r="W58" s="7">
        <f t="shared" si="12"/>
        <v>342</v>
      </c>
      <c r="X58" s="7" t="str">
        <f t="shared" si="12"/>
        <v>53.0%</v>
      </c>
      <c r="Y58" s="7" t="str">
        <f t="shared" si="12"/>
        <v>47.0%</v>
      </c>
      <c r="Z58" s="7" t="str">
        <f t="shared" si="12"/>
        <v>60.6%</v>
      </c>
      <c r="AA58" s="7" t="str">
        <f t="shared" si="12"/>
        <v>20.5%</v>
      </c>
      <c r="AB58" s="7" t="str">
        <f t="shared" si="12"/>
        <v>13.2%</v>
      </c>
      <c r="AC58" s="7" t="str">
        <f t="shared" si="12"/>
        <v>2.9%</v>
      </c>
      <c r="AD58" s="7" t="str">
        <f t="shared" si="12"/>
        <v>1.4%</v>
      </c>
      <c r="AE58" s="7" t="str">
        <f t="shared" si="12"/>
        <v>0.8%</v>
      </c>
      <c r="AF58" s="7" t="str">
        <f t="shared" si="12"/>
        <v>0.5%</v>
      </c>
      <c r="AG58" s="7" t="str">
        <f t="shared" si="12"/>
        <v>0.2%</v>
      </c>
      <c r="AH58" s="9"/>
      <c r="AI58" s="9">
        <f t="shared" si="3"/>
        <v>4</v>
      </c>
      <c r="AJ58" s="10" t="s">
        <v>282</v>
      </c>
    </row>
    <row r="59" spans="1:36" ht="13.8" x14ac:dyDescent="0.25">
      <c r="A59" s="5">
        <f t="shared" si="10"/>
        <v>43890</v>
      </c>
      <c r="B59" s="5">
        <f t="shared" si="10"/>
        <v>44136</v>
      </c>
      <c r="C59" s="6">
        <f t="shared" si="10"/>
        <v>0.33333333333333331</v>
      </c>
      <c r="D59" s="7">
        <f t="shared" si="10"/>
        <v>248</v>
      </c>
      <c r="E59" s="10" t="s">
        <v>268</v>
      </c>
      <c r="F59" s="7">
        <f t="shared" si="11"/>
        <v>169194</v>
      </c>
      <c r="G59" s="7">
        <f t="shared" si="11"/>
        <v>8371</v>
      </c>
      <c r="H59" s="7">
        <f t="shared" si="11"/>
        <v>4313</v>
      </c>
      <c r="I59" s="16" t="str">
        <f t="shared" si="11"/>
        <v>No hay datos</v>
      </c>
      <c r="J59" s="19">
        <f t="shared" si="11"/>
        <v>149048</v>
      </c>
      <c r="K59" s="24">
        <f t="shared" si="11"/>
        <v>21423</v>
      </c>
      <c r="L59" s="7">
        <f t="shared" si="11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2"/>
        <v>342</v>
      </c>
      <c r="T59" s="7">
        <f t="shared" si="12"/>
        <v>237</v>
      </c>
      <c r="U59" s="7">
        <f t="shared" si="12"/>
        <v>79053</v>
      </c>
      <c r="V59" s="7">
        <f t="shared" si="12"/>
        <v>531</v>
      </c>
      <c r="W59" s="7">
        <f t="shared" si="12"/>
        <v>342</v>
      </c>
      <c r="X59" s="7" t="str">
        <f t="shared" si="12"/>
        <v>53.0%</v>
      </c>
      <c r="Y59" s="7" t="str">
        <f t="shared" si="12"/>
        <v>47.0%</v>
      </c>
      <c r="Z59" s="7" t="str">
        <f t="shared" si="12"/>
        <v>60.6%</v>
      </c>
      <c r="AA59" s="7" t="str">
        <f t="shared" si="12"/>
        <v>20.5%</v>
      </c>
      <c r="AB59" s="7" t="str">
        <f t="shared" si="12"/>
        <v>13.2%</v>
      </c>
      <c r="AC59" s="7" t="str">
        <f t="shared" si="12"/>
        <v>2.9%</v>
      </c>
      <c r="AD59" s="7" t="str">
        <f t="shared" si="12"/>
        <v>1.4%</v>
      </c>
      <c r="AE59" s="7" t="str">
        <f t="shared" si="12"/>
        <v>0.8%</v>
      </c>
      <c r="AF59" s="7" t="str">
        <f t="shared" si="12"/>
        <v>0.5%</v>
      </c>
      <c r="AG59" s="7" t="str">
        <f t="shared" si="12"/>
        <v>0.2%</v>
      </c>
      <c r="AH59" s="9"/>
      <c r="AI59" s="9">
        <f t="shared" si="3"/>
        <v>4</v>
      </c>
      <c r="AJ59" s="10" t="s">
        <v>282</v>
      </c>
    </row>
    <row r="60" spans="1:36" ht="13.8" x14ac:dyDescent="0.25">
      <c r="A60" s="5">
        <f t="shared" si="10"/>
        <v>43890</v>
      </c>
      <c r="B60" s="5">
        <f t="shared" si="10"/>
        <v>44136</v>
      </c>
      <c r="C60" s="6">
        <f t="shared" si="10"/>
        <v>0.33333333333333331</v>
      </c>
      <c r="D60" s="7">
        <f t="shared" si="10"/>
        <v>248</v>
      </c>
      <c r="E60" s="10" t="s">
        <v>268</v>
      </c>
      <c r="F60" s="7">
        <f t="shared" si="11"/>
        <v>169194</v>
      </c>
      <c r="G60" s="7">
        <f t="shared" si="11"/>
        <v>8371</v>
      </c>
      <c r="H60" s="7">
        <f t="shared" si="11"/>
        <v>4313</v>
      </c>
      <c r="I60" s="16" t="str">
        <f t="shared" si="11"/>
        <v>No hay datos</v>
      </c>
      <c r="J60" s="19">
        <f t="shared" si="11"/>
        <v>149048</v>
      </c>
      <c r="K60" s="24">
        <f t="shared" si="11"/>
        <v>21423</v>
      </c>
      <c r="L60" s="7">
        <f t="shared" si="11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2"/>
        <v>342</v>
      </c>
      <c r="T60" s="7">
        <f t="shared" si="12"/>
        <v>237</v>
      </c>
      <c r="U60" s="7">
        <f t="shared" si="12"/>
        <v>79053</v>
      </c>
      <c r="V60" s="7">
        <f t="shared" si="12"/>
        <v>531</v>
      </c>
      <c r="W60" s="7">
        <f t="shared" si="12"/>
        <v>342</v>
      </c>
      <c r="X60" s="7" t="str">
        <f t="shared" si="12"/>
        <v>53.0%</v>
      </c>
      <c r="Y60" s="7" t="str">
        <f t="shared" si="12"/>
        <v>47.0%</v>
      </c>
      <c r="Z60" s="7" t="str">
        <f t="shared" si="12"/>
        <v>60.6%</v>
      </c>
      <c r="AA60" s="7" t="str">
        <f t="shared" si="12"/>
        <v>20.5%</v>
      </c>
      <c r="AB60" s="7" t="str">
        <f t="shared" si="12"/>
        <v>13.2%</v>
      </c>
      <c r="AC60" s="7" t="str">
        <f t="shared" si="12"/>
        <v>2.9%</v>
      </c>
      <c r="AD60" s="7" t="str">
        <f t="shared" si="12"/>
        <v>1.4%</v>
      </c>
      <c r="AE60" s="7" t="str">
        <f t="shared" si="12"/>
        <v>0.8%</v>
      </c>
      <c r="AF60" s="7" t="str">
        <f t="shared" si="12"/>
        <v>0.5%</v>
      </c>
      <c r="AG60" s="7" t="str">
        <f t="shared" si="12"/>
        <v>0.2%</v>
      </c>
      <c r="AH60" s="9"/>
      <c r="AI60" s="9">
        <f t="shared" si="3"/>
        <v>4</v>
      </c>
      <c r="AJ60" s="10" t="s">
        <v>282</v>
      </c>
    </row>
    <row r="61" spans="1:36" ht="13.8" x14ac:dyDescent="0.25">
      <c r="A61" s="5">
        <f t="shared" si="10"/>
        <v>43890</v>
      </c>
      <c r="B61" s="5">
        <f t="shared" si="10"/>
        <v>44136</v>
      </c>
      <c r="C61" s="6">
        <f t="shared" si="10"/>
        <v>0.33333333333333331</v>
      </c>
      <c r="D61" s="7">
        <f t="shared" si="10"/>
        <v>248</v>
      </c>
      <c r="E61" s="10" t="s">
        <v>268</v>
      </c>
      <c r="F61" s="7">
        <f t="shared" si="11"/>
        <v>169194</v>
      </c>
      <c r="G61" s="7">
        <f t="shared" si="11"/>
        <v>8371</v>
      </c>
      <c r="H61" s="7">
        <f t="shared" si="11"/>
        <v>4313</v>
      </c>
      <c r="I61" s="16" t="str">
        <f t="shared" si="11"/>
        <v>No hay datos</v>
      </c>
      <c r="J61" s="19">
        <f t="shared" si="11"/>
        <v>149048</v>
      </c>
      <c r="K61" s="24">
        <f t="shared" si="11"/>
        <v>21423</v>
      </c>
      <c r="L61" s="7">
        <f t="shared" si="11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2"/>
        <v>342</v>
      </c>
      <c r="T61" s="7">
        <f t="shared" si="12"/>
        <v>237</v>
      </c>
      <c r="U61" s="7">
        <f t="shared" si="12"/>
        <v>79053</v>
      </c>
      <c r="V61" s="7">
        <f t="shared" si="12"/>
        <v>531</v>
      </c>
      <c r="W61" s="7">
        <f t="shared" si="12"/>
        <v>342</v>
      </c>
      <c r="X61" s="7" t="str">
        <f t="shared" si="12"/>
        <v>53.0%</v>
      </c>
      <c r="Y61" s="7" t="str">
        <f t="shared" si="12"/>
        <v>47.0%</v>
      </c>
      <c r="Z61" s="7" t="str">
        <f t="shared" si="12"/>
        <v>60.6%</v>
      </c>
      <c r="AA61" s="7" t="str">
        <f t="shared" si="12"/>
        <v>20.5%</v>
      </c>
      <c r="AB61" s="7" t="str">
        <f t="shared" si="12"/>
        <v>13.2%</v>
      </c>
      <c r="AC61" s="7" t="str">
        <f t="shared" si="12"/>
        <v>2.9%</v>
      </c>
      <c r="AD61" s="7" t="str">
        <f t="shared" si="12"/>
        <v>1.4%</v>
      </c>
      <c r="AE61" s="7" t="str">
        <f t="shared" si="12"/>
        <v>0.8%</v>
      </c>
      <c r="AF61" s="7" t="str">
        <f t="shared" si="12"/>
        <v>0.5%</v>
      </c>
      <c r="AG61" s="7" t="str">
        <f t="shared" si="12"/>
        <v>0.2%</v>
      </c>
      <c r="AH61" s="9"/>
      <c r="AI61" s="9">
        <f t="shared" si="3"/>
        <v>4</v>
      </c>
      <c r="AJ61" s="10" t="s">
        <v>282</v>
      </c>
    </row>
    <row r="62" spans="1:36" ht="13.8" x14ac:dyDescent="0.25">
      <c r="A62" s="5">
        <f t="shared" si="10"/>
        <v>43890</v>
      </c>
      <c r="B62" s="5">
        <f t="shared" si="10"/>
        <v>44136</v>
      </c>
      <c r="C62" s="6">
        <f t="shared" si="10"/>
        <v>0.33333333333333331</v>
      </c>
      <c r="D62" s="7">
        <f t="shared" si="10"/>
        <v>248</v>
      </c>
      <c r="E62" s="10" t="s">
        <v>268</v>
      </c>
      <c r="F62" s="7">
        <f t="shared" si="11"/>
        <v>169194</v>
      </c>
      <c r="G62" s="7">
        <f t="shared" si="11"/>
        <v>8371</v>
      </c>
      <c r="H62" s="7">
        <f t="shared" si="11"/>
        <v>4313</v>
      </c>
      <c r="I62" s="16" t="str">
        <f t="shared" si="11"/>
        <v>No hay datos</v>
      </c>
      <c r="J62" s="19">
        <f t="shared" si="11"/>
        <v>149048</v>
      </c>
      <c r="K62" s="24">
        <f t="shared" si="11"/>
        <v>21423</v>
      </c>
      <c r="L62" s="7">
        <f t="shared" si="11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2"/>
        <v>342</v>
      </c>
      <c r="T62" s="7">
        <f t="shared" si="12"/>
        <v>237</v>
      </c>
      <c r="U62" s="7">
        <f t="shared" si="12"/>
        <v>79053</v>
      </c>
      <c r="V62" s="7">
        <f t="shared" si="12"/>
        <v>531</v>
      </c>
      <c r="W62" s="7">
        <f t="shared" si="12"/>
        <v>342</v>
      </c>
      <c r="X62" s="7" t="str">
        <f t="shared" si="12"/>
        <v>53.0%</v>
      </c>
      <c r="Y62" s="7" t="str">
        <f t="shared" si="12"/>
        <v>47.0%</v>
      </c>
      <c r="Z62" s="7" t="str">
        <f t="shared" si="12"/>
        <v>60.6%</v>
      </c>
      <c r="AA62" s="7" t="str">
        <f t="shared" si="12"/>
        <v>20.5%</v>
      </c>
      <c r="AB62" s="7" t="str">
        <f t="shared" si="12"/>
        <v>13.2%</v>
      </c>
      <c r="AC62" s="7" t="str">
        <f t="shared" si="12"/>
        <v>2.9%</v>
      </c>
      <c r="AD62" s="7" t="str">
        <f t="shared" si="12"/>
        <v>1.4%</v>
      </c>
      <c r="AE62" s="7" t="str">
        <f t="shared" si="12"/>
        <v>0.8%</v>
      </c>
      <c r="AF62" s="7" t="str">
        <f t="shared" si="12"/>
        <v>0.5%</v>
      </c>
      <c r="AG62" s="7" t="str">
        <f t="shared" si="12"/>
        <v>0.2%</v>
      </c>
      <c r="AH62" s="9"/>
      <c r="AI62" s="9">
        <f t="shared" si="3"/>
        <v>4</v>
      </c>
      <c r="AJ62" s="10" t="s">
        <v>282</v>
      </c>
    </row>
    <row r="63" spans="1:36" ht="13.8" x14ac:dyDescent="0.25">
      <c r="A63" s="5">
        <f t="shared" si="10"/>
        <v>43890</v>
      </c>
      <c r="B63" s="5">
        <f t="shared" si="10"/>
        <v>44136</v>
      </c>
      <c r="C63" s="6">
        <f t="shared" si="10"/>
        <v>0.33333333333333331</v>
      </c>
      <c r="D63" s="7">
        <f t="shared" si="10"/>
        <v>248</v>
      </c>
      <c r="E63" s="10" t="s">
        <v>268</v>
      </c>
      <c r="F63" s="7">
        <f t="shared" si="11"/>
        <v>169194</v>
      </c>
      <c r="G63" s="7">
        <f t="shared" si="11"/>
        <v>8371</v>
      </c>
      <c r="H63" s="7">
        <f t="shared" si="11"/>
        <v>4313</v>
      </c>
      <c r="I63" s="16" t="str">
        <f t="shared" si="11"/>
        <v>No hay datos</v>
      </c>
      <c r="J63" s="19">
        <f t="shared" si="11"/>
        <v>149048</v>
      </c>
      <c r="K63" s="24">
        <f t="shared" si="11"/>
        <v>21423</v>
      </c>
      <c r="L63" s="7">
        <f t="shared" si="11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2"/>
        <v>342</v>
      </c>
      <c r="T63" s="7">
        <f t="shared" si="12"/>
        <v>237</v>
      </c>
      <c r="U63" s="7">
        <f t="shared" si="12"/>
        <v>79053</v>
      </c>
      <c r="V63" s="7">
        <f t="shared" si="12"/>
        <v>531</v>
      </c>
      <c r="W63" s="7">
        <f t="shared" si="12"/>
        <v>342</v>
      </c>
      <c r="X63" s="7" t="str">
        <f t="shared" si="12"/>
        <v>53.0%</v>
      </c>
      <c r="Y63" s="7" t="str">
        <f t="shared" si="12"/>
        <v>47.0%</v>
      </c>
      <c r="Z63" s="7" t="str">
        <f t="shared" si="12"/>
        <v>60.6%</v>
      </c>
      <c r="AA63" s="7" t="str">
        <f t="shared" si="12"/>
        <v>20.5%</v>
      </c>
      <c r="AB63" s="7" t="str">
        <f t="shared" si="12"/>
        <v>13.2%</v>
      </c>
      <c r="AC63" s="7" t="str">
        <f t="shared" si="12"/>
        <v>2.9%</v>
      </c>
      <c r="AD63" s="7" t="str">
        <f t="shared" si="12"/>
        <v>1.4%</v>
      </c>
      <c r="AE63" s="7" t="str">
        <f t="shared" si="12"/>
        <v>0.8%</v>
      </c>
      <c r="AF63" s="7" t="str">
        <f t="shared" si="12"/>
        <v>0.5%</v>
      </c>
      <c r="AG63" s="7" t="str">
        <f t="shared" si="12"/>
        <v>0.2%</v>
      </c>
      <c r="AH63" s="9"/>
      <c r="AI63" s="9">
        <f t="shared" si="3"/>
        <v>4</v>
      </c>
      <c r="AJ63" s="10" t="s">
        <v>282</v>
      </c>
    </row>
    <row r="64" spans="1:36" ht="13.8" x14ac:dyDescent="0.25">
      <c r="A64" s="5">
        <f t="shared" si="10"/>
        <v>43890</v>
      </c>
      <c r="B64" s="5">
        <f t="shared" si="10"/>
        <v>44136</v>
      </c>
      <c r="C64" s="6">
        <f t="shared" si="10"/>
        <v>0.33333333333333331</v>
      </c>
      <c r="D64" s="7">
        <f t="shared" si="10"/>
        <v>248</v>
      </c>
      <c r="E64" s="10" t="s">
        <v>268</v>
      </c>
      <c r="F64" s="7">
        <f t="shared" si="11"/>
        <v>169194</v>
      </c>
      <c r="G64" s="7">
        <f t="shared" si="11"/>
        <v>8371</v>
      </c>
      <c r="H64" s="7">
        <f t="shared" si="11"/>
        <v>4313</v>
      </c>
      <c r="I64" s="16" t="str">
        <f t="shared" si="11"/>
        <v>No hay datos</v>
      </c>
      <c r="J64" s="19">
        <f t="shared" si="11"/>
        <v>149048</v>
      </c>
      <c r="K64" s="24">
        <f t="shared" si="11"/>
        <v>21423</v>
      </c>
      <c r="L64" s="7">
        <f t="shared" si="11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2"/>
        <v>342</v>
      </c>
      <c r="T64" s="7">
        <f t="shared" si="12"/>
        <v>237</v>
      </c>
      <c r="U64" s="7">
        <f t="shared" si="12"/>
        <v>79053</v>
      </c>
      <c r="V64" s="7">
        <f t="shared" si="12"/>
        <v>531</v>
      </c>
      <c r="W64" s="7">
        <f t="shared" si="12"/>
        <v>342</v>
      </c>
      <c r="X64" s="7" t="str">
        <f t="shared" si="12"/>
        <v>53.0%</v>
      </c>
      <c r="Y64" s="7" t="str">
        <f t="shared" si="12"/>
        <v>47.0%</v>
      </c>
      <c r="Z64" s="7" t="str">
        <f t="shared" si="12"/>
        <v>60.6%</v>
      </c>
      <c r="AA64" s="7" t="str">
        <f t="shared" si="12"/>
        <v>20.5%</v>
      </c>
      <c r="AB64" s="7" t="str">
        <f t="shared" si="12"/>
        <v>13.2%</v>
      </c>
      <c r="AC64" s="7" t="str">
        <f t="shared" si="12"/>
        <v>2.9%</v>
      </c>
      <c r="AD64" s="7" t="str">
        <f t="shared" si="12"/>
        <v>1.4%</v>
      </c>
      <c r="AE64" s="7" t="str">
        <f t="shared" si="12"/>
        <v>0.8%</v>
      </c>
      <c r="AF64" s="7" t="str">
        <f t="shared" si="12"/>
        <v>0.5%</v>
      </c>
      <c r="AG64" s="7" t="str">
        <f t="shared" si="12"/>
        <v>0.2%</v>
      </c>
      <c r="AH64" s="9"/>
      <c r="AI64" s="9">
        <f t="shared" si="3"/>
        <v>4</v>
      </c>
      <c r="AJ64" s="10" t="s">
        <v>282</v>
      </c>
    </row>
    <row r="65" spans="1:36" ht="13.8" x14ac:dyDescent="0.25">
      <c r="A65" s="5">
        <f t="shared" si="10"/>
        <v>43890</v>
      </c>
      <c r="B65" s="5">
        <f t="shared" si="10"/>
        <v>44136</v>
      </c>
      <c r="C65" s="6">
        <f t="shared" si="10"/>
        <v>0.33333333333333331</v>
      </c>
      <c r="D65" s="7">
        <f t="shared" si="10"/>
        <v>248</v>
      </c>
      <c r="E65" s="10" t="s">
        <v>268</v>
      </c>
      <c r="F65" s="7">
        <f t="shared" si="11"/>
        <v>169194</v>
      </c>
      <c r="G65" s="7">
        <f t="shared" si="11"/>
        <v>8371</v>
      </c>
      <c r="H65" s="7">
        <f t="shared" si="11"/>
        <v>4313</v>
      </c>
      <c r="I65" s="16" t="str">
        <f t="shared" si="11"/>
        <v>No hay datos</v>
      </c>
      <c r="J65" s="19">
        <f t="shared" si="11"/>
        <v>149048</v>
      </c>
      <c r="K65" s="24">
        <f t="shared" si="11"/>
        <v>21423</v>
      </c>
      <c r="L65" s="7">
        <f t="shared" si="11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2"/>
        <v>79053</v>
      </c>
      <c r="V65" s="7">
        <f t="shared" si="12"/>
        <v>531</v>
      </c>
      <c r="W65" s="7">
        <f t="shared" si="12"/>
        <v>342</v>
      </c>
      <c r="X65" s="7" t="str">
        <f t="shared" si="12"/>
        <v>53.0%</v>
      </c>
      <c r="Y65" s="7" t="str">
        <f t="shared" si="12"/>
        <v>47.0%</v>
      </c>
      <c r="Z65" s="7" t="str">
        <f t="shared" si="12"/>
        <v>60.6%</v>
      </c>
      <c r="AA65" s="7" t="str">
        <f t="shared" si="12"/>
        <v>20.5%</v>
      </c>
      <c r="AB65" s="7" t="str">
        <f t="shared" si="12"/>
        <v>13.2%</v>
      </c>
      <c r="AC65" s="7" t="str">
        <f t="shared" si="12"/>
        <v>2.9%</v>
      </c>
      <c r="AD65" s="7" t="str">
        <f t="shared" si="12"/>
        <v>1.4%</v>
      </c>
      <c r="AE65" s="7" t="str">
        <f t="shared" si="12"/>
        <v>0.8%</v>
      </c>
      <c r="AF65" s="7" t="str">
        <f t="shared" si="12"/>
        <v>0.5%</v>
      </c>
      <c r="AG65" s="7" t="str">
        <f t="shared" si="12"/>
        <v>0.2%</v>
      </c>
      <c r="AH65" s="9"/>
      <c r="AI65" s="9">
        <f t="shared" si="3"/>
        <v>4</v>
      </c>
      <c r="AJ65" s="10" t="s">
        <v>282</v>
      </c>
    </row>
    <row r="66" spans="1:36" ht="13.8" x14ac:dyDescent="0.25">
      <c r="A66" s="5">
        <f t="shared" si="10"/>
        <v>43890</v>
      </c>
      <c r="B66" s="5">
        <f t="shared" si="10"/>
        <v>44136</v>
      </c>
      <c r="C66" s="6">
        <f t="shared" si="10"/>
        <v>0.33333333333333331</v>
      </c>
      <c r="D66" s="7">
        <f t="shared" si="10"/>
        <v>248</v>
      </c>
      <c r="E66" s="10" t="s">
        <v>268</v>
      </c>
      <c r="F66" s="7">
        <f t="shared" si="11"/>
        <v>169194</v>
      </c>
      <c r="G66" s="7">
        <f t="shared" si="11"/>
        <v>8371</v>
      </c>
      <c r="H66" s="7">
        <f t="shared" si="11"/>
        <v>4313</v>
      </c>
      <c r="I66" s="16" t="str">
        <f t="shared" si="11"/>
        <v>No hay datos</v>
      </c>
      <c r="J66" s="19">
        <f t="shared" si="11"/>
        <v>149048</v>
      </c>
      <c r="K66" s="24">
        <f t="shared" si="11"/>
        <v>21423</v>
      </c>
      <c r="L66" s="7">
        <f t="shared" si="11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2"/>
        <v>1025</v>
      </c>
      <c r="T66" s="7">
        <f t="shared" si="12"/>
        <v>1033</v>
      </c>
      <c r="U66" s="7">
        <f t="shared" si="12"/>
        <v>79053</v>
      </c>
      <c r="V66" s="7">
        <f t="shared" si="12"/>
        <v>531</v>
      </c>
      <c r="W66" s="7">
        <f t="shared" si="12"/>
        <v>342</v>
      </c>
      <c r="X66" s="7" t="str">
        <f t="shared" si="12"/>
        <v>53.0%</v>
      </c>
      <c r="Y66" s="7" t="str">
        <f t="shared" si="12"/>
        <v>47.0%</v>
      </c>
      <c r="Z66" s="7" t="str">
        <f t="shared" si="12"/>
        <v>60.6%</v>
      </c>
      <c r="AA66" s="7" t="str">
        <f t="shared" si="12"/>
        <v>20.5%</v>
      </c>
      <c r="AB66" s="7" t="str">
        <f t="shared" si="12"/>
        <v>13.2%</v>
      </c>
      <c r="AC66" s="7" t="str">
        <f t="shared" si="12"/>
        <v>2.9%</v>
      </c>
      <c r="AD66" s="7" t="str">
        <f t="shared" si="12"/>
        <v>1.4%</v>
      </c>
      <c r="AE66" s="7" t="str">
        <f t="shared" si="12"/>
        <v>0.8%</v>
      </c>
      <c r="AF66" s="7" t="str">
        <f t="shared" si="12"/>
        <v>0.5%</v>
      </c>
      <c r="AG66" s="7" t="str">
        <f t="shared" si="12"/>
        <v>0.2%</v>
      </c>
      <c r="AH66" s="9"/>
      <c r="AI66" s="9">
        <f t="shared" si="3"/>
        <v>4</v>
      </c>
      <c r="AJ66" s="10" t="s">
        <v>282</v>
      </c>
    </row>
    <row r="67" spans="1:36" ht="13.8" x14ac:dyDescent="0.25">
      <c r="A67" s="5">
        <f t="shared" ref="A67:D82" si="13">A66</f>
        <v>43890</v>
      </c>
      <c r="B67" s="5">
        <f t="shared" si="13"/>
        <v>44136</v>
      </c>
      <c r="C67" s="6">
        <f t="shared" si="13"/>
        <v>0.33333333333333331</v>
      </c>
      <c r="D67" s="7">
        <f t="shared" si="13"/>
        <v>248</v>
      </c>
      <c r="E67" s="10" t="s">
        <v>268</v>
      </c>
      <c r="F67" s="7">
        <f t="shared" ref="F67:M82" si="14">F66</f>
        <v>169194</v>
      </c>
      <c r="G67" s="7">
        <f t="shared" si="14"/>
        <v>8371</v>
      </c>
      <c r="H67" s="7">
        <f t="shared" si="14"/>
        <v>4313</v>
      </c>
      <c r="I67" s="16" t="str">
        <f t="shared" si="14"/>
        <v>No hay datos</v>
      </c>
      <c r="J67" s="19">
        <f t="shared" si="14"/>
        <v>149048</v>
      </c>
      <c r="K67" s="24">
        <f t="shared" si="14"/>
        <v>21423</v>
      </c>
      <c r="L67" s="7">
        <f t="shared" si="14"/>
        <v>327889</v>
      </c>
      <c r="M67" s="7">
        <f t="shared" si="14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2"/>
        <v>1025</v>
      </c>
      <c r="T67" s="7">
        <f t="shared" si="12"/>
        <v>1033</v>
      </c>
      <c r="U67" s="7">
        <f t="shared" si="12"/>
        <v>79053</v>
      </c>
      <c r="V67" s="7">
        <f t="shared" si="12"/>
        <v>531</v>
      </c>
      <c r="W67" s="7">
        <f t="shared" si="12"/>
        <v>342</v>
      </c>
      <c r="X67" s="7" t="str">
        <f t="shared" si="12"/>
        <v>53.0%</v>
      </c>
      <c r="Y67" s="7" t="str">
        <f t="shared" si="12"/>
        <v>47.0%</v>
      </c>
      <c r="Z67" s="7" t="str">
        <f t="shared" si="12"/>
        <v>60.6%</v>
      </c>
      <c r="AA67" s="7" t="str">
        <f t="shared" si="12"/>
        <v>20.5%</v>
      </c>
      <c r="AB67" s="7" t="str">
        <f t="shared" si="12"/>
        <v>13.2%</v>
      </c>
      <c r="AC67" s="7" t="str">
        <f t="shared" si="12"/>
        <v>2.9%</v>
      </c>
      <c r="AD67" s="7" t="str">
        <f t="shared" si="12"/>
        <v>1.4%</v>
      </c>
      <c r="AE67" s="7" t="str">
        <f t="shared" si="12"/>
        <v>0.8%</v>
      </c>
      <c r="AF67" s="7" t="str">
        <f t="shared" si="12"/>
        <v>0.5%</v>
      </c>
      <c r="AG67" s="7" t="str">
        <f t="shared" si="12"/>
        <v>0.2%</v>
      </c>
      <c r="AH67" s="9"/>
      <c r="AI67" s="9">
        <f t="shared" si="3"/>
        <v>4</v>
      </c>
      <c r="AJ67" s="10" t="s">
        <v>282</v>
      </c>
    </row>
    <row r="68" spans="1:36" ht="13.8" x14ac:dyDescent="0.25">
      <c r="A68" s="5">
        <f t="shared" si="13"/>
        <v>43890</v>
      </c>
      <c r="B68" s="5">
        <f t="shared" si="13"/>
        <v>44136</v>
      </c>
      <c r="C68" s="6">
        <f t="shared" si="13"/>
        <v>0.33333333333333331</v>
      </c>
      <c r="D68" s="7">
        <f t="shared" si="13"/>
        <v>248</v>
      </c>
      <c r="E68" s="10" t="s">
        <v>268</v>
      </c>
      <c r="F68" s="7">
        <f t="shared" si="14"/>
        <v>169194</v>
      </c>
      <c r="G68" s="7">
        <f t="shared" si="14"/>
        <v>8371</v>
      </c>
      <c r="H68" s="7">
        <f t="shared" si="14"/>
        <v>4313</v>
      </c>
      <c r="I68" s="16" t="str">
        <f t="shared" si="14"/>
        <v>No hay datos</v>
      </c>
      <c r="J68" s="19">
        <f t="shared" si="14"/>
        <v>149048</v>
      </c>
      <c r="K68" s="24">
        <f t="shared" si="14"/>
        <v>21423</v>
      </c>
      <c r="L68" s="7">
        <f t="shared" si="14"/>
        <v>327889</v>
      </c>
      <c r="M68" s="7">
        <f t="shared" si="14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5">R67</f>
        <v>11284</v>
      </c>
      <c r="S68" s="7">
        <f t="shared" si="15"/>
        <v>1025</v>
      </c>
      <c r="T68" s="7">
        <f t="shared" si="15"/>
        <v>1033</v>
      </c>
      <c r="U68" s="7">
        <f t="shared" si="15"/>
        <v>79053</v>
      </c>
      <c r="V68" s="7">
        <f t="shared" si="15"/>
        <v>531</v>
      </c>
      <c r="W68" s="7">
        <f t="shared" si="15"/>
        <v>342</v>
      </c>
      <c r="X68" s="7" t="str">
        <f t="shared" si="15"/>
        <v>53.0%</v>
      </c>
      <c r="Y68" s="7" t="str">
        <f t="shared" si="15"/>
        <v>47.0%</v>
      </c>
      <c r="Z68" s="7" t="str">
        <f t="shared" si="15"/>
        <v>60.6%</v>
      </c>
      <c r="AA68" s="7" t="str">
        <f t="shared" si="15"/>
        <v>20.5%</v>
      </c>
      <c r="AB68" s="7" t="str">
        <f t="shared" si="15"/>
        <v>13.2%</v>
      </c>
      <c r="AC68" s="7" t="str">
        <f t="shared" si="15"/>
        <v>2.9%</v>
      </c>
      <c r="AD68" s="7" t="str">
        <f t="shared" si="15"/>
        <v>1.4%</v>
      </c>
      <c r="AE68" s="7" t="str">
        <f t="shared" si="15"/>
        <v>0.8%</v>
      </c>
      <c r="AF68" s="7" t="str">
        <f t="shared" si="15"/>
        <v>0.5%</v>
      </c>
      <c r="AG68" s="7" t="str">
        <f t="shared" si="15"/>
        <v>0.2%</v>
      </c>
      <c r="AH68" s="9"/>
      <c r="AI68" s="9">
        <f t="shared" ref="AI68:AI131" si="16">AI67</f>
        <v>4</v>
      </c>
      <c r="AJ68" s="10" t="s">
        <v>282</v>
      </c>
    </row>
    <row r="69" spans="1:36" ht="13.8" x14ac:dyDescent="0.25">
      <c r="A69" s="5">
        <f t="shared" si="13"/>
        <v>43890</v>
      </c>
      <c r="B69" s="5">
        <f t="shared" si="13"/>
        <v>44136</v>
      </c>
      <c r="C69" s="6">
        <f t="shared" si="13"/>
        <v>0.33333333333333331</v>
      </c>
      <c r="D69" s="7">
        <f t="shared" si="13"/>
        <v>248</v>
      </c>
      <c r="E69" s="10" t="s">
        <v>268</v>
      </c>
      <c r="F69" s="7">
        <f t="shared" si="14"/>
        <v>169194</v>
      </c>
      <c r="G69" s="7">
        <f t="shared" si="14"/>
        <v>8371</v>
      </c>
      <c r="H69" s="7">
        <f t="shared" si="14"/>
        <v>4313</v>
      </c>
      <c r="I69" s="16" t="str">
        <f t="shared" si="14"/>
        <v>No hay datos</v>
      </c>
      <c r="J69" s="19">
        <f t="shared" si="14"/>
        <v>149048</v>
      </c>
      <c r="K69" s="24">
        <f t="shared" si="14"/>
        <v>21423</v>
      </c>
      <c r="L69" s="7">
        <f t="shared" si="14"/>
        <v>327889</v>
      </c>
      <c r="M69" s="7">
        <f t="shared" si="14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5"/>
        <v>11284</v>
      </c>
      <c r="S69" s="7">
        <f t="shared" si="15"/>
        <v>1025</v>
      </c>
      <c r="T69" s="7">
        <f t="shared" si="15"/>
        <v>1033</v>
      </c>
      <c r="U69" s="7">
        <f t="shared" si="15"/>
        <v>79053</v>
      </c>
      <c r="V69" s="7">
        <f t="shared" si="15"/>
        <v>531</v>
      </c>
      <c r="W69" s="7">
        <f t="shared" si="15"/>
        <v>342</v>
      </c>
      <c r="X69" s="7" t="str">
        <f t="shared" si="15"/>
        <v>53.0%</v>
      </c>
      <c r="Y69" s="7" t="str">
        <f t="shared" si="15"/>
        <v>47.0%</v>
      </c>
      <c r="Z69" s="7" t="str">
        <f t="shared" si="15"/>
        <v>60.6%</v>
      </c>
      <c r="AA69" s="7" t="str">
        <f t="shared" si="15"/>
        <v>20.5%</v>
      </c>
      <c r="AB69" s="7" t="str">
        <f t="shared" si="15"/>
        <v>13.2%</v>
      </c>
      <c r="AC69" s="7" t="str">
        <f t="shared" si="15"/>
        <v>2.9%</v>
      </c>
      <c r="AD69" s="7" t="str">
        <f t="shared" si="15"/>
        <v>1.4%</v>
      </c>
      <c r="AE69" s="7" t="str">
        <f t="shared" si="15"/>
        <v>0.8%</v>
      </c>
      <c r="AF69" s="7" t="str">
        <f t="shared" si="15"/>
        <v>0.5%</v>
      </c>
      <c r="AG69" s="7" t="str">
        <f t="shared" si="15"/>
        <v>0.2%</v>
      </c>
      <c r="AH69" s="9"/>
      <c r="AI69" s="9">
        <f t="shared" si="16"/>
        <v>4</v>
      </c>
      <c r="AJ69" s="10" t="s">
        <v>282</v>
      </c>
    </row>
    <row r="70" spans="1:36" ht="13.8" x14ac:dyDescent="0.25">
      <c r="A70" s="5">
        <f t="shared" si="13"/>
        <v>43890</v>
      </c>
      <c r="B70" s="5">
        <f t="shared" si="13"/>
        <v>44136</v>
      </c>
      <c r="C70" s="6">
        <f t="shared" si="13"/>
        <v>0.33333333333333331</v>
      </c>
      <c r="D70" s="7">
        <f t="shared" si="13"/>
        <v>248</v>
      </c>
      <c r="E70" s="10" t="s">
        <v>268</v>
      </c>
      <c r="F70" s="7">
        <f t="shared" si="14"/>
        <v>169194</v>
      </c>
      <c r="G70" s="7">
        <f t="shared" si="14"/>
        <v>8371</v>
      </c>
      <c r="H70" s="7">
        <f t="shared" si="14"/>
        <v>4313</v>
      </c>
      <c r="I70" s="16" t="str">
        <f t="shared" si="14"/>
        <v>No hay datos</v>
      </c>
      <c r="J70" s="19">
        <f t="shared" si="14"/>
        <v>149048</v>
      </c>
      <c r="K70" s="24">
        <f t="shared" si="14"/>
        <v>21423</v>
      </c>
      <c r="L70" s="7">
        <f t="shared" si="14"/>
        <v>327889</v>
      </c>
      <c r="M70" s="7">
        <f t="shared" si="14"/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si="15"/>
        <v>11284</v>
      </c>
      <c r="S70" s="7">
        <f t="shared" si="15"/>
        <v>1025</v>
      </c>
      <c r="T70" s="7">
        <f t="shared" si="15"/>
        <v>1033</v>
      </c>
      <c r="U70" s="7">
        <f t="shared" si="15"/>
        <v>79053</v>
      </c>
      <c r="V70" s="7">
        <f t="shared" si="15"/>
        <v>531</v>
      </c>
      <c r="W70" s="7">
        <f t="shared" si="15"/>
        <v>342</v>
      </c>
      <c r="X70" s="7" t="str">
        <f t="shared" si="15"/>
        <v>53.0%</v>
      </c>
      <c r="Y70" s="7" t="str">
        <f t="shared" si="15"/>
        <v>47.0%</v>
      </c>
      <c r="Z70" s="7" t="str">
        <f t="shared" si="15"/>
        <v>60.6%</v>
      </c>
      <c r="AA70" s="7" t="str">
        <f t="shared" si="15"/>
        <v>20.5%</v>
      </c>
      <c r="AB70" s="7" t="str">
        <f t="shared" si="15"/>
        <v>13.2%</v>
      </c>
      <c r="AC70" s="7" t="str">
        <f t="shared" si="15"/>
        <v>2.9%</v>
      </c>
      <c r="AD70" s="7" t="str">
        <f t="shared" si="15"/>
        <v>1.4%</v>
      </c>
      <c r="AE70" s="7" t="str">
        <f t="shared" si="15"/>
        <v>0.8%</v>
      </c>
      <c r="AF70" s="7" t="str">
        <f t="shared" si="15"/>
        <v>0.5%</v>
      </c>
      <c r="AG70" s="7" t="str">
        <f t="shared" si="15"/>
        <v>0.2%</v>
      </c>
      <c r="AH70" s="9"/>
      <c r="AI70" s="9">
        <f t="shared" si="16"/>
        <v>4</v>
      </c>
      <c r="AJ70" s="10" t="s">
        <v>282</v>
      </c>
    </row>
    <row r="71" spans="1:36" ht="13.8" x14ac:dyDescent="0.25">
      <c r="A71" s="5">
        <f t="shared" si="13"/>
        <v>43890</v>
      </c>
      <c r="B71" s="5">
        <f t="shared" si="13"/>
        <v>44136</v>
      </c>
      <c r="C71" s="6">
        <f t="shared" si="13"/>
        <v>0.33333333333333331</v>
      </c>
      <c r="D71" s="7">
        <f t="shared" si="13"/>
        <v>248</v>
      </c>
      <c r="E71" s="10" t="s">
        <v>268</v>
      </c>
      <c r="F71" s="7">
        <f t="shared" si="14"/>
        <v>169194</v>
      </c>
      <c r="G71" s="7">
        <f t="shared" si="14"/>
        <v>8371</v>
      </c>
      <c r="H71" s="7">
        <f t="shared" si="14"/>
        <v>4313</v>
      </c>
      <c r="I71" s="16" t="str">
        <f t="shared" si="14"/>
        <v>No hay datos</v>
      </c>
      <c r="J71" s="19">
        <f t="shared" si="14"/>
        <v>149048</v>
      </c>
      <c r="K71" s="24">
        <f t="shared" si="14"/>
        <v>21423</v>
      </c>
      <c r="L71" s="7">
        <f t="shared" si="14"/>
        <v>327889</v>
      </c>
      <c r="M71" s="7">
        <f t="shared" si="14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15"/>
        <v>11284</v>
      </c>
      <c r="S71" s="7">
        <f t="shared" si="15"/>
        <v>1025</v>
      </c>
      <c r="T71" s="7">
        <f t="shared" si="15"/>
        <v>1033</v>
      </c>
      <c r="U71" s="7">
        <f t="shared" si="15"/>
        <v>79053</v>
      </c>
      <c r="V71" s="7">
        <f t="shared" si="15"/>
        <v>531</v>
      </c>
      <c r="W71" s="7">
        <f t="shared" si="15"/>
        <v>342</v>
      </c>
      <c r="X71" s="7" t="str">
        <f t="shared" si="15"/>
        <v>53.0%</v>
      </c>
      <c r="Y71" s="7" t="str">
        <f t="shared" si="15"/>
        <v>47.0%</v>
      </c>
      <c r="Z71" s="7" t="str">
        <f t="shared" si="15"/>
        <v>60.6%</v>
      </c>
      <c r="AA71" s="7" t="str">
        <f t="shared" si="15"/>
        <v>20.5%</v>
      </c>
      <c r="AB71" s="7" t="str">
        <f t="shared" si="15"/>
        <v>13.2%</v>
      </c>
      <c r="AC71" s="7" t="str">
        <f t="shared" si="15"/>
        <v>2.9%</v>
      </c>
      <c r="AD71" s="7" t="str">
        <f t="shared" si="15"/>
        <v>1.4%</v>
      </c>
      <c r="AE71" s="7" t="str">
        <f t="shared" si="15"/>
        <v>0.8%</v>
      </c>
      <c r="AF71" s="7" t="str">
        <f t="shared" si="15"/>
        <v>0.5%</v>
      </c>
      <c r="AG71" s="7" t="str">
        <f t="shared" si="15"/>
        <v>0.2%</v>
      </c>
      <c r="AH71" s="9"/>
      <c r="AI71" s="9">
        <f t="shared" si="16"/>
        <v>4</v>
      </c>
      <c r="AJ71" s="10" t="s">
        <v>282</v>
      </c>
    </row>
    <row r="72" spans="1:36" ht="13.8" x14ac:dyDescent="0.25">
      <c r="A72" s="5">
        <f t="shared" si="13"/>
        <v>43890</v>
      </c>
      <c r="B72" s="5">
        <f t="shared" si="13"/>
        <v>44136</v>
      </c>
      <c r="C72" s="6">
        <f t="shared" si="13"/>
        <v>0.33333333333333331</v>
      </c>
      <c r="D72" s="7">
        <f t="shared" si="13"/>
        <v>248</v>
      </c>
      <c r="E72" s="10" t="s">
        <v>268</v>
      </c>
      <c r="F72" s="7">
        <f t="shared" si="14"/>
        <v>169194</v>
      </c>
      <c r="G72" s="7">
        <f t="shared" si="14"/>
        <v>8371</v>
      </c>
      <c r="H72" s="7">
        <f t="shared" si="14"/>
        <v>4313</v>
      </c>
      <c r="I72" s="16" t="str">
        <f t="shared" si="14"/>
        <v>No hay datos</v>
      </c>
      <c r="J72" s="19">
        <f t="shared" si="14"/>
        <v>149048</v>
      </c>
      <c r="K72" s="24">
        <f t="shared" si="14"/>
        <v>21423</v>
      </c>
      <c r="L72" s="7">
        <f t="shared" si="14"/>
        <v>327889</v>
      </c>
      <c r="M72" s="7">
        <f t="shared" si="14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5"/>
        <v>11284</v>
      </c>
      <c r="S72" s="7">
        <f t="shared" si="15"/>
        <v>1025</v>
      </c>
      <c r="T72" s="7">
        <f t="shared" si="15"/>
        <v>1033</v>
      </c>
      <c r="U72" s="7">
        <f t="shared" si="15"/>
        <v>79053</v>
      </c>
      <c r="V72" s="7">
        <f t="shared" si="15"/>
        <v>531</v>
      </c>
      <c r="W72" s="7">
        <f t="shared" si="15"/>
        <v>342</v>
      </c>
      <c r="X72" s="7" t="str">
        <f t="shared" si="15"/>
        <v>53.0%</v>
      </c>
      <c r="Y72" s="7" t="str">
        <f t="shared" si="15"/>
        <v>47.0%</v>
      </c>
      <c r="Z72" s="7" t="str">
        <f t="shared" si="15"/>
        <v>60.6%</v>
      </c>
      <c r="AA72" s="7" t="str">
        <f t="shared" si="15"/>
        <v>20.5%</v>
      </c>
      <c r="AB72" s="7" t="str">
        <f t="shared" si="15"/>
        <v>13.2%</v>
      </c>
      <c r="AC72" s="7" t="str">
        <f t="shared" si="15"/>
        <v>2.9%</v>
      </c>
      <c r="AD72" s="7" t="str">
        <f t="shared" si="15"/>
        <v>1.4%</v>
      </c>
      <c r="AE72" s="7" t="str">
        <f t="shared" si="15"/>
        <v>0.8%</v>
      </c>
      <c r="AF72" s="7" t="str">
        <f t="shared" si="15"/>
        <v>0.5%</v>
      </c>
      <c r="AG72" s="7" t="str">
        <f t="shared" si="15"/>
        <v>0.2%</v>
      </c>
      <c r="AH72" s="9"/>
      <c r="AI72" s="9">
        <f t="shared" si="16"/>
        <v>4</v>
      </c>
      <c r="AJ72" s="10" t="s">
        <v>282</v>
      </c>
    </row>
    <row r="73" spans="1:36" ht="13.8" x14ac:dyDescent="0.25">
      <c r="A73" s="5">
        <f t="shared" si="13"/>
        <v>43890</v>
      </c>
      <c r="B73" s="5">
        <f t="shared" si="13"/>
        <v>44136</v>
      </c>
      <c r="C73" s="6">
        <f t="shared" si="13"/>
        <v>0.33333333333333331</v>
      </c>
      <c r="D73" s="7">
        <f t="shared" si="13"/>
        <v>248</v>
      </c>
      <c r="E73" s="10" t="s">
        <v>268</v>
      </c>
      <c r="F73" s="7">
        <f t="shared" si="14"/>
        <v>169194</v>
      </c>
      <c r="G73" s="7">
        <f t="shared" si="14"/>
        <v>8371</v>
      </c>
      <c r="H73" s="7">
        <f t="shared" si="14"/>
        <v>4313</v>
      </c>
      <c r="I73" s="16" t="str">
        <f t="shared" si="14"/>
        <v>No hay datos</v>
      </c>
      <c r="J73" s="19">
        <f t="shared" si="14"/>
        <v>149048</v>
      </c>
      <c r="K73" s="24">
        <f t="shared" si="14"/>
        <v>21423</v>
      </c>
      <c r="L73" s="7">
        <f t="shared" si="14"/>
        <v>327889</v>
      </c>
      <c r="M73" s="7">
        <f t="shared" si="14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15"/>
        <v>11284</v>
      </c>
      <c r="S73" s="7">
        <f t="shared" si="15"/>
        <v>1025</v>
      </c>
      <c r="T73" s="7">
        <f t="shared" si="15"/>
        <v>1033</v>
      </c>
      <c r="U73" s="7">
        <f t="shared" si="15"/>
        <v>79053</v>
      </c>
      <c r="V73" s="7">
        <f t="shared" si="15"/>
        <v>531</v>
      </c>
      <c r="W73" s="7">
        <f t="shared" si="15"/>
        <v>342</v>
      </c>
      <c r="X73" s="7" t="str">
        <f t="shared" si="15"/>
        <v>53.0%</v>
      </c>
      <c r="Y73" s="7" t="str">
        <f t="shared" si="15"/>
        <v>47.0%</v>
      </c>
      <c r="Z73" s="7" t="str">
        <f t="shared" si="15"/>
        <v>60.6%</v>
      </c>
      <c r="AA73" s="7" t="str">
        <f t="shared" si="15"/>
        <v>20.5%</v>
      </c>
      <c r="AB73" s="7" t="str">
        <f t="shared" si="15"/>
        <v>13.2%</v>
      </c>
      <c r="AC73" s="7" t="str">
        <f t="shared" si="15"/>
        <v>2.9%</v>
      </c>
      <c r="AD73" s="7" t="str">
        <f t="shared" si="15"/>
        <v>1.4%</v>
      </c>
      <c r="AE73" s="7" t="str">
        <f t="shared" si="15"/>
        <v>0.8%</v>
      </c>
      <c r="AF73" s="7" t="str">
        <f t="shared" si="15"/>
        <v>0.5%</v>
      </c>
      <c r="AG73" s="7" t="str">
        <f t="shared" si="15"/>
        <v>0.2%</v>
      </c>
      <c r="AH73" s="9"/>
      <c r="AI73" s="9">
        <f t="shared" si="16"/>
        <v>4</v>
      </c>
      <c r="AJ73" s="10" t="s">
        <v>282</v>
      </c>
    </row>
    <row r="74" spans="1:36" ht="13.8" x14ac:dyDescent="0.25">
      <c r="A74" s="5">
        <f t="shared" si="13"/>
        <v>43890</v>
      </c>
      <c r="B74" s="5">
        <f t="shared" si="13"/>
        <v>44136</v>
      </c>
      <c r="C74" s="6">
        <f t="shared" si="13"/>
        <v>0.33333333333333331</v>
      </c>
      <c r="D74" s="7">
        <f t="shared" si="13"/>
        <v>248</v>
      </c>
      <c r="E74" s="10" t="s">
        <v>268</v>
      </c>
      <c r="F74" s="7">
        <f t="shared" si="14"/>
        <v>169194</v>
      </c>
      <c r="G74" s="7">
        <f t="shared" si="14"/>
        <v>8371</v>
      </c>
      <c r="H74" s="7">
        <f t="shared" si="14"/>
        <v>4313</v>
      </c>
      <c r="I74" s="16" t="str">
        <f t="shared" si="14"/>
        <v>No hay datos</v>
      </c>
      <c r="J74" s="19">
        <f t="shared" si="14"/>
        <v>149048</v>
      </c>
      <c r="K74" s="24">
        <f t="shared" si="14"/>
        <v>21423</v>
      </c>
      <c r="L74" s="7">
        <f t="shared" si="14"/>
        <v>327889</v>
      </c>
      <c r="M74" s="7">
        <f t="shared" si="14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5"/>
        <v>11284</v>
      </c>
      <c r="S74" s="7">
        <f t="shared" si="15"/>
        <v>1025</v>
      </c>
      <c r="T74" s="7">
        <f t="shared" si="15"/>
        <v>1033</v>
      </c>
      <c r="U74" s="7">
        <f t="shared" si="15"/>
        <v>79053</v>
      </c>
      <c r="V74" s="7">
        <f t="shared" si="15"/>
        <v>531</v>
      </c>
      <c r="W74" s="7">
        <f t="shared" si="15"/>
        <v>342</v>
      </c>
      <c r="X74" s="7" t="str">
        <f t="shared" si="15"/>
        <v>53.0%</v>
      </c>
      <c r="Y74" s="7" t="str">
        <f t="shared" si="15"/>
        <v>47.0%</v>
      </c>
      <c r="Z74" s="7" t="str">
        <f t="shared" si="15"/>
        <v>60.6%</v>
      </c>
      <c r="AA74" s="7" t="str">
        <f t="shared" si="15"/>
        <v>20.5%</v>
      </c>
      <c r="AB74" s="7" t="str">
        <f t="shared" si="15"/>
        <v>13.2%</v>
      </c>
      <c r="AC74" s="7" t="str">
        <f t="shared" si="15"/>
        <v>2.9%</v>
      </c>
      <c r="AD74" s="7" t="str">
        <f t="shared" si="15"/>
        <v>1.4%</v>
      </c>
      <c r="AE74" s="7" t="str">
        <f t="shared" si="15"/>
        <v>0.8%</v>
      </c>
      <c r="AF74" s="7" t="str">
        <f t="shared" si="15"/>
        <v>0.5%</v>
      </c>
      <c r="AG74" s="7" t="str">
        <f t="shared" si="15"/>
        <v>0.2%</v>
      </c>
      <c r="AH74" s="9"/>
      <c r="AI74" s="9">
        <f t="shared" si="16"/>
        <v>4</v>
      </c>
      <c r="AJ74" s="10" t="s">
        <v>282</v>
      </c>
    </row>
    <row r="75" spans="1:36" ht="13.8" x14ac:dyDescent="0.25">
      <c r="A75" s="5">
        <f t="shared" si="13"/>
        <v>43890</v>
      </c>
      <c r="B75" s="5">
        <f t="shared" si="13"/>
        <v>44136</v>
      </c>
      <c r="C75" s="6">
        <f t="shared" si="13"/>
        <v>0.33333333333333331</v>
      </c>
      <c r="D75" s="7">
        <f t="shared" si="13"/>
        <v>248</v>
      </c>
      <c r="E75" s="10" t="s">
        <v>268</v>
      </c>
      <c r="F75" s="7">
        <f t="shared" si="14"/>
        <v>169194</v>
      </c>
      <c r="G75" s="7">
        <f t="shared" si="14"/>
        <v>8371</v>
      </c>
      <c r="H75" s="7">
        <f t="shared" si="14"/>
        <v>4313</v>
      </c>
      <c r="I75" s="16" t="str">
        <f t="shared" si="14"/>
        <v>No hay datos</v>
      </c>
      <c r="J75" s="19">
        <f t="shared" si="14"/>
        <v>149048</v>
      </c>
      <c r="K75" s="24">
        <f t="shared" si="14"/>
        <v>21423</v>
      </c>
      <c r="L75" s="7">
        <f t="shared" si="14"/>
        <v>327889</v>
      </c>
      <c r="M75" s="7">
        <f t="shared" si="14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5"/>
        <v>11284</v>
      </c>
      <c r="S75" s="7">
        <f t="shared" si="15"/>
        <v>1025</v>
      </c>
      <c r="T75" s="7">
        <f t="shared" si="15"/>
        <v>1033</v>
      </c>
      <c r="U75" s="7">
        <f t="shared" si="15"/>
        <v>79053</v>
      </c>
      <c r="V75" s="7">
        <f t="shared" si="15"/>
        <v>531</v>
      </c>
      <c r="W75" s="7">
        <f t="shared" si="15"/>
        <v>342</v>
      </c>
      <c r="X75" s="7" t="str">
        <f t="shared" si="15"/>
        <v>53.0%</v>
      </c>
      <c r="Y75" s="7" t="str">
        <f t="shared" si="15"/>
        <v>47.0%</v>
      </c>
      <c r="Z75" s="7" t="str">
        <f t="shared" si="15"/>
        <v>60.6%</v>
      </c>
      <c r="AA75" s="7" t="str">
        <f t="shared" si="15"/>
        <v>20.5%</v>
      </c>
      <c r="AB75" s="7" t="str">
        <f t="shared" si="15"/>
        <v>13.2%</v>
      </c>
      <c r="AC75" s="7" t="str">
        <f t="shared" si="15"/>
        <v>2.9%</v>
      </c>
      <c r="AD75" s="7" t="str">
        <f t="shared" si="15"/>
        <v>1.4%</v>
      </c>
      <c r="AE75" s="7" t="str">
        <f t="shared" si="15"/>
        <v>0.8%</v>
      </c>
      <c r="AF75" s="7" t="str">
        <f t="shared" si="15"/>
        <v>0.5%</v>
      </c>
      <c r="AG75" s="7" t="str">
        <f t="shared" si="15"/>
        <v>0.2%</v>
      </c>
      <c r="AH75" s="9"/>
      <c r="AI75" s="9">
        <f t="shared" si="16"/>
        <v>4</v>
      </c>
      <c r="AJ75" s="10" t="s">
        <v>282</v>
      </c>
    </row>
    <row r="76" spans="1:36" ht="13.8" x14ac:dyDescent="0.25">
      <c r="A76" s="5">
        <f t="shared" si="13"/>
        <v>43890</v>
      </c>
      <c r="B76" s="5">
        <f t="shared" si="13"/>
        <v>44136</v>
      </c>
      <c r="C76" s="6">
        <f t="shared" si="13"/>
        <v>0.33333333333333331</v>
      </c>
      <c r="D76" s="7">
        <f t="shared" si="13"/>
        <v>248</v>
      </c>
      <c r="E76" s="10" t="s">
        <v>268</v>
      </c>
      <c r="F76" s="7">
        <f t="shared" si="14"/>
        <v>169194</v>
      </c>
      <c r="G76" s="7">
        <f t="shared" si="14"/>
        <v>8371</v>
      </c>
      <c r="H76" s="7">
        <f t="shared" si="14"/>
        <v>4313</v>
      </c>
      <c r="I76" s="16" t="str">
        <f t="shared" si="14"/>
        <v>No hay datos</v>
      </c>
      <c r="J76" s="19">
        <f t="shared" si="14"/>
        <v>149048</v>
      </c>
      <c r="K76" s="24">
        <f t="shared" si="14"/>
        <v>21423</v>
      </c>
      <c r="L76" s="7">
        <f t="shared" si="14"/>
        <v>327889</v>
      </c>
      <c r="M76" s="7">
        <f t="shared" si="14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5"/>
        <v>11284</v>
      </c>
      <c r="S76" s="7">
        <f t="shared" si="15"/>
        <v>1025</v>
      </c>
      <c r="T76" s="7">
        <f t="shared" si="15"/>
        <v>1033</v>
      </c>
      <c r="U76" s="7">
        <f t="shared" si="15"/>
        <v>79053</v>
      </c>
      <c r="V76" s="7">
        <f t="shared" si="15"/>
        <v>531</v>
      </c>
      <c r="W76" s="7">
        <f t="shared" si="15"/>
        <v>342</v>
      </c>
      <c r="X76" s="7" t="str">
        <f t="shared" si="15"/>
        <v>53.0%</v>
      </c>
      <c r="Y76" s="7" t="str">
        <f t="shared" si="15"/>
        <v>47.0%</v>
      </c>
      <c r="Z76" s="7" t="str">
        <f t="shared" si="15"/>
        <v>60.6%</v>
      </c>
      <c r="AA76" s="7" t="str">
        <f t="shared" si="15"/>
        <v>20.5%</v>
      </c>
      <c r="AB76" s="7" t="str">
        <f t="shared" si="15"/>
        <v>13.2%</v>
      </c>
      <c r="AC76" s="7" t="str">
        <f t="shared" si="15"/>
        <v>2.9%</v>
      </c>
      <c r="AD76" s="7" t="str">
        <f t="shared" si="15"/>
        <v>1.4%</v>
      </c>
      <c r="AE76" s="7" t="str">
        <f t="shared" si="15"/>
        <v>0.8%</v>
      </c>
      <c r="AF76" s="7" t="str">
        <f t="shared" si="15"/>
        <v>0.5%</v>
      </c>
      <c r="AG76" s="7" t="str">
        <f t="shared" si="15"/>
        <v>0.2%</v>
      </c>
      <c r="AH76" s="9"/>
      <c r="AI76" s="9">
        <f t="shared" si="16"/>
        <v>4</v>
      </c>
      <c r="AJ76" s="10" t="s">
        <v>282</v>
      </c>
    </row>
    <row r="77" spans="1:36" ht="13.8" x14ac:dyDescent="0.25">
      <c r="A77" s="5">
        <f t="shared" si="13"/>
        <v>43890</v>
      </c>
      <c r="B77" s="5">
        <f t="shared" si="13"/>
        <v>44136</v>
      </c>
      <c r="C77" s="6">
        <f t="shared" si="13"/>
        <v>0.33333333333333331</v>
      </c>
      <c r="D77" s="7">
        <f t="shared" si="13"/>
        <v>248</v>
      </c>
      <c r="E77" s="10" t="s">
        <v>268</v>
      </c>
      <c r="F77" s="7">
        <f t="shared" si="14"/>
        <v>169194</v>
      </c>
      <c r="G77" s="7">
        <f t="shared" si="14"/>
        <v>8371</v>
      </c>
      <c r="H77" s="7">
        <f t="shared" si="14"/>
        <v>4313</v>
      </c>
      <c r="I77" s="16" t="str">
        <f t="shared" si="14"/>
        <v>No hay datos</v>
      </c>
      <c r="J77" s="19">
        <f t="shared" si="14"/>
        <v>149048</v>
      </c>
      <c r="K77" s="24">
        <f t="shared" si="14"/>
        <v>21423</v>
      </c>
      <c r="L77" s="7">
        <f t="shared" si="14"/>
        <v>327889</v>
      </c>
      <c r="M77" s="7">
        <f t="shared" si="14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15"/>
        <v>11284</v>
      </c>
      <c r="S77" s="7">
        <f t="shared" si="15"/>
        <v>1025</v>
      </c>
      <c r="T77" s="7">
        <f t="shared" si="15"/>
        <v>1033</v>
      </c>
      <c r="U77" s="7">
        <f t="shared" si="15"/>
        <v>79053</v>
      </c>
      <c r="V77" s="7">
        <f t="shared" si="15"/>
        <v>531</v>
      </c>
      <c r="W77" s="7">
        <f t="shared" si="15"/>
        <v>342</v>
      </c>
      <c r="X77" s="7" t="str">
        <f t="shared" si="15"/>
        <v>53.0%</v>
      </c>
      <c r="Y77" s="7" t="str">
        <f t="shared" si="15"/>
        <v>47.0%</v>
      </c>
      <c r="Z77" s="7" t="str">
        <f t="shared" si="15"/>
        <v>60.6%</v>
      </c>
      <c r="AA77" s="7" t="str">
        <f t="shared" si="15"/>
        <v>20.5%</v>
      </c>
      <c r="AB77" s="7" t="str">
        <f t="shared" si="15"/>
        <v>13.2%</v>
      </c>
      <c r="AC77" s="7" t="str">
        <f t="shared" si="15"/>
        <v>2.9%</v>
      </c>
      <c r="AD77" s="7" t="str">
        <f t="shared" si="15"/>
        <v>1.4%</v>
      </c>
      <c r="AE77" s="7" t="str">
        <f t="shared" si="15"/>
        <v>0.8%</v>
      </c>
      <c r="AF77" s="7" t="str">
        <f t="shared" si="15"/>
        <v>0.5%</v>
      </c>
      <c r="AG77" s="7" t="str">
        <f t="shared" si="15"/>
        <v>0.2%</v>
      </c>
      <c r="AH77" s="9"/>
      <c r="AI77" s="9">
        <f t="shared" si="16"/>
        <v>4</v>
      </c>
      <c r="AJ77" s="10" t="s">
        <v>282</v>
      </c>
    </row>
    <row r="78" spans="1:36" ht="13.8" x14ac:dyDescent="0.25">
      <c r="A78" s="5">
        <f t="shared" si="13"/>
        <v>43890</v>
      </c>
      <c r="B78" s="5">
        <f t="shared" si="13"/>
        <v>44136</v>
      </c>
      <c r="C78" s="6">
        <f t="shared" si="13"/>
        <v>0.33333333333333331</v>
      </c>
      <c r="D78" s="7">
        <f t="shared" si="13"/>
        <v>248</v>
      </c>
      <c r="E78" s="10" t="s">
        <v>268</v>
      </c>
      <c r="F78" s="7">
        <f t="shared" si="14"/>
        <v>169194</v>
      </c>
      <c r="G78" s="7">
        <f t="shared" si="14"/>
        <v>8371</v>
      </c>
      <c r="H78" s="7">
        <f t="shared" si="14"/>
        <v>4313</v>
      </c>
      <c r="I78" s="16" t="str">
        <f t="shared" si="14"/>
        <v>No hay datos</v>
      </c>
      <c r="J78" s="19">
        <f t="shared" si="14"/>
        <v>149048</v>
      </c>
      <c r="K78" s="24">
        <f t="shared" si="14"/>
        <v>21423</v>
      </c>
      <c r="L78" s="7">
        <f t="shared" si="14"/>
        <v>327889</v>
      </c>
      <c r="M78" s="7">
        <f t="shared" si="14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5"/>
        <v>11284</v>
      </c>
      <c r="S78" s="7">
        <f t="shared" si="15"/>
        <v>1025</v>
      </c>
      <c r="T78" s="7">
        <f t="shared" si="15"/>
        <v>1033</v>
      </c>
      <c r="U78" s="7">
        <f t="shared" si="15"/>
        <v>79053</v>
      </c>
      <c r="V78" s="7">
        <f t="shared" si="15"/>
        <v>531</v>
      </c>
      <c r="W78" s="7">
        <f t="shared" si="15"/>
        <v>342</v>
      </c>
      <c r="X78" s="7" t="str">
        <f t="shared" si="15"/>
        <v>53.0%</v>
      </c>
      <c r="Y78" s="7" t="str">
        <f t="shared" si="15"/>
        <v>47.0%</v>
      </c>
      <c r="Z78" s="7" t="str">
        <f t="shared" si="15"/>
        <v>60.6%</v>
      </c>
      <c r="AA78" s="7" t="str">
        <f t="shared" si="15"/>
        <v>20.5%</v>
      </c>
      <c r="AB78" s="7" t="str">
        <f t="shared" si="15"/>
        <v>13.2%</v>
      </c>
      <c r="AC78" s="7" t="str">
        <f t="shared" si="15"/>
        <v>2.9%</v>
      </c>
      <c r="AD78" s="7" t="str">
        <f t="shared" si="15"/>
        <v>1.4%</v>
      </c>
      <c r="AE78" s="7" t="str">
        <f t="shared" si="15"/>
        <v>0.8%</v>
      </c>
      <c r="AF78" s="7" t="str">
        <f t="shared" si="15"/>
        <v>0.5%</v>
      </c>
      <c r="AG78" s="7" t="str">
        <f t="shared" si="15"/>
        <v>0.2%</v>
      </c>
      <c r="AH78" s="9"/>
      <c r="AI78" s="9">
        <f t="shared" si="16"/>
        <v>4</v>
      </c>
      <c r="AJ78" s="10" t="s">
        <v>282</v>
      </c>
    </row>
    <row r="79" spans="1:36" ht="13.8" x14ac:dyDescent="0.25">
      <c r="A79" s="5">
        <f t="shared" si="13"/>
        <v>43890</v>
      </c>
      <c r="B79" s="5">
        <f t="shared" si="13"/>
        <v>44136</v>
      </c>
      <c r="C79" s="6">
        <f t="shared" si="13"/>
        <v>0.33333333333333331</v>
      </c>
      <c r="D79" s="7">
        <f t="shared" si="13"/>
        <v>248</v>
      </c>
      <c r="E79" s="10" t="s">
        <v>268</v>
      </c>
      <c r="F79" s="7">
        <f t="shared" si="14"/>
        <v>169194</v>
      </c>
      <c r="G79" s="7">
        <f t="shared" si="14"/>
        <v>8371</v>
      </c>
      <c r="H79" s="7">
        <f t="shared" si="14"/>
        <v>4313</v>
      </c>
      <c r="I79" s="16" t="str">
        <f t="shared" si="14"/>
        <v>No hay datos</v>
      </c>
      <c r="J79" s="19">
        <f t="shared" si="14"/>
        <v>149048</v>
      </c>
      <c r="K79" s="24">
        <f t="shared" si="14"/>
        <v>21423</v>
      </c>
      <c r="L79" s="7">
        <f t="shared" si="14"/>
        <v>327889</v>
      </c>
      <c r="M79" s="7">
        <f t="shared" si="14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5"/>
        <v>11284</v>
      </c>
      <c r="S79" s="7">
        <f t="shared" si="15"/>
        <v>1025</v>
      </c>
      <c r="T79" s="7">
        <f t="shared" si="15"/>
        <v>1033</v>
      </c>
      <c r="U79" s="7">
        <f t="shared" si="15"/>
        <v>79053</v>
      </c>
      <c r="V79" s="7">
        <f t="shared" si="15"/>
        <v>531</v>
      </c>
      <c r="W79" s="7">
        <f t="shared" si="15"/>
        <v>342</v>
      </c>
      <c r="X79" s="7" t="str">
        <f t="shared" si="15"/>
        <v>53.0%</v>
      </c>
      <c r="Y79" s="7" t="str">
        <f t="shared" si="15"/>
        <v>47.0%</v>
      </c>
      <c r="Z79" s="7" t="str">
        <f t="shared" si="15"/>
        <v>60.6%</v>
      </c>
      <c r="AA79" s="7" t="str">
        <f t="shared" si="15"/>
        <v>20.5%</v>
      </c>
      <c r="AB79" s="7" t="str">
        <f t="shared" si="15"/>
        <v>13.2%</v>
      </c>
      <c r="AC79" s="7" t="str">
        <f t="shared" si="15"/>
        <v>2.9%</v>
      </c>
      <c r="AD79" s="7" t="str">
        <f t="shared" si="15"/>
        <v>1.4%</v>
      </c>
      <c r="AE79" s="7" t="str">
        <f t="shared" si="15"/>
        <v>0.8%</v>
      </c>
      <c r="AF79" s="7" t="str">
        <f t="shared" si="15"/>
        <v>0.5%</v>
      </c>
      <c r="AG79" s="7" t="str">
        <f t="shared" si="15"/>
        <v>0.2%</v>
      </c>
      <c r="AH79" s="9"/>
      <c r="AI79" s="9">
        <f t="shared" si="16"/>
        <v>4</v>
      </c>
      <c r="AJ79" s="10" t="s">
        <v>282</v>
      </c>
    </row>
    <row r="80" spans="1:36" ht="13.8" x14ac:dyDescent="0.25">
      <c r="A80" s="5">
        <f t="shared" si="13"/>
        <v>43890</v>
      </c>
      <c r="B80" s="5">
        <f t="shared" si="13"/>
        <v>44136</v>
      </c>
      <c r="C80" s="6">
        <f t="shared" si="13"/>
        <v>0.33333333333333331</v>
      </c>
      <c r="D80" s="7">
        <f t="shared" si="13"/>
        <v>248</v>
      </c>
      <c r="E80" s="10" t="s">
        <v>268</v>
      </c>
      <c r="F80" s="7">
        <f t="shared" si="14"/>
        <v>169194</v>
      </c>
      <c r="G80" s="7">
        <f t="shared" si="14"/>
        <v>8371</v>
      </c>
      <c r="H80" s="7">
        <f t="shared" si="14"/>
        <v>4313</v>
      </c>
      <c r="I80" s="16" t="str">
        <f t="shared" si="14"/>
        <v>No hay datos</v>
      </c>
      <c r="J80" s="19">
        <f t="shared" si="14"/>
        <v>149048</v>
      </c>
      <c r="K80" s="24">
        <f t="shared" si="14"/>
        <v>21423</v>
      </c>
      <c r="L80" s="7">
        <f t="shared" si="14"/>
        <v>327889</v>
      </c>
      <c r="M80" s="7">
        <f t="shared" si="14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5"/>
        <v>11284</v>
      </c>
      <c r="S80" s="7">
        <f t="shared" si="15"/>
        <v>1025</v>
      </c>
      <c r="T80" s="7">
        <f t="shared" si="15"/>
        <v>1033</v>
      </c>
      <c r="U80" s="7">
        <f t="shared" si="15"/>
        <v>79053</v>
      </c>
      <c r="V80" s="7">
        <f t="shared" si="15"/>
        <v>531</v>
      </c>
      <c r="W80" s="7">
        <f t="shared" si="15"/>
        <v>342</v>
      </c>
      <c r="X80" s="7" t="str">
        <f t="shared" si="15"/>
        <v>53.0%</v>
      </c>
      <c r="Y80" s="7" t="str">
        <f t="shared" si="15"/>
        <v>47.0%</v>
      </c>
      <c r="Z80" s="7" t="str">
        <f t="shared" si="15"/>
        <v>60.6%</v>
      </c>
      <c r="AA80" s="7" t="str">
        <f t="shared" si="15"/>
        <v>20.5%</v>
      </c>
      <c r="AB80" s="7" t="str">
        <f t="shared" si="15"/>
        <v>13.2%</v>
      </c>
      <c r="AC80" s="7" t="str">
        <f t="shared" si="15"/>
        <v>2.9%</v>
      </c>
      <c r="AD80" s="7" t="str">
        <f t="shared" si="15"/>
        <v>1.4%</v>
      </c>
      <c r="AE80" s="7" t="str">
        <f t="shared" si="15"/>
        <v>0.8%</v>
      </c>
      <c r="AF80" s="7" t="str">
        <f t="shared" si="15"/>
        <v>0.5%</v>
      </c>
      <c r="AG80" s="7" t="str">
        <f t="shared" si="15"/>
        <v>0.2%</v>
      </c>
      <c r="AH80" s="9"/>
      <c r="AI80" s="9">
        <f t="shared" si="16"/>
        <v>4</v>
      </c>
      <c r="AJ80" s="10" t="s">
        <v>282</v>
      </c>
    </row>
    <row r="81" spans="1:36" ht="13.8" x14ac:dyDescent="0.25">
      <c r="A81" s="5">
        <f t="shared" si="13"/>
        <v>43890</v>
      </c>
      <c r="B81" s="5">
        <f t="shared" si="13"/>
        <v>44136</v>
      </c>
      <c r="C81" s="6">
        <f t="shared" si="13"/>
        <v>0.33333333333333331</v>
      </c>
      <c r="D81" s="7">
        <f t="shared" si="13"/>
        <v>248</v>
      </c>
      <c r="E81" s="10" t="s">
        <v>268</v>
      </c>
      <c r="F81" s="7">
        <f t="shared" si="14"/>
        <v>169194</v>
      </c>
      <c r="G81" s="7">
        <f t="shared" si="14"/>
        <v>8371</v>
      </c>
      <c r="H81" s="7">
        <f t="shared" si="14"/>
        <v>4313</v>
      </c>
      <c r="I81" s="16" t="str">
        <f t="shared" si="14"/>
        <v>No hay datos</v>
      </c>
      <c r="J81" s="19">
        <f t="shared" si="14"/>
        <v>149048</v>
      </c>
      <c r="K81" s="24">
        <f t="shared" si="14"/>
        <v>21423</v>
      </c>
      <c r="L81" s="7">
        <f t="shared" si="14"/>
        <v>327889</v>
      </c>
      <c r="M81" s="7">
        <f t="shared" si="14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5"/>
        <v>11284</v>
      </c>
      <c r="S81" s="7">
        <f t="shared" si="15"/>
        <v>1025</v>
      </c>
      <c r="T81" s="7">
        <f t="shared" si="15"/>
        <v>1033</v>
      </c>
      <c r="U81" s="7">
        <f t="shared" si="15"/>
        <v>79053</v>
      </c>
      <c r="V81" s="7">
        <f t="shared" si="15"/>
        <v>531</v>
      </c>
      <c r="W81" s="7">
        <f t="shared" si="15"/>
        <v>342</v>
      </c>
      <c r="X81" s="7" t="str">
        <f t="shared" si="15"/>
        <v>53.0%</v>
      </c>
      <c r="Y81" s="7" t="str">
        <f t="shared" si="15"/>
        <v>47.0%</v>
      </c>
      <c r="Z81" s="7" t="str">
        <f t="shared" si="15"/>
        <v>60.6%</v>
      </c>
      <c r="AA81" s="7" t="str">
        <f t="shared" si="15"/>
        <v>20.5%</v>
      </c>
      <c r="AB81" s="7" t="str">
        <f t="shared" si="15"/>
        <v>13.2%</v>
      </c>
      <c r="AC81" s="7" t="str">
        <f t="shared" si="15"/>
        <v>2.9%</v>
      </c>
      <c r="AD81" s="7" t="str">
        <f t="shared" si="15"/>
        <v>1.4%</v>
      </c>
      <c r="AE81" s="7" t="str">
        <f t="shared" si="15"/>
        <v>0.8%</v>
      </c>
      <c r="AF81" s="7" t="str">
        <f t="shared" si="15"/>
        <v>0.5%</v>
      </c>
      <c r="AG81" s="7" t="str">
        <f t="shared" si="15"/>
        <v>0.2%</v>
      </c>
      <c r="AH81" s="9"/>
      <c r="AI81" s="9">
        <f t="shared" si="16"/>
        <v>4</v>
      </c>
      <c r="AJ81" s="10" t="s">
        <v>282</v>
      </c>
    </row>
    <row r="82" spans="1:36" ht="13.8" x14ac:dyDescent="0.25">
      <c r="A82" s="5">
        <f t="shared" si="13"/>
        <v>43890</v>
      </c>
      <c r="B82" s="5">
        <f t="shared" si="13"/>
        <v>44136</v>
      </c>
      <c r="C82" s="6">
        <f t="shared" si="13"/>
        <v>0.33333333333333331</v>
      </c>
      <c r="D82" s="7">
        <f t="shared" si="13"/>
        <v>248</v>
      </c>
      <c r="E82" s="10" t="s">
        <v>268</v>
      </c>
      <c r="F82" s="7">
        <f t="shared" si="14"/>
        <v>169194</v>
      </c>
      <c r="G82" s="7">
        <f t="shared" si="14"/>
        <v>8371</v>
      </c>
      <c r="H82" s="7">
        <f t="shared" si="14"/>
        <v>4313</v>
      </c>
      <c r="I82" s="16" t="str">
        <f t="shared" si="14"/>
        <v>No hay datos</v>
      </c>
      <c r="J82" s="19">
        <f t="shared" si="14"/>
        <v>149048</v>
      </c>
      <c r="K82" s="24">
        <f t="shared" si="14"/>
        <v>21423</v>
      </c>
      <c r="L82" s="7">
        <f t="shared" si="14"/>
        <v>327889</v>
      </c>
      <c r="M82" s="7">
        <f t="shared" si="14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5"/>
        <v>11284</v>
      </c>
      <c r="S82" s="7">
        <f t="shared" si="15"/>
        <v>1025</v>
      </c>
      <c r="T82" s="7">
        <f t="shared" si="15"/>
        <v>1033</v>
      </c>
      <c r="U82" s="7">
        <f t="shared" si="15"/>
        <v>79053</v>
      </c>
      <c r="V82" s="7">
        <f t="shared" si="15"/>
        <v>531</v>
      </c>
      <c r="W82" s="7">
        <f t="shared" si="15"/>
        <v>342</v>
      </c>
      <c r="X82" s="7" t="str">
        <f t="shared" si="15"/>
        <v>53.0%</v>
      </c>
      <c r="Y82" s="7" t="str">
        <f t="shared" si="15"/>
        <v>47.0%</v>
      </c>
      <c r="Z82" s="7" t="str">
        <f t="shared" si="15"/>
        <v>60.6%</v>
      </c>
      <c r="AA82" s="7" t="str">
        <f t="shared" si="15"/>
        <v>20.5%</v>
      </c>
      <c r="AB82" s="7" t="str">
        <f t="shared" si="15"/>
        <v>13.2%</v>
      </c>
      <c r="AC82" s="7" t="str">
        <f t="shared" si="15"/>
        <v>2.9%</v>
      </c>
      <c r="AD82" s="7" t="str">
        <f t="shared" si="15"/>
        <v>1.4%</v>
      </c>
      <c r="AE82" s="7" t="str">
        <f t="shared" si="15"/>
        <v>0.8%</v>
      </c>
      <c r="AF82" s="7" t="str">
        <f t="shared" si="15"/>
        <v>0.5%</v>
      </c>
      <c r="AG82" s="7" t="str">
        <f t="shared" si="15"/>
        <v>0.2%</v>
      </c>
      <c r="AH82" s="9"/>
      <c r="AI82" s="9">
        <f t="shared" si="16"/>
        <v>4</v>
      </c>
      <c r="AJ82" s="10" t="s">
        <v>282</v>
      </c>
    </row>
    <row r="83" spans="1:36" ht="13.8" x14ac:dyDescent="0.25">
      <c r="A83" s="5">
        <f t="shared" ref="A83:D98" si="17">A82</f>
        <v>43890</v>
      </c>
      <c r="B83" s="5">
        <f t="shared" si="17"/>
        <v>44136</v>
      </c>
      <c r="C83" s="6">
        <f t="shared" si="17"/>
        <v>0.33333333333333331</v>
      </c>
      <c r="D83" s="7">
        <f t="shared" si="17"/>
        <v>248</v>
      </c>
      <c r="E83" s="10" t="s">
        <v>268</v>
      </c>
      <c r="F83" s="7">
        <f t="shared" ref="F83:M98" si="18">F82</f>
        <v>169194</v>
      </c>
      <c r="G83" s="7">
        <f t="shared" si="18"/>
        <v>8371</v>
      </c>
      <c r="H83" s="7">
        <f t="shared" si="18"/>
        <v>4313</v>
      </c>
      <c r="I83" s="16" t="str">
        <f t="shared" si="18"/>
        <v>No hay datos</v>
      </c>
      <c r="J83" s="19">
        <f t="shared" si="18"/>
        <v>149048</v>
      </c>
      <c r="K83" s="24">
        <f t="shared" si="18"/>
        <v>21423</v>
      </c>
      <c r="L83" s="7">
        <f t="shared" si="18"/>
        <v>327889</v>
      </c>
      <c r="M83" s="7">
        <f t="shared" si="18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5"/>
        <v>11284</v>
      </c>
      <c r="S83" s="7">
        <f t="shared" si="15"/>
        <v>1025</v>
      </c>
      <c r="T83" s="7">
        <f t="shared" si="15"/>
        <v>1033</v>
      </c>
      <c r="U83" s="7">
        <f t="shared" si="15"/>
        <v>79053</v>
      </c>
      <c r="V83" s="7">
        <f t="shared" si="15"/>
        <v>531</v>
      </c>
      <c r="W83" s="7">
        <f t="shared" si="15"/>
        <v>342</v>
      </c>
      <c r="X83" s="7" t="str">
        <f t="shared" si="15"/>
        <v>53.0%</v>
      </c>
      <c r="Y83" s="7" t="str">
        <f t="shared" si="15"/>
        <v>47.0%</v>
      </c>
      <c r="Z83" s="7" t="str">
        <f t="shared" si="15"/>
        <v>60.6%</v>
      </c>
      <c r="AA83" s="7" t="str">
        <f t="shared" si="15"/>
        <v>20.5%</v>
      </c>
      <c r="AB83" s="7" t="str">
        <f t="shared" si="15"/>
        <v>13.2%</v>
      </c>
      <c r="AC83" s="7" t="str">
        <f t="shared" si="15"/>
        <v>2.9%</v>
      </c>
      <c r="AD83" s="7" t="str">
        <f t="shared" si="15"/>
        <v>1.4%</v>
      </c>
      <c r="AE83" s="7" t="str">
        <f t="shared" si="15"/>
        <v>0.8%</v>
      </c>
      <c r="AF83" s="7" t="str">
        <f t="shared" si="15"/>
        <v>0.5%</v>
      </c>
      <c r="AG83" s="7" t="str">
        <f t="shared" ref="AG83:AG146" si="19">AG82</f>
        <v>0.2%</v>
      </c>
      <c r="AH83" s="9"/>
      <c r="AI83" s="9">
        <f t="shared" si="16"/>
        <v>4</v>
      </c>
      <c r="AJ83" s="10" t="s">
        <v>282</v>
      </c>
    </row>
    <row r="84" spans="1:36" ht="13.8" x14ac:dyDescent="0.25">
      <c r="A84" s="5">
        <f t="shared" si="17"/>
        <v>43890</v>
      </c>
      <c r="B84" s="5">
        <f t="shared" si="17"/>
        <v>44136</v>
      </c>
      <c r="C84" s="6">
        <f t="shared" si="17"/>
        <v>0.33333333333333331</v>
      </c>
      <c r="D84" s="7">
        <f t="shared" si="17"/>
        <v>248</v>
      </c>
      <c r="E84" s="10" t="s">
        <v>268</v>
      </c>
      <c r="F84" s="7">
        <f t="shared" si="18"/>
        <v>169194</v>
      </c>
      <c r="G84" s="7">
        <f t="shared" si="18"/>
        <v>8371</v>
      </c>
      <c r="H84" s="7">
        <f t="shared" si="18"/>
        <v>4313</v>
      </c>
      <c r="I84" s="16" t="str">
        <f t="shared" si="18"/>
        <v>No hay datos</v>
      </c>
      <c r="J84" s="19">
        <f t="shared" si="18"/>
        <v>149048</v>
      </c>
      <c r="K84" s="24">
        <f t="shared" si="18"/>
        <v>21423</v>
      </c>
      <c r="L84" s="7">
        <f t="shared" si="18"/>
        <v>327889</v>
      </c>
      <c r="M84" s="7">
        <f t="shared" si="18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ref="R84:AF99" si="20">R83</f>
        <v>11284</v>
      </c>
      <c r="S84" s="7">
        <f t="shared" si="20"/>
        <v>1025</v>
      </c>
      <c r="T84" s="7">
        <f t="shared" si="20"/>
        <v>1033</v>
      </c>
      <c r="U84" s="7">
        <f t="shared" si="20"/>
        <v>79053</v>
      </c>
      <c r="V84" s="7">
        <f t="shared" si="20"/>
        <v>531</v>
      </c>
      <c r="W84" s="7">
        <f t="shared" si="20"/>
        <v>342</v>
      </c>
      <c r="X84" s="7" t="str">
        <f t="shared" si="20"/>
        <v>53.0%</v>
      </c>
      <c r="Y84" s="7" t="str">
        <f t="shared" si="20"/>
        <v>47.0%</v>
      </c>
      <c r="Z84" s="7" t="str">
        <f t="shared" si="20"/>
        <v>60.6%</v>
      </c>
      <c r="AA84" s="7" t="str">
        <f t="shared" si="20"/>
        <v>20.5%</v>
      </c>
      <c r="AB84" s="7" t="str">
        <f t="shared" si="20"/>
        <v>13.2%</v>
      </c>
      <c r="AC84" s="7" t="str">
        <f t="shared" si="20"/>
        <v>2.9%</v>
      </c>
      <c r="AD84" s="7" t="str">
        <f t="shared" si="20"/>
        <v>1.4%</v>
      </c>
      <c r="AE84" s="7" t="str">
        <f t="shared" si="20"/>
        <v>0.8%</v>
      </c>
      <c r="AF84" s="7" t="str">
        <f t="shared" si="20"/>
        <v>0.5%</v>
      </c>
      <c r="AG84" s="7" t="str">
        <f t="shared" si="19"/>
        <v>0.2%</v>
      </c>
      <c r="AH84" s="9"/>
      <c r="AI84" s="9">
        <f t="shared" si="16"/>
        <v>4</v>
      </c>
      <c r="AJ84" s="10" t="s">
        <v>282</v>
      </c>
    </row>
    <row r="85" spans="1:36" ht="13.8" x14ac:dyDescent="0.25">
      <c r="A85" s="5">
        <f t="shared" si="17"/>
        <v>43890</v>
      </c>
      <c r="B85" s="5">
        <f t="shared" si="17"/>
        <v>44136</v>
      </c>
      <c r="C85" s="6">
        <f t="shared" si="17"/>
        <v>0.33333333333333331</v>
      </c>
      <c r="D85" s="7">
        <f t="shared" si="17"/>
        <v>248</v>
      </c>
      <c r="E85" s="10" t="s">
        <v>268</v>
      </c>
      <c r="F85" s="7">
        <f t="shared" si="18"/>
        <v>169194</v>
      </c>
      <c r="G85" s="7">
        <f t="shared" si="18"/>
        <v>8371</v>
      </c>
      <c r="H85" s="7">
        <f t="shared" si="18"/>
        <v>4313</v>
      </c>
      <c r="I85" s="16" t="str">
        <f t="shared" si="18"/>
        <v>No hay datos</v>
      </c>
      <c r="J85" s="19">
        <f t="shared" si="18"/>
        <v>149048</v>
      </c>
      <c r="K85" s="24">
        <f t="shared" si="18"/>
        <v>21423</v>
      </c>
      <c r="L85" s="7">
        <f t="shared" si="18"/>
        <v>327889</v>
      </c>
      <c r="M85" s="7">
        <f t="shared" si="18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0"/>
        <v>11284</v>
      </c>
      <c r="S85" s="7">
        <f t="shared" si="20"/>
        <v>1025</v>
      </c>
      <c r="T85" s="7">
        <f t="shared" si="20"/>
        <v>1033</v>
      </c>
      <c r="U85" s="7">
        <f t="shared" si="20"/>
        <v>79053</v>
      </c>
      <c r="V85" s="7">
        <f t="shared" si="20"/>
        <v>531</v>
      </c>
      <c r="W85" s="7">
        <f t="shared" si="20"/>
        <v>342</v>
      </c>
      <c r="X85" s="7" t="str">
        <f t="shared" si="20"/>
        <v>53.0%</v>
      </c>
      <c r="Y85" s="7" t="str">
        <f t="shared" si="20"/>
        <v>47.0%</v>
      </c>
      <c r="Z85" s="7" t="str">
        <f t="shared" si="20"/>
        <v>60.6%</v>
      </c>
      <c r="AA85" s="7" t="str">
        <f t="shared" si="20"/>
        <v>20.5%</v>
      </c>
      <c r="AB85" s="7" t="str">
        <f t="shared" si="20"/>
        <v>13.2%</v>
      </c>
      <c r="AC85" s="7" t="str">
        <f t="shared" si="20"/>
        <v>2.9%</v>
      </c>
      <c r="AD85" s="7" t="str">
        <f t="shared" si="20"/>
        <v>1.4%</v>
      </c>
      <c r="AE85" s="7" t="str">
        <f t="shared" si="20"/>
        <v>0.8%</v>
      </c>
      <c r="AF85" s="7" t="str">
        <f t="shared" si="20"/>
        <v>0.5%</v>
      </c>
      <c r="AG85" s="7" t="str">
        <f t="shared" si="19"/>
        <v>0.2%</v>
      </c>
      <c r="AH85" s="9"/>
      <c r="AI85" s="9">
        <f t="shared" si="16"/>
        <v>4</v>
      </c>
      <c r="AJ85" s="10" t="s">
        <v>282</v>
      </c>
    </row>
    <row r="86" spans="1:36" ht="13.8" x14ac:dyDescent="0.25">
      <c r="A86" s="5">
        <f t="shared" si="17"/>
        <v>43890</v>
      </c>
      <c r="B86" s="5">
        <f t="shared" si="17"/>
        <v>44136</v>
      </c>
      <c r="C86" s="6">
        <f t="shared" si="17"/>
        <v>0.33333333333333331</v>
      </c>
      <c r="D86" s="7">
        <f t="shared" si="17"/>
        <v>248</v>
      </c>
      <c r="E86" s="10" t="s">
        <v>268</v>
      </c>
      <c r="F86" s="7">
        <f t="shared" si="18"/>
        <v>169194</v>
      </c>
      <c r="G86" s="7">
        <f t="shared" si="18"/>
        <v>8371</v>
      </c>
      <c r="H86" s="7">
        <f t="shared" si="18"/>
        <v>4313</v>
      </c>
      <c r="I86" s="16" t="str">
        <f t="shared" si="18"/>
        <v>No hay datos</v>
      </c>
      <c r="J86" s="19">
        <f t="shared" si="18"/>
        <v>149048</v>
      </c>
      <c r="K86" s="24">
        <f t="shared" si="18"/>
        <v>21423</v>
      </c>
      <c r="L86" s="7">
        <f t="shared" si="18"/>
        <v>327889</v>
      </c>
      <c r="M86" s="7">
        <f t="shared" si="18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0"/>
        <v>11284</v>
      </c>
      <c r="S86" s="7">
        <f t="shared" si="20"/>
        <v>1025</v>
      </c>
      <c r="T86" s="7">
        <f t="shared" si="20"/>
        <v>1033</v>
      </c>
      <c r="U86" s="7">
        <f t="shared" si="20"/>
        <v>79053</v>
      </c>
      <c r="V86" s="7">
        <f t="shared" si="20"/>
        <v>531</v>
      </c>
      <c r="W86" s="7">
        <f t="shared" si="20"/>
        <v>342</v>
      </c>
      <c r="X86" s="7" t="str">
        <f t="shared" si="20"/>
        <v>53.0%</v>
      </c>
      <c r="Y86" s="7" t="str">
        <f t="shared" si="20"/>
        <v>47.0%</v>
      </c>
      <c r="Z86" s="7" t="str">
        <f t="shared" si="20"/>
        <v>60.6%</v>
      </c>
      <c r="AA86" s="7" t="str">
        <f t="shared" si="20"/>
        <v>20.5%</v>
      </c>
      <c r="AB86" s="7" t="str">
        <f t="shared" si="20"/>
        <v>13.2%</v>
      </c>
      <c r="AC86" s="7" t="str">
        <f t="shared" si="20"/>
        <v>2.9%</v>
      </c>
      <c r="AD86" s="7" t="str">
        <f t="shared" si="20"/>
        <v>1.4%</v>
      </c>
      <c r="AE86" s="7" t="str">
        <f t="shared" si="20"/>
        <v>0.8%</v>
      </c>
      <c r="AF86" s="7" t="str">
        <f t="shared" si="20"/>
        <v>0.5%</v>
      </c>
      <c r="AG86" s="7" t="str">
        <f t="shared" si="19"/>
        <v>0.2%</v>
      </c>
      <c r="AH86" s="9"/>
      <c r="AI86" s="9">
        <f t="shared" si="16"/>
        <v>4</v>
      </c>
      <c r="AJ86" s="10" t="s">
        <v>282</v>
      </c>
    </row>
    <row r="87" spans="1:36" ht="13.8" x14ac:dyDescent="0.25">
      <c r="A87" s="5">
        <f t="shared" si="17"/>
        <v>43890</v>
      </c>
      <c r="B87" s="5">
        <f t="shared" si="17"/>
        <v>44136</v>
      </c>
      <c r="C87" s="6">
        <f t="shared" si="17"/>
        <v>0.33333333333333331</v>
      </c>
      <c r="D87" s="7">
        <f t="shared" si="17"/>
        <v>248</v>
      </c>
      <c r="E87" s="10" t="s">
        <v>268</v>
      </c>
      <c r="F87" s="7">
        <f t="shared" si="18"/>
        <v>169194</v>
      </c>
      <c r="G87" s="7">
        <f t="shared" si="18"/>
        <v>8371</v>
      </c>
      <c r="H87" s="7">
        <f t="shared" si="18"/>
        <v>4313</v>
      </c>
      <c r="I87" s="16" t="str">
        <f t="shared" si="18"/>
        <v>No hay datos</v>
      </c>
      <c r="J87" s="19">
        <f t="shared" si="18"/>
        <v>149048</v>
      </c>
      <c r="K87" s="24">
        <f t="shared" si="18"/>
        <v>21423</v>
      </c>
      <c r="L87" s="7">
        <f t="shared" si="18"/>
        <v>327889</v>
      </c>
      <c r="M87" s="7">
        <f t="shared" si="18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0"/>
        <v>11284</v>
      </c>
      <c r="S87" s="7">
        <f t="shared" si="20"/>
        <v>1025</v>
      </c>
      <c r="T87" s="7">
        <f t="shared" si="20"/>
        <v>1033</v>
      </c>
      <c r="U87" s="7">
        <f t="shared" si="20"/>
        <v>79053</v>
      </c>
      <c r="V87" s="7">
        <f t="shared" si="20"/>
        <v>531</v>
      </c>
      <c r="W87" s="7">
        <f t="shared" si="20"/>
        <v>342</v>
      </c>
      <c r="X87" s="7" t="str">
        <f t="shared" si="20"/>
        <v>53.0%</v>
      </c>
      <c r="Y87" s="7" t="str">
        <f t="shared" si="20"/>
        <v>47.0%</v>
      </c>
      <c r="Z87" s="7" t="str">
        <f t="shared" si="20"/>
        <v>60.6%</v>
      </c>
      <c r="AA87" s="7" t="str">
        <f t="shared" si="20"/>
        <v>20.5%</v>
      </c>
      <c r="AB87" s="7" t="str">
        <f t="shared" si="20"/>
        <v>13.2%</v>
      </c>
      <c r="AC87" s="7" t="str">
        <f t="shared" si="20"/>
        <v>2.9%</v>
      </c>
      <c r="AD87" s="7" t="str">
        <f t="shared" si="20"/>
        <v>1.4%</v>
      </c>
      <c r="AE87" s="7" t="str">
        <f t="shared" si="20"/>
        <v>0.8%</v>
      </c>
      <c r="AF87" s="7" t="str">
        <f t="shared" si="20"/>
        <v>0.5%</v>
      </c>
      <c r="AG87" s="7" t="str">
        <f t="shared" si="19"/>
        <v>0.2%</v>
      </c>
      <c r="AH87" s="9"/>
      <c r="AI87" s="9">
        <f t="shared" si="16"/>
        <v>4</v>
      </c>
      <c r="AJ87" s="10" t="s">
        <v>282</v>
      </c>
    </row>
    <row r="88" spans="1:36" ht="13.8" x14ac:dyDescent="0.25">
      <c r="A88" s="5">
        <f t="shared" si="17"/>
        <v>43890</v>
      </c>
      <c r="B88" s="5">
        <f t="shared" si="17"/>
        <v>44136</v>
      </c>
      <c r="C88" s="6">
        <f t="shared" si="17"/>
        <v>0.33333333333333331</v>
      </c>
      <c r="D88" s="7">
        <f t="shared" si="17"/>
        <v>248</v>
      </c>
      <c r="E88" s="10" t="s">
        <v>268</v>
      </c>
      <c r="F88" s="7">
        <f t="shared" si="18"/>
        <v>169194</v>
      </c>
      <c r="G88" s="7">
        <f t="shared" si="18"/>
        <v>8371</v>
      </c>
      <c r="H88" s="7">
        <f t="shared" si="18"/>
        <v>4313</v>
      </c>
      <c r="I88" s="16" t="str">
        <f t="shared" si="18"/>
        <v>No hay datos</v>
      </c>
      <c r="J88" s="19">
        <f t="shared" si="18"/>
        <v>149048</v>
      </c>
      <c r="K88" s="24">
        <f t="shared" si="18"/>
        <v>21423</v>
      </c>
      <c r="L88" s="7">
        <f t="shared" si="18"/>
        <v>327889</v>
      </c>
      <c r="M88" s="7">
        <f t="shared" si="18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20"/>
        <v>79053</v>
      </c>
      <c r="V88" s="7">
        <f t="shared" si="20"/>
        <v>531</v>
      </c>
      <c r="W88" s="7">
        <f t="shared" si="20"/>
        <v>342</v>
      </c>
      <c r="X88" s="7" t="str">
        <f t="shared" si="20"/>
        <v>53.0%</v>
      </c>
      <c r="Y88" s="7" t="str">
        <f t="shared" si="20"/>
        <v>47.0%</v>
      </c>
      <c r="Z88" s="7" t="str">
        <f t="shared" si="20"/>
        <v>60.6%</v>
      </c>
      <c r="AA88" s="7" t="str">
        <f t="shared" si="20"/>
        <v>20.5%</v>
      </c>
      <c r="AB88" s="7" t="str">
        <f t="shared" si="20"/>
        <v>13.2%</v>
      </c>
      <c r="AC88" s="7" t="str">
        <f t="shared" si="20"/>
        <v>2.9%</v>
      </c>
      <c r="AD88" s="7" t="str">
        <f t="shared" si="20"/>
        <v>1.4%</v>
      </c>
      <c r="AE88" s="7" t="str">
        <f t="shared" si="20"/>
        <v>0.8%</v>
      </c>
      <c r="AF88" s="7" t="str">
        <f t="shared" si="20"/>
        <v>0.5%</v>
      </c>
      <c r="AG88" s="7" t="str">
        <f t="shared" si="19"/>
        <v>0.2%</v>
      </c>
      <c r="AH88" s="9"/>
      <c r="AI88" s="9">
        <f t="shared" si="16"/>
        <v>4</v>
      </c>
      <c r="AJ88" s="10" t="s">
        <v>282</v>
      </c>
    </row>
    <row r="89" spans="1:36" ht="13.8" x14ac:dyDescent="0.25">
      <c r="A89" s="5">
        <f t="shared" si="17"/>
        <v>43890</v>
      </c>
      <c r="B89" s="5">
        <f t="shared" si="17"/>
        <v>44136</v>
      </c>
      <c r="C89" s="6">
        <f t="shared" si="17"/>
        <v>0.33333333333333331</v>
      </c>
      <c r="D89" s="7">
        <f t="shared" si="17"/>
        <v>248</v>
      </c>
      <c r="E89" s="10" t="s">
        <v>268</v>
      </c>
      <c r="F89" s="7">
        <f t="shared" si="18"/>
        <v>169194</v>
      </c>
      <c r="G89" s="7">
        <f t="shared" si="18"/>
        <v>8371</v>
      </c>
      <c r="H89" s="7">
        <f t="shared" si="18"/>
        <v>4313</v>
      </c>
      <c r="I89" s="16" t="str">
        <f t="shared" si="18"/>
        <v>No hay datos</v>
      </c>
      <c r="J89" s="19">
        <f t="shared" si="18"/>
        <v>149048</v>
      </c>
      <c r="K89" s="24">
        <f t="shared" si="18"/>
        <v>21423</v>
      </c>
      <c r="L89" s="7">
        <f t="shared" si="18"/>
        <v>327889</v>
      </c>
      <c r="M89" s="7">
        <f t="shared" si="18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20"/>
        <v>1738</v>
      </c>
      <c r="S89" s="7">
        <f t="shared" si="20"/>
        <v>368</v>
      </c>
      <c r="T89" s="7">
        <f t="shared" si="20"/>
        <v>274</v>
      </c>
      <c r="U89" s="7">
        <f t="shared" si="20"/>
        <v>79053</v>
      </c>
      <c r="V89" s="7">
        <f t="shared" si="20"/>
        <v>531</v>
      </c>
      <c r="W89" s="7">
        <f t="shared" si="20"/>
        <v>342</v>
      </c>
      <c r="X89" s="7" t="str">
        <f t="shared" si="20"/>
        <v>53.0%</v>
      </c>
      <c r="Y89" s="7" t="str">
        <f t="shared" si="20"/>
        <v>47.0%</v>
      </c>
      <c r="Z89" s="7" t="str">
        <f t="shared" si="20"/>
        <v>60.6%</v>
      </c>
      <c r="AA89" s="7" t="str">
        <f t="shared" si="20"/>
        <v>20.5%</v>
      </c>
      <c r="AB89" s="7" t="str">
        <f t="shared" si="20"/>
        <v>13.2%</v>
      </c>
      <c r="AC89" s="7" t="str">
        <f t="shared" si="20"/>
        <v>2.9%</v>
      </c>
      <c r="AD89" s="7" t="str">
        <f t="shared" si="20"/>
        <v>1.4%</v>
      </c>
      <c r="AE89" s="7" t="str">
        <f t="shared" si="20"/>
        <v>0.8%</v>
      </c>
      <c r="AF89" s="7" t="str">
        <f t="shared" si="20"/>
        <v>0.5%</v>
      </c>
      <c r="AG89" s="7" t="str">
        <f t="shared" si="19"/>
        <v>0.2%</v>
      </c>
      <c r="AH89" s="9"/>
      <c r="AI89" s="9">
        <f t="shared" si="16"/>
        <v>4</v>
      </c>
      <c r="AJ89" s="10" t="s">
        <v>282</v>
      </c>
    </row>
    <row r="90" spans="1:36" ht="13.8" x14ac:dyDescent="0.25">
      <c r="A90" s="5">
        <f t="shared" si="17"/>
        <v>43890</v>
      </c>
      <c r="B90" s="5">
        <f t="shared" si="17"/>
        <v>44136</v>
      </c>
      <c r="C90" s="6">
        <f t="shared" si="17"/>
        <v>0.33333333333333331</v>
      </c>
      <c r="D90" s="7">
        <f t="shared" si="17"/>
        <v>248</v>
      </c>
      <c r="E90" s="10" t="s">
        <v>268</v>
      </c>
      <c r="F90" s="7">
        <f t="shared" si="18"/>
        <v>169194</v>
      </c>
      <c r="G90" s="7">
        <f t="shared" si="18"/>
        <v>8371</v>
      </c>
      <c r="H90" s="7">
        <f t="shared" si="18"/>
        <v>4313</v>
      </c>
      <c r="I90" s="16" t="str">
        <f t="shared" si="18"/>
        <v>No hay datos</v>
      </c>
      <c r="J90" s="19">
        <f t="shared" si="18"/>
        <v>149048</v>
      </c>
      <c r="K90" s="24">
        <f t="shared" si="18"/>
        <v>21423</v>
      </c>
      <c r="L90" s="7">
        <f t="shared" si="18"/>
        <v>327889</v>
      </c>
      <c r="M90" s="7">
        <f t="shared" si="18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0"/>
        <v>1738</v>
      </c>
      <c r="S90" s="7">
        <f t="shared" si="20"/>
        <v>368</v>
      </c>
      <c r="T90" s="7">
        <f t="shared" si="20"/>
        <v>274</v>
      </c>
      <c r="U90" s="7">
        <f t="shared" si="20"/>
        <v>79053</v>
      </c>
      <c r="V90" s="7">
        <f t="shared" si="20"/>
        <v>531</v>
      </c>
      <c r="W90" s="7">
        <f t="shared" si="20"/>
        <v>342</v>
      </c>
      <c r="X90" s="7" t="str">
        <f t="shared" si="20"/>
        <v>53.0%</v>
      </c>
      <c r="Y90" s="7" t="str">
        <f t="shared" si="20"/>
        <v>47.0%</v>
      </c>
      <c r="Z90" s="7" t="str">
        <f t="shared" si="20"/>
        <v>60.6%</v>
      </c>
      <c r="AA90" s="7" t="str">
        <f t="shared" si="20"/>
        <v>20.5%</v>
      </c>
      <c r="AB90" s="7" t="str">
        <f t="shared" si="20"/>
        <v>13.2%</v>
      </c>
      <c r="AC90" s="7" t="str">
        <f t="shared" si="20"/>
        <v>2.9%</v>
      </c>
      <c r="AD90" s="7" t="str">
        <f t="shared" si="20"/>
        <v>1.4%</v>
      </c>
      <c r="AE90" s="7" t="str">
        <f t="shared" si="20"/>
        <v>0.8%</v>
      </c>
      <c r="AF90" s="7" t="str">
        <f t="shared" si="20"/>
        <v>0.5%</v>
      </c>
      <c r="AG90" s="7" t="str">
        <f t="shared" si="19"/>
        <v>0.2%</v>
      </c>
      <c r="AH90" s="9"/>
      <c r="AI90" s="9">
        <f t="shared" si="16"/>
        <v>4</v>
      </c>
      <c r="AJ90" s="10" t="s">
        <v>282</v>
      </c>
    </row>
    <row r="91" spans="1:36" ht="13.8" x14ac:dyDescent="0.25">
      <c r="A91" s="5">
        <f t="shared" si="17"/>
        <v>43890</v>
      </c>
      <c r="B91" s="5">
        <f t="shared" si="17"/>
        <v>44136</v>
      </c>
      <c r="C91" s="6">
        <f t="shared" si="17"/>
        <v>0.33333333333333331</v>
      </c>
      <c r="D91" s="7">
        <f t="shared" si="17"/>
        <v>248</v>
      </c>
      <c r="E91" s="10" t="s">
        <v>268</v>
      </c>
      <c r="F91" s="7">
        <f t="shared" si="18"/>
        <v>169194</v>
      </c>
      <c r="G91" s="7">
        <f t="shared" si="18"/>
        <v>8371</v>
      </c>
      <c r="H91" s="7">
        <f t="shared" si="18"/>
        <v>4313</v>
      </c>
      <c r="I91" s="16" t="str">
        <f t="shared" si="18"/>
        <v>No hay datos</v>
      </c>
      <c r="J91" s="19">
        <f t="shared" si="18"/>
        <v>149048</v>
      </c>
      <c r="K91" s="24">
        <f t="shared" si="18"/>
        <v>21423</v>
      </c>
      <c r="L91" s="7">
        <f t="shared" si="18"/>
        <v>327889</v>
      </c>
      <c r="M91" s="7">
        <f t="shared" si="18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0"/>
        <v>1738</v>
      </c>
      <c r="S91" s="7">
        <f t="shared" si="20"/>
        <v>368</v>
      </c>
      <c r="T91" s="7">
        <f t="shared" si="20"/>
        <v>274</v>
      </c>
      <c r="U91" s="7">
        <f t="shared" si="20"/>
        <v>79053</v>
      </c>
      <c r="V91" s="7">
        <f t="shared" si="20"/>
        <v>531</v>
      </c>
      <c r="W91" s="7">
        <f t="shared" si="20"/>
        <v>342</v>
      </c>
      <c r="X91" s="7" t="str">
        <f t="shared" si="20"/>
        <v>53.0%</v>
      </c>
      <c r="Y91" s="7" t="str">
        <f t="shared" si="20"/>
        <v>47.0%</v>
      </c>
      <c r="Z91" s="7" t="str">
        <f t="shared" si="20"/>
        <v>60.6%</v>
      </c>
      <c r="AA91" s="7" t="str">
        <f t="shared" si="20"/>
        <v>20.5%</v>
      </c>
      <c r="AB91" s="7" t="str">
        <f t="shared" si="20"/>
        <v>13.2%</v>
      </c>
      <c r="AC91" s="7" t="str">
        <f t="shared" si="20"/>
        <v>2.9%</v>
      </c>
      <c r="AD91" s="7" t="str">
        <f t="shared" si="20"/>
        <v>1.4%</v>
      </c>
      <c r="AE91" s="7" t="str">
        <f t="shared" si="20"/>
        <v>0.8%</v>
      </c>
      <c r="AF91" s="7" t="str">
        <f t="shared" si="20"/>
        <v>0.5%</v>
      </c>
      <c r="AG91" s="7" t="str">
        <f t="shared" si="19"/>
        <v>0.2%</v>
      </c>
      <c r="AH91" s="9"/>
      <c r="AI91" s="9">
        <f t="shared" si="16"/>
        <v>4</v>
      </c>
      <c r="AJ91" s="10" t="s">
        <v>282</v>
      </c>
    </row>
    <row r="92" spans="1:36" ht="13.8" x14ac:dyDescent="0.25">
      <c r="A92" s="5">
        <f t="shared" si="17"/>
        <v>43890</v>
      </c>
      <c r="B92" s="5">
        <f t="shared" si="17"/>
        <v>44136</v>
      </c>
      <c r="C92" s="6">
        <f t="shared" si="17"/>
        <v>0.33333333333333331</v>
      </c>
      <c r="D92" s="7">
        <f t="shared" si="17"/>
        <v>248</v>
      </c>
      <c r="E92" s="10" t="s">
        <v>268</v>
      </c>
      <c r="F92" s="7">
        <f t="shared" si="18"/>
        <v>169194</v>
      </c>
      <c r="G92" s="7">
        <f t="shared" si="18"/>
        <v>8371</v>
      </c>
      <c r="H92" s="7">
        <f t="shared" si="18"/>
        <v>4313</v>
      </c>
      <c r="I92" s="16" t="str">
        <f t="shared" si="18"/>
        <v>No hay datos</v>
      </c>
      <c r="J92" s="19">
        <f t="shared" si="18"/>
        <v>149048</v>
      </c>
      <c r="K92" s="24">
        <f t="shared" si="18"/>
        <v>21423</v>
      </c>
      <c r="L92" s="7">
        <f t="shared" si="18"/>
        <v>327889</v>
      </c>
      <c r="M92" s="7">
        <f t="shared" si="18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20"/>
        <v>79053</v>
      </c>
      <c r="V92" s="7">
        <f t="shared" si="20"/>
        <v>531</v>
      </c>
      <c r="W92" s="7">
        <f t="shared" si="20"/>
        <v>342</v>
      </c>
      <c r="X92" s="7" t="str">
        <f t="shared" si="20"/>
        <v>53.0%</v>
      </c>
      <c r="Y92" s="7" t="str">
        <f t="shared" si="20"/>
        <v>47.0%</v>
      </c>
      <c r="Z92" s="7" t="str">
        <f t="shared" si="20"/>
        <v>60.6%</v>
      </c>
      <c r="AA92" s="7" t="str">
        <f t="shared" si="20"/>
        <v>20.5%</v>
      </c>
      <c r="AB92" s="7" t="str">
        <f t="shared" si="20"/>
        <v>13.2%</v>
      </c>
      <c r="AC92" s="7" t="str">
        <f t="shared" si="20"/>
        <v>2.9%</v>
      </c>
      <c r="AD92" s="7" t="str">
        <f t="shared" si="20"/>
        <v>1.4%</v>
      </c>
      <c r="AE92" s="7" t="str">
        <f t="shared" si="20"/>
        <v>0.8%</v>
      </c>
      <c r="AF92" s="7" t="str">
        <f t="shared" si="20"/>
        <v>0.5%</v>
      </c>
      <c r="AG92" s="7" t="str">
        <f t="shared" si="19"/>
        <v>0.2%</v>
      </c>
      <c r="AH92" s="9"/>
      <c r="AI92" s="9">
        <f t="shared" si="16"/>
        <v>4</v>
      </c>
      <c r="AJ92" s="10" t="s">
        <v>282</v>
      </c>
    </row>
    <row r="93" spans="1:36" ht="13.8" x14ac:dyDescent="0.25">
      <c r="A93" s="5">
        <f t="shared" si="17"/>
        <v>43890</v>
      </c>
      <c r="B93" s="5">
        <f t="shared" si="17"/>
        <v>44136</v>
      </c>
      <c r="C93" s="6">
        <f t="shared" si="17"/>
        <v>0.33333333333333331</v>
      </c>
      <c r="D93" s="7">
        <f t="shared" si="17"/>
        <v>248</v>
      </c>
      <c r="E93" s="10" t="s">
        <v>268</v>
      </c>
      <c r="F93" s="7">
        <f t="shared" si="18"/>
        <v>169194</v>
      </c>
      <c r="G93" s="7">
        <f t="shared" si="18"/>
        <v>8371</v>
      </c>
      <c r="H93" s="7">
        <f t="shared" si="18"/>
        <v>4313</v>
      </c>
      <c r="I93" s="16" t="str">
        <f t="shared" si="18"/>
        <v>No hay datos</v>
      </c>
      <c r="J93" s="19">
        <f t="shared" si="18"/>
        <v>149048</v>
      </c>
      <c r="K93" s="24">
        <f t="shared" si="18"/>
        <v>21423</v>
      </c>
      <c r="L93" s="7">
        <f t="shared" si="18"/>
        <v>327889</v>
      </c>
      <c r="M93" s="7">
        <f t="shared" si="18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0"/>
        <v>5293</v>
      </c>
      <c r="S93" s="7">
        <f t="shared" si="20"/>
        <v>361</v>
      </c>
      <c r="T93" s="7">
        <f t="shared" si="20"/>
        <v>116</v>
      </c>
      <c r="U93" s="7">
        <f t="shared" si="20"/>
        <v>79053</v>
      </c>
      <c r="V93" s="7">
        <f t="shared" si="20"/>
        <v>531</v>
      </c>
      <c r="W93" s="7">
        <f t="shared" si="20"/>
        <v>342</v>
      </c>
      <c r="X93" s="7" t="str">
        <f t="shared" si="20"/>
        <v>53.0%</v>
      </c>
      <c r="Y93" s="7" t="str">
        <f t="shared" si="20"/>
        <v>47.0%</v>
      </c>
      <c r="Z93" s="7" t="str">
        <f t="shared" si="20"/>
        <v>60.6%</v>
      </c>
      <c r="AA93" s="7" t="str">
        <f t="shared" si="20"/>
        <v>20.5%</v>
      </c>
      <c r="AB93" s="7" t="str">
        <f t="shared" si="20"/>
        <v>13.2%</v>
      </c>
      <c r="AC93" s="7" t="str">
        <f t="shared" si="20"/>
        <v>2.9%</v>
      </c>
      <c r="AD93" s="7" t="str">
        <f t="shared" si="20"/>
        <v>1.4%</v>
      </c>
      <c r="AE93" s="7" t="str">
        <f t="shared" si="20"/>
        <v>0.8%</v>
      </c>
      <c r="AF93" s="7" t="str">
        <f t="shared" si="20"/>
        <v>0.5%</v>
      </c>
      <c r="AG93" s="7" t="str">
        <f t="shared" si="19"/>
        <v>0.2%</v>
      </c>
      <c r="AH93" s="9"/>
      <c r="AI93" s="9">
        <f t="shared" si="16"/>
        <v>4</v>
      </c>
      <c r="AJ93" s="10" t="s">
        <v>282</v>
      </c>
    </row>
    <row r="94" spans="1:36" ht="13.8" x14ac:dyDescent="0.25">
      <c r="A94" s="5">
        <f t="shared" si="17"/>
        <v>43890</v>
      </c>
      <c r="B94" s="5">
        <f t="shared" si="17"/>
        <v>44136</v>
      </c>
      <c r="C94" s="6">
        <f t="shared" si="17"/>
        <v>0.33333333333333331</v>
      </c>
      <c r="D94" s="7">
        <f t="shared" si="17"/>
        <v>248</v>
      </c>
      <c r="E94" s="10" t="s">
        <v>268</v>
      </c>
      <c r="F94" s="7">
        <f t="shared" si="18"/>
        <v>169194</v>
      </c>
      <c r="G94" s="7">
        <f t="shared" si="18"/>
        <v>8371</v>
      </c>
      <c r="H94" s="7">
        <f t="shared" si="18"/>
        <v>4313</v>
      </c>
      <c r="I94" s="16" t="str">
        <f t="shared" si="18"/>
        <v>No hay datos</v>
      </c>
      <c r="J94" s="19">
        <f t="shared" si="18"/>
        <v>149048</v>
      </c>
      <c r="K94" s="24">
        <f t="shared" si="18"/>
        <v>21423</v>
      </c>
      <c r="L94" s="7">
        <f t="shared" si="18"/>
        <v>327889</v>
      </c>
      <c r="M94" s="7">
        <f t="shared" si="18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20"/>
        <v>5293</v>
      </c>
      <c r="S94" s="7">
        <f t="shared" si="20"/>
        <v>361</v>
      </c>
      <c r="T94" s="7">
        <f t="shared" si="20"/>
        <v>116</v>
      </c>
      <c r="U94" s="7">
        <f t="shared" si="20"/>
        <v>79053</v>
      </c>
      <c r="V94" s="7">
        <f t="shared" si="20"/>
        <v>531</v>
      </c>
      <c r="W94" s="7">
        <f t="shared" si="20"/>
        <v>342</v>
      </c>
      <c r="X94" s="7" t="str">
        <f t="shared" si="20"/>
        <v>53.0%</v>
      </c>
      <c r="Y94" s="7" t="str">
        <f t="shared" si="20"/>
        <v>47.0%</v>
      </c>
      <c r="Z94" s="7" t="str">
        <f t="shared" si="20"/>
        <v>60.6%</v>
      </c>
      <c r="AA94" s="7" t="str">
        <f t="shared" si="20"/>
        <v>20.5%</v>
      </c>
      <c r="AB94" s="7" t="str">
        <f t="shared" si="20"/>
        <v>13.2%</v>
      </c>
      <c r="AC94" s="7" t="str">
        <f t="shared" si="20"/>
        <v>2.9%</v>
      </c>
      <c r="AD94" s="7" t="str">
        <f t="shared" si="20"/>
        <v>1.4%</v>
      </c>
      <c r="AE94" s="7" t="str">
        <f t="shared" si="20"/>
        <v>0.8%</v>
      </c>
      <c r="AF94" s="7" t="str">
        <f t="shared" si="20"/>
        <v>0.5%</v>
      </c>
      <c r="AG94" s="7" t="str">
        <f t="shared" si="19"/>
        <v>0.2%</v>
      </c>
      <c r="AH94" s="9"/>
      <c r="AI94" s="9">
        <f t="shared" si="16"/>
        <v>4</v>
      </c>
      <c r="AJ94" s="10" t="s">
        <v>282</v>
      </c>
    </row>
    <row r="95" spans="1:36" ht="13.8" x14ac:dyDescent="0.25">
      <c r="A95" s="5">
        <f t="shared" si="17"/>
        <v>43890</v>
      </c>
      <c r="B95" s="5">
        <f t="shared" si="17"/>
        <v>44136</v>
      </c>
      <c r="C95" s="6">
        <f t="shared" si="17"/>
        <v>0.33333333333333331</v>
      </c>
      <c r="D95" s="7">
        <f t="shared" si="17"/>
        <v>248</v>
      </c>
      <c r="E95" s="10" t="s">
        <v>268</v>
      </c>
      <c r="F95" s="7">
        <f t="shared" si="18"/>
        <v>169194</v>
      </c>
      <c r="G95" s="7">
        <f t="shared" si="18"/>
        <v>8371</v>
      </c>
      <c r="H95" s="7">
        <f t="shared" si="18"/>
        <v>4313</v>
      </c>
      <c r="I95" s="16" t="str">
        <f t="shared" si="18"/>
        <v>No hay datos</v>
      </c>
      <c r="J95" s="19">
        <f t="shared" si="18"/>
        <v>149048</v>
      </c>
      <c r="K95" s="24">
        <f t="shared" si="18"/>
        <v>21423</v>
      </c>
      <c r="L95" s="7">
        <f t="shared" si="18"/>
        <v>327889</v>
      </c>
      <c r="M95" s="7">
        <f t="shared" si="18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20"/>
        <v>79053</v>
      </c>
      <c r="V95" s="7">
        <f t="shared" si="20"/>
        <v>531</v>
      </c>
      <c r="W95" s="7">
        <f t="shared" si="20"/>
        <v>342</v>
      </c>
      <c r="X95" s="7" t="str">
        <f t="shared" si="20"/>
        <v>53.0%</v>
      </c>
      <c r="Y95" s="7" t="str">
        <f t="shared" si="20"/>
        <v>47.0%</v>
      </c>
      <c r="Z95" s="7" t="str">
        <f t="shared" si="20"/>
        <v>60.6%</v>
      </c>
      <c r="AA95" s="7" t="str">
        <f t="shared" si="20"/>
        <v>20.5%</v>
      </c>
      <c r="AB95" s="7" t="str">
        <f t="shared" si="20"/>
        <v>13.2%</v>
      </c>
      <c r="AC95" s="7" t="str">
        <f t="shared" si="20"/>
        <v>2.9%</v>
      </c>
      <c r="AD95" s="7" t="str">
        <f t="shared" si="20"/>
        <v>1.4%</v>
      </c>
      <c r="AE95" s="7" t="str">
        <f t="shared" si="20"/>
        <v>0.8%</v>
      </c>
      <c r="AF95" s="7" t="str">
        <f t="shared" si="20"/>
        <v>0.5%</v>
      </c>
      <c r="AG95" s="7" t="str">
        <f t="shared" si="19"/>
        <v>0.2%</v>
      </c>
      <c r="AH95" s="9"/>
      <c r="AI95" s="9">
        <f t="shared" si="16"/>
        <v>4</v>
      </c>
      <c r="AJ95" s="10" t="s">
        <v>282</v>
      </c>
    </row>
    <row r="96" spans="1:36" ht="13.8" x14ac:dyDescent="0.25">
      <c r="A96" s="5">
        <f t="shared" si="17"/>
        <v>43890</v>
      </c>
      <c r="B96" s="5">
        <f t="shared" si="17"/>
        <v>44136</v>
      </c>
      <c r="C96" s="6">
        <f t="shared" si="17"/>
        <v>0.33333333333333331</v>
      </c>
      <c r="D96" s="7">
        <f t="shared" si="17"/>
        <v>248</v>
      </c>
      <c r="E96" s="10" t="s">
        <v>268</v>
      </c>
      <c r="F96" s="7">
        <f t="shared" si="18"/>
        <v>169194</v>
      </c>
      <c r="G96" s="7">
        <f t="shared" si="18"/>
        <v>8371</v>
      </c>
      <c r="H96" s="7">
        <f t="shared" si="18"/>
        <v>4313</v>
      </c>
      <c r="I96" s="16" t="str">
        <f t="shared" si="18"/>
        <v>No hay datos</v>
      </c>
      <c r="J96" s="19">
        <f t="shared" si="18"/>
        <v>149048</v>
      </c>
      <c r="K96" s="24">
        <f t="shared" si="18"/>
        <v>21423</v>
      </c>
      <c r="L96" s="7">
        <f t="shared" si="18"/>
        <v>327889</v>
      </c>
      <c r="M96" s="7">
        <f t="shared" si="18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0"/>
        <v>10658</v>
      </c>
      <c r="S96" s="7">
        <f t="shared" si="20"/>
        <v>195</v>
      </c>
      <c r="T96" s="7">
        <f t="shared" si="20"/>
        <v>12</v>
      </c>
      <c r="U96" s="7">
        <f t="shared" si="20"/>
        <v>79053</v>
      </c>
      <c r="V96" s="7">
        <f t="shared" si="20"/>
        <v>531</v>
      </c>
      <c r="W96" s="7">
        <f t="shared" si="20"/>
        <v>342</v>
      </c>
      <c r="X96" s="7" t="str">
        <f t="shared" si="20"/>
        <v>53.0%</v>
      </c>
      <c r="Y96" s="7" t="str">
        <f t="shared" si="20"/>
        <v>47.0%</v>
      </c>
      <c r="Z96" s="7" t="str">
        <f t="shared" si="20"/>
        <v>60.6%</v>
      </c>
      <c r="AA96" s="7" t="str">
        <f t="shared" si="20"/>
        <v>20.5%</v>
      </c>
      <c r="AB96" s="7" t="str">
        <f t="shared" si="20"/>
        <v>13.2%</v>
      </c>
      <c r="AC96" s="7" t="str">
        <f t="shared" si="20"/>
        <v>2.9%</v>
      </c>
      <c r="AD96" s="7" t="str">
        <f t="shared" si="20"/>
        <v>1.4%</v>
      </c>
      <c r="AE96" s="7" t="str">
        <f t="shared" si="20"/>
        <v>0.8%</v>
      </c>
      <c r="AF96" s="7" t="str">
        <f t="shared" si="20"/>
        <v>0.5%</v>
      </c>
      <c r="AG96" s="7" t="str">
        <f t="shared" si="19"/>
        <v>0.2%</v>
      </c>
      <c r="AH96" s="9"/>
      <c r="AI96" s="9">
        <f t="shared" si="16"/>
        <v>4</v>
      </c>
      <c r="AJ96" s="10" t="s">
        <v>282</v>
      </c>
    </row>
    <row r="97" spans="1:36" ht="13.8" x14ac:dyDescent="0.25">
      <c r="A97" s="5">
        <f t="shared" si="17"/>
        <v>43890</v>
      </c>
      <c r="B97" s="5">
        <f t="shared" si="17"/>
        <v>44136</v>
      </c>
      <c r="C97" s="6">
        <f t="shared" si="17"/>
        <v>0.33333333333333331</v>
      </c>
      <c r="D97" s="7">
        <f t="shared" si="17"/>
        <v>248</v>
      </c>
      <c r="E97" s="10" t="s">
        <v>268</v>
      </c>
      <c r="F97" s="7">
        <f t="shared" si="18"/>
        <v>169194</v>
      </c>
      <c r="G97" s="7">
        <f t="shared" si="18"/>
        <v>8371</v>
      </c>
      <c r="H97" s="7">
        <f t="shared" si="18"/>
        <v>4313</v>
      </c>
      <c r="I97" s="16" t="str">
        <f t="shared" si="18"/>
        <v>No hay datos</v>
      </c>
      <c r="J97" s="19">
        <f t="shared" si="18"/>
        <v>149048</v>
      </c>
      <c r="K97" s="24">
        <f t="shared" si="18"/>
        <v>21423</v>
      </c>
      <c r="L97" s="7">
        <f t="shared" si="18"/>
        <v>327889</v>
      </c>
      <c r="M97" s="7">
        <f t="shared" si="18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20"/>
        <v>10658</v>
      </c>
      <c r="S97" s="7">
        <f t="shared" si="20"/>
        <v>195</v>
      </c>
      <c r="T97" s="7">
        <f t="shared" si="20"/>
        <v>12</v>
      </c>
      <c r="U97" s="7">
        <f t="shared" si="20"/>
        <v>79053</v>
      </c>
      <c r="V97" s="7">
        <f t="shared" si="20"/>
        <v>531</v>
      </c>
      <c r="W97" s="7">
        <f t="shared" si="20"/>
        <v>342</v>
      </c>
      <c r="X97" s="7" t="str">
        <f t="shared" si="20"/>
        <v>53.0%</v>
      </c>
      <c r="Y97" s="7" t="str">
        <f t="shared" si="20"/>
        <v>47.0%</v>
      </c>
      <c r="Z97" s="7" t="str">
        <f t="shared" si="20"/>
        <v>60.6%</v>
      </c>
      <c r="AA97" s="7" t="str">
        <f t="shared" si="20"/>
        <v>20.5%</v>
      </c>
      <c r="AB97" s="7" t="str">
        <f t="shared" si="20"/>
        <v>13.2%</v>
      </c>
      <c r="AC97" s="7" t="str">
        <f t="shared" si="20"/>
        <v>2.9%</v>
      </c>
      <c r="AD97" s="7" t="str">
        <f t="shared" si="20"/>
        <v>1.4%</v>
      </c>
      <c r="AE97" s="7" t="str">
        <f t="shared" si="20"/>
        <v>0.8%</v>
      </c>
      <c r="AF97" s="7" t="str">
        <f t="shared" si="20"/>
        <v>0.5%</v>
      </c>
      <c r="AG97" s="7" t="str">
        <f t="shared" si="19"/>
        <v>0.2%</v>
      </c>
      <c r="AH97" s="9"/>
      <c r="AI97" s="9">
        <f t="shared" si="16"/>
        <v>4</v>
      </c>
      <c r="AJ97" s="10" t="s">
        <v>282</v>
      </c>
    </row>
    <row r="98" spans="1:36" ht="13.8" x14ac:dyDescent="0.25">
      <c r="A98" s="5">
        <f t="shared" si="17"/>
        <v>43890</v>
      </c>
      <c r="B98" s="5">
        <f t="shared" si="17"/>
        <v>44136</v>
      </c>
      <c r="C98" s="6">
        <f t="shared" si="17"/>
        <v>0.33333333333333331</v>
      </c>
      <c r="D98" s="7">
        <f t="shared" si="17"/>
        <v>248</v>
      </c>
      <c r="E98" s="10" t="s">
        <v>268</v>
      </c>
      <c r="F98" s="7">
        <f t="shared" si="18"/>
        <v>169194</v>
      </c>
      <c r="G98" s="7">
        <f t="shared" si="18"/>
        <v>8371</v>
      </c>
      <c r="H98" s="7">
        <f t="shared" si="18"/>
        <v>4313</v>
      </c>
      <c r="I98" s="16" t="str">
        <f t="shared" si="18"/>
        <v>No hay datos</v>
      </c>
      <c r="J98" s="19">
        <f t="shared" si="18"/>
        <v>149048</v>
      </c>
      <c r="K98" s="24">
        <f t="shared" si="18"/>
        <v>21423</v>
      </c>
      <c r="L98" s="7">
        <f t="shared" si="18"/>
        <v>327889</v>
      </c>
      <c r="M98" s="7">
        <f t="shared" si="18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0"/>
        <v>10658</v>
      </c>
      <c r="S98" s="7">
        <f t="shared" si="20"/>
        <v>195</v>
      </c>
      <c r="T98" s="7">
        <f t="shared" si="20"/>
        <v>12</v>
      </c>
      <c r="U98" s="7">
        <f t="shared" si="20"/>
        <v>79053</v>
      </c>
      <c r="V98" s="7">
        <f t="shared" si="20"/>
        <v>531</v>
      </c>
      <c r="W98" s="7">
        <f t="shared" si="20"/>
        <v>342</v>
      </c>
      <c r="X98" s="7" t="str">
        <f t="shared" si="20"/>
        <v>53.0%</v>
      </c>
      <c r="Y98" s="7" t="str">
        <f t="shared" si="20"/>
        <v>47.0%</v>
      </c>
      <c r="Z98" s="7" t="str">
        <f t="shared" si="20"/>
        <v>60.6%</v>
      </c>
      <c r="AA98" s="7" t="str">
        <f t="shared" si="20"/>
        <v>20.5%</v>
      </c>
      <c r="AB98" s="7" t="str">
        <f t="shared" si="20"/>
        <v>13.2%</v>
      </c>
      <c r="AC98" s="7" t="str">
        <f t="shared" si="20"/>
        <v>2.9%</v>
      </c>
      <c r="AD98" s="7" t="str">
        <f t="shared" si="20"/>
        <v>1.4%</v>
      </c>
      <c r="AE98" s="7" t="str">
        <f t="shared" si="20"/>
        <v>0.8%</v>
      </c>
      <c r="AF98" s="7" t="str">
        <f t="shared" si="20"/>
        <v>0.5%</v>
      </c>
      <c r="AG98" s="7" t="str">
        <f t="shared" si="19"/>
        <v>0.2%</v>
      </c>
      <c r="AH98" s="9"/>
      <c r="AI98" s="9">
        <f t="shared" si="16"/>
        <v>4</v>
      </c>
      <c r="AJ98" s="10" t="s">
        <v>282</v>
      </c>
    </row>
    <row r="99" spans="1:36" ht="13.8" x14ac:dyDescent="0.25">
      <c r="A99" s="5">
        <f t="shared" ref="A99:D114" si="21">A98</f>
        <v>43890</v>
      </c>
      <c r="B99" s="5">
        <f t="shared" si="21"/>
        <v>44136</v>
      </c>
      <c r="C99" s="6">
        <f t="shared" si="21"/>
        <v>0.33333333333333331</v>
      </c>
      <c r="D99" s="7">
        <f t="shared" si="21"/>
        <v>248</v>
      </c>
      <c r="E99" s="10" t="s">
        <v>268</v>
      </c>
      <c r="F99" s="7">
        <f t="shared" ref="F99:M114" si="22">F98</f>
        <v>169194</v>
      </c>
      <c r="G99" s="7">
        <f t="shared" si="22"/>
        <v>8371</v>
      </c>
      <c r="H99" s="7">
        <f t="shared" si="22"/>
        <v>4313</v>
      </c>
      <c r="I99" s="16" t="str">
        <f t="shared" si="22"/>
        <v>No hay datos</v>
      </c>
      <c r="J99" s="19">
        <f t="shared" si="22"/>
        <v>149048</v>
      </c>
      <c r="K99" s="24">
        <f t="shared" si="22"/>
        <v>21423</v>
      </c>
      <c r="L99" s="7">
        <f t="shared" si="22"/>
        <v>327889</v>
      </c>
      <c r="M99" s="7">
        <f t="shared" si="2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0"/>
        <v>10658</v>
      </c>
      <c r="S99" s="7">
        <f t="shared" si="20"/>
        <v>195</v>
      </c>
      <c r="T99" s="7">
        <f t="shared" si="20"/>
        <v>12</v>
      </c>
      <c r="U99" s="7">
        <f t="shared" si="20"/>
        <v>79053</v>
      </c>
      <c r="V99" s="7">
        <f t="shared" si="20"/>
        <v>531</v>
      </c>
      <c r="W99" s="7">
        <f t="shared" si="20"/>
        <v>342</v>
      </c>
      <c r="X99" s="7" t="str">
        <f t="shared" si="20"/>
        <v>53.0%</v>
      </c>
      <c r="Y99" s="7" t="str">
        <f t="shared" si="20"/>
        <v>47.0%</v>
      </c>
      <c r="Z99" s="7" t="str">
        <f t="shared" si="20"/>
        <v>60.6%</v>
      </c>
      <c r="AA99" s="7" t="str">
        <f t="shared" si="20"/>
        <v>20.5%</v>
      </c>
      <c r="AB99" s="7" t="str">
        <f t="shared" si="20"/>
        <v>13.2%</v>
      </c>
      <c r="AC99" s="7" t="str">
        <f t="shared" si="20"/>
        <v>2.9%</v>
      </c>
      <c r="AD99" s="7" t="str">
        <f t="shared" si="20"/>
        <v>1.4%</v>
      </c>
      <c r="AE99" s="7" t="str">
        <f t="shared" si="20"/>
        <v>0.8%</v>
      </c>
      <c r="AF99" s="7" t="str">
        <f t="shared" si="20"/>
        <v>0.5%</v>
      </c>
      <c r="AG99" s="7" t="str">
        <f t="shared" si="19"/>
        <v>0.2%</v>
      </c>
      <c r="AH99" s="9"/>
      <c r="AI99" s="9">
        <f t="shared" si="16"/>
        <v>4</v>
      </c>
      <c r="AJ99" s="10" t="s">
        <v>282</v>
      </c>
    </row>
    <row r="100" spans="1:36" ht="13.8" x14ac:dyDescent="0.25">
      <c r="A100" s="5">
        <f t="shared" si="21"/>
        <v>43890</v>
      </c>
      <c r="B100" s="5">
        <f t="shared" si="21"/>
        <v>44136</v>
      </c>
      <c r="C100" s="6">
        <f t="shared" si="21"/>
        <v>0.33333333333333331</v>
      </c>
      <c r="D100" s="7">
        <f t="shared" si="21"/>
        <v>248</v>
      </c>
      <c r="E100" s="10" t="s">
        <v>268</v>
      </c>
      <c r="F100" s="7">
        <f t="shared" si="22"/>
        <v>169194</v>
      </c>
      <c r="G100" s="7">
        <f t="shared" si="22"/>
        <v>8371</v>
      </c>
      <c r="H100" s="7">
        <f t="shared" si="22"/>
        <v>4313</v>
      </c>
      <c r="I100" s="16" t="str">
        <f t="shared" si="22"/>
        <v>No hay datos</v>
      </c>
      <c r="J100" s="19">
        <f t="shared" si="22"/>
        <v>149048</v>
      </c>
      <c r="K100" s="24">
        <f t="shared" si="22"/>
        <v>21423</v>
      </c>
      <c r="L100" s="7">
        <f t="shared" si="22"/>
        <v>327889</v>
      </c>
      <c r="M100" s="7">
        <f t="shared" si="2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ref="R100:AF115" si="23">R99</f>
        <v>10658</v>
      </c>
      <c r="S100" s="7">
        <f t="shared" si="23"/>
        <v>195</v>
      </c>
      <c r="T100" s="7">
        <f t="shared" si="23"/>
        <v>12</v>
      </c>
      <c r="U100" s="7">
        <f t="shared" si="23"/>
        <v>79053</v>
      </c>
      <c r="V100" s="7">
        <f t="shared" si="23"/>
        <v>531</v>
      </c>
      <c r="W100" s="7">
        <f t="shared" si="23"/>
        <v>342</v>
      </c>
      <c r="X100" s="7" t="str">
        <f t="shared" si="23"/>
        <v>53.0%</v>
      </c>
      <c r="Y100" s="7" t="str">
        <f t="shared" si="23"/>
        <v>47.0%</v>
      </c>
      <c r="Z100" s="7" t="str">
        <f t="shared" si="23"/>
        <v>60.6%</v>
      </c>
      <c r="AA100" s="7" t="str">
        <f t="shared" si="23"/>
        <v>20.5%</v>
      </c>
      <c r="AB100" s="7" t="str">
        <f t="shared" si="23"/>
        <v>13.2%</v>
      </c>
      <c r="AC100" s="7" t="str">
        <f t="shared" si="23"/>
        <v>2.9%</v>
      </c>
      <c r="AD100" s="7" t="str">
        <f t="shared" si="23"/>
        <v>1.4%</v>
      </c>
      <c r="AE100" s="7" t="str">
        <f t="shared" si="23"/>
        <v>0.8%</v>
      </c>
      <c r="AF100" s="7" t="str">
        <f t="shared" si="23"/>
        <v>0.5%</v>
      </c>
      <c r="AG100" s="7" t="str">
        <f t="shared" si="19"/>
        <v>0.2%</v>
      </c>
      <c r="AH100" s="9"/>
      <c r="AI100" s="9">
        <f t="shared" si="16"/>
        <v>4</v>
      </c>
      <c r="AJ100" s="10" t="s">
        <v>282</v>
      </c>
    </row>
    <row r="101" spans="1:36" ht="13.8" x14ac:dyDescent="0.25">
      <c r="A101" s="5">
        <f t="shared" si="21"/>
        <v>43890</v>
      </c>
      <c r="B101" s="5">
        <f t="shared" si="21"/>
        <v>44136</v>
      </c>
      <c r="C101" s="6">
        <f t="shared" si="21"/>
        <v>0.33333333333333331</v>
      </c>
      <c r="D101" s="7">
        <f t="shared" si="21"/>
        <v>248</v>
      </c>
      <c r="E101" s="10" t="s">
        <v>268</v>
      </c>
      <c r="F101" s="7">
        <f t="shared" si="22"/>
        <v>169194</v>
      </c>
      <c r="G101" s="7">
        <f t="shared" si="22"/>
        <v>8371</v>
      </c>
      <c r="H101" s="7">
        <f t="shared" si="22"/>
        <v>4313</v>
      </c>
      <c r="I101" s="16" t="str">
        <f t="shared" si="22"/>
        <v>No hay datos</v>
      </c>
      <c r="J101" s="19">
        <f t="shared" si="22"/>
        <v>149048</v>
      </c>
      <c r="K101" s="24">
        <f t="shared" si="22"/>
        <v>21423</v>
      </c>
      <c r="L101" s="7">
        <f t="shared" si="22"/>
        <v>327889</v>
      </c>
      <c r="M101" s="7">
        <f t="shared" si="2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3"/>
        <v>10658</v>
      </c>
      <c r="S101" s="7">
        <f t="shared" si="23"/>
        <v>195</v>
      </c>
      <c r="T101" s="7">
        <f t="shared" si="23"/>
        <v>12</v>
      </c>
      <c r="U101" s="7">
        <f t="shared" si="23"/>
        <v>79053</v>
      </c>
      <c r="V101" s="7">
        <f t="shared" si="23"/>
        <v>531</v>
      </c>
      <c r="W101" s="7">
        <f t="shared" si="23"/>
        <v>342</v>
      </c>
      <c r="X101" s="7" t="str">
        <f t="shared" si="23"/>
        <v>53.0%</v>
      </c>
      <c r="Y101" s="7" t="str">
        <f t="shared" si="23"/>
        <v>47.0%</v>
      </c>
      <c r="Z101" s="7" t="str">
        <f t="shared" si="23"/>
        <v>60.6%</v>
      </c>
      <c r="AA101" s="7" t="str">
        <f t="shared" si="23"/>
        <v>20.5%</v>
      </c>
      <c r="AB101" s="7" t="str">
        <f t="shared" si="23"/>
        <v>13.2%</v>
      </c>
      <c r="AC101" s="7" t="str">
        <f t="shared" si="23"/>
        <v>2.9%</v>
      </c>
      <c r="AD101" s="7" t="str">
        <f t="shared" si="23"/>
        <v>1.4%</v>
      </c>
      <c r="AE101" s="7" t="str">
        <f t="shared" si="23"/>
        <v>0.8%</v>
      </c>
      <c r="AF101" s="7" t="str">
        <f t="shared" si="23"/>
        <v>0.5%</v>
      </c>
      <c r="AG101" s="7" t="str">
        <f t="shared" si="19"/>
        <v>0.2%</v>
      </c>
      <c r="AH101" s="9"/>
      <c r="AI101" s="9">
        <f t="shared" si="16"/>
        <v>4</v>
      </c>
      <c r="AJ101" s="10" t="s">
        <v>282</v>
      </c>
    </row>
    <row r="102" spans="1:36" ht="13.8" x14ac:dyDescent="0.25">
      <c r="A102" s="5">
        <f t="shared" si="21"/>
        <v>43890</v>
      </c>
      <c r="B102" s="5">
        <f t="shared" si="21"/>
        <v>44136</v>
      </c>
      <c r="C102" s="6">
        <f t="shared" si="21"/>
        <v>0.33333333333333331</v>
      </c>
      <c r="D102" s="7">
        <f t="shared" si="21"/>
        <v>248</v>
      </c>
      <c r="E102" s="10" t="s">
        <v>268</v>
      </c>
      <c r="F102" s="7">
        <f t="shared" si="22"/>
        <v>169194</v>
      </c>
      <c r="G102" s="7">
        <f t="shared" si="22"/>
        <v>8371</v>
      </c>
      <c r="H102" s="7">
        <f t="shared" si="22"/>
        <v>4313</v>
      </c>
      <c r="I102" s="16" t="str">
        <f t="shared" si="22"/>
        <v>No hay datos</v>
      </c>
      <c r="J102" s="19">
        <f t="shared" si="22"/>
        <v>149048</v>
      </c>
      <c r="K102" s="24">
        <f t="shared" si="22"/>
        <v>21423</v>
      </c>
      <c r="L102" s="7">
        <f t="shared" si="22"/>
        <v>327889</v>
      </c>
      <c r="M102" s="7">
        <f t="shared" si="2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3"/>
        <v>10658</v>
      </c>
      <c r="S102" s="7">
        <f t="shared" si="23"/>
        <v>195</v>
      </c>
      <c r="T102" s="7">
        <f t="shared" si="23"/>
        <v>12</v>
      </c>
      <c r="U102" s="7">
        <f t="shared" si="23"/>
        <v>79053</v>
      </c>
      <c r="V102" s="7">
        <f t="shared" si="23"/>
        <v>531</v>
      </c>
      <c r="W102" s="7">
        <f t="shared" si="23"/>
        <v>342</v>
      </c>
      <c r="X102" s="7" t="str">
        <f t="shared" si="23"/>
        <v>53.0%</v>
      </c>
      <c r="Y102" s="7" t="str">
        <f t="shared" si="23"/>
        <v>47.0%</v>
      </c>
      <c r="Z102" s="7" t="str">
        <f t="shared" si="23"/>
        <v>60.6%</v>
      </c>
      <c r="AA102" s="7" t="str">
        <f t="shared" si="23"/>
        <v>20.5%</v>
      </c>
      <c r="AB102" s="7" t="str">
        <f t="shared" si="23"/>
        <v>13.2%</v>
      </c>
      <c r="AC102" s="7" t="str">
        <f t="shared" si="23"/>
        <v>2.9%</v>
      </c>
      <c r="AD102" s="7" t="str">
        <f t="shared" si="23"/>
        <v>1.4%</v>
      </c>
      <c r="AE102" s="7" t="str">
        <f t="shared" si="23"/>
        <v>0.8%</v>
      </c>
      <c r="AF102" s="7" t="str">
        <f t="shared" si="23"/>
        <v>0.5%</v>
      </c>
      <c r="AG102" s="7" t="str">
        <f t="shared" si="19"/>
        <v>0.2%</v>
      </c>
      <c r="AH102" s="9"/>
      <c r="AI102" s="9">
        <f t="shared" si="16"/>
        <v>4</v>
      </c>
      <c r="AJ102" s="10" t="s">
        <v>282</v>
      </c>
    </row>
    <row r="103" spans="1:36" ht="13.8" x14ac:dyDescent="0.25">
      <c r="A103" s="5">
        <f t="shared" si="21"/>
        <v>43890</v>
      </c>
      <c r="B103" s="5">
        <f t="shared" si="21"/>
        <v>44136</v>
      </c>
      <c r="C103" s="6">
        <f t="shared" si="21"/>
        <v>0.33333333333333331</v>
      </c>
      <c r="D103" s="7">
        <f t="shared" si="21"/>
        <v>248</v>
      </c>
      <c r="E103" s="10" t="s">
        <v>268</v>
      </c>
      <c r="F103" s="7">
        <f t="shared" si="22"/>
        <v>169194</v>
      </c>
      <c r="G103" s="7">
        <f t="shared" si="22"/>
        <v>8371</v>
      </c>
      <c r="H103" s="7">
        <f t="shared" si="22"/>
        <v>4313</v>
      </c>
      <c r="I103" s="16" t="str">
        <f t="shared" si="22"/>
        <v>No hay datos</v>
      </c>
      <c r="J103" s="19">
        <f t="shared" si="22"/>
        <v>149048</v>
      </c>
      <c r="K103" s="24">
        <f t="shared" si="22"/>
        <v>21423</v>
      </c>
      <c r="L103" s="7">
        <f t="shared" si="22"/>
        <v>327889</v>
      </c>
      <c r="M103" s="7">
        <f t="shared" si="2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3"/>
        <v>10658</v>
      </c>
      <c r="S103" s="7">
        <f t="shared" si="23"/>
        <v>195</v>
      </c>
      <c r="T103" s="7">
        <f t="shared" si="23"/>
        <v>12</v>
      </c>
      <c r="U103" s="7">
        <f t="shared" si="23"/>
        <v>79053</v>
      </c>
      <c r="V103" s="7">
        <f t="shared" si="23"/>
        <v>531</v>
      </c>
      <c r="W103" s="7">
        <f t="shared" si="23"/>
        <v>342</v>
      </c>
      <c r="X103" s="7" t="str">
        <f t="shared" si="23"/>
        <v>53.0%</v>
      </c>
      <c r="Y103" s="7" t="str">
        <f t="shared" si="23"/>
        <v>47.0%</v>
      </c>
      <c r="Z103" s="7" t="str">
        <f t="shared" si="23"/>
        <v>60.6%</v>
      </c>
      <c r="AA103" s="7" t="str">
        <f t="shared" si="23"/>
        <v>20.5%</v>
      </c>
      <c r="AB103" s="7" t="str">
        <f t="shared" si="23"/>
        <v>13.2%</v>
      </c>
      <c r="AC103" s="7" t="str">
        <f t="shared" si="23"/>
        <v>2.9%</v>
      </c>
      <c r="AD103" s="7" t="str">
        <f t="shared" si="23"/>
        <v>1.4%</v>
      </c>
      <c r="AE103" s="7" t="str">
        <f t="shared" si="23"/>
        <v>0.8%</v>
      </c>
      <c r="AF103" s="7" t="str">
        <f t="shared" si="23"/>
        <v>0.5%</v>
      </c>
      <c r="AG103" s="7" t="str">
        <f t="shared" si="19"/>
        <v>0.2%</v>
      </c>
      <c r="AH103" s="9"/>
      <c r="AI103" s="9">
        <f t="shared" si="16"/>
        <v>4</v>
      </c>
      <c r="AJ103" s="10" t="s">
        <v>282</v>
      </c>
    </row>
    <row r="104" spans="1:36" ht="13.8" x14ac:dyDescent="0.25">
      <c r="A104" s="5">
        <f t="shared" si="21"/>
        <v>43890</v>
      </c>
      <c r="B104" s="5">
        <f t="shared" si="21"/>
        <v>44136</v>
      </c>
      <c r="C104" s="6">
        <f t="shared" si="21"/>
        <v>0.33333333333333331</v>
      </c>
      <c r="D104" s="7">
        <f t="shared" si="21"/>
        <v>248</v>
      </c>
      <c r="E104" s="10" t="s">
        <v>268</v>
      </c>
      <c r="F104" s="7">
        <f t="shared" si="22"/>
        <v>169194</v>
      </c>
      <c r="G104" s="7">
        <f t="shared" si="22"/>
        <v>8371</v>
      </c>
      <c r="H104" s="7">
        <f t="shared" si="22"/>
        <v>4313</v>
      </c>
      <c r="I104" s="16" t="str">
        <f t="shared" si="22"/>
        <v>No hay datos</v>
      </c>
      <c r="J104" s="19">
        <f t="shared" si="22"/>
        <v>149048</v>
      </c>
      <c r="K104" s="24">
        <f t="shared" si="22"/>
        <v>21423</v>
      </c>
      <c r="L104" s="7">
        <f t="shared" si="22"/>
        <v>327889</v>
      </c>
      <c r="M104" s="7">
        <f t="shared" si="2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3"/>
        <v>10658</v>
      </c>
      <c r="S104" s="7">
        <f t="shared" si="23"/>
        <v>195</v>
      </c>
      <c r="T104" s="7">
        <f t="shared" si="23"/>
        <v>12</v>
      </c>
      <c r="U104" s="7">
        <f t="shared" si="23"/>
        <v>79053</v>
      </c>
      <c r="V104" s="7">
        <f t="shared" si="23"/>
        <v>531</v>
      </c>
      <c r="W104" s="7">
        <f t="shared" si="23"/>
        <v>342</v>
      </c>
      <c r="X104" s="7" t="str">
        <f t="shared" si="23"/>
        <v>53.0%</v>
      </c>
      <c r="Y104" s="7" t="str">
        <f t="shared" si="23"/>
        <v>47.0%</v>
      </c>
      <c r="Z104" s="7" t="str">
        <f t="shared" si="23"/>
        <v>60.6%</v>
      </c>
      <c r="AA104" s="7" t="str">
        <f t="shared" si="23"/>
        <v>20.5%</v>
      </c>
      <c r="AB104" s="7" t="str">
        <f t="shared" si="23"/>
        <v>13.2%</v>
      </c>
      <c r="AC104" s="7" t="str">
        <f t="shared" si="23"/>
        <v>2.9%</v>
      </c>
      <c r="AD104" s="7" t="str">
        <f t="shared" si="23"/>
        <v>1.4%</v>
      </c>
      <c r="AE104" s="7" t="str">
        <f t="shared" si="23"/>
        <v>0.8%</v>
      </c>
      <c r="AF104" s="7" t="str">
        <f t="shared" si="23"/>
        <v>0.5%</v>
      </c>
      <c r="AG104" s="7" t="str">
        <f t="shared" si="19"/>
        <v>0.2%</v>
      </c>
      <c r="AH104" s="9"/>
      <c r="AI104" s="9">
        <f t="shared" si="16"/>
        <v>4</v>
      </c>
      <c r="AJ104" s="10" t="s">
        <v>282</v>
      </c>
    </row>
    <row r="105" spans="1:36" ht="13.8" x14ac:dyDescent="0.25">
      <c r="A105" s="5">
        <f t="shared" si="21"/>
        <v>43890</v>
      </c>
      <c r="B105" s="5">
        <f t="shared" si="21"/>
        <v>44136</v>
      </c>
      <c r="C105" s="6">
        <f t="shared" si="21"/>
        <v>0.33333333333333331</v>
      </c>
      <c r="D105" s="7">
        <f t="shared" si="21"/>
        <v>248</v>
      </c>
      <c r="E105" s="10" t="s">
        <v>268</v>
      </c>
      <c r="F105" s="7">
        <f t="shared" si="22"/>
        <v>169194</v>
      </c>
      <c r="G105" s="7">
        <f t="shared" si="22"/>
        <v>8371</v>
      </c>
      <c r="H105" s="7">
        <f t="shared" si="22"/>
        <v>4313</v>
      </c>
      <c r="I105" s="16" t="str">
        <f t="shared" si="22"/>
        <v>No hay datos</v>
      </c>
      <c r="J105" s="19">
        <f t="shared" si="22"/>
        <v>149048</v>
      </c>
      <c r="K105" s="24">
        <f t="shared" si="22"/>
        <v>21423</v>
      </c>
      <c r="L105" s="7">
        <f t="shared" si="22"/>
        <v>327889</v>
      </c>
      <c r="M105" s="7">
        <f t="shared" si="2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3"/>
        <v>10658</v>
      </c>
      <c r="S105" s="7">
        <f t="shared" si="23"/>
        <v>195</v>
      </c>
      <c r="T105" s="7">
        <f t="shared" si="23"/>
        <v>12</v>
      </c>
      <c r="U105" s="7">
        <f t="shared" si="23"/>
        <v>79053</v>
      </c>
      <c r="V105" s="7">
        <f t="shared" si="23"/>
        <v>531</v>
      </c>
      <c r="W105" s="7">
        <f t="shared" si="23"/>
        <v>342</v>
      </c>
      <c r="X105" s="7" t="str">
        <f t="shared" si="23"/>
        <v>53.0%</v>
      </c>
      <c r="Y105" s="7" t="str">
        <f t="shared" si="23"/>
        <v>47.0%</v>
      </c>
      <c r="Z105" s="7" t="str">
        <f t="shared" si="23"/>
        <v>60.6%</v>
      </c>
      <c r="AA105" s="7" t="str">
        <f t="shared" si="23"/>
        <v>20.5%</v>
      </c>
      <c r="AB105" s="7" t="str">
        <f t="shared" si="23"/>
        <v>13.2%</v>
      </c>
      <c r="AC105" s="7" t="str">
        <f t="shared" si="23"/>
        <v>2.9%</v>
      </c>
      <c r="AD105" s="7" t="str">
        <f t="shared" si="23"/>
        <v>1.4%</v>
      </c>
      <c r="AE105" s="7" t="str">
        <f t="shared" si="23"/>
        <v>0.8%</v>
      </c>
      <c r="AF105" s="7" t="str">
        <f t="shared" si="23"/>
        <v>0.5%</v>
      </c>
      <c r="AG105" s="7" t="str">
        <f t="shared" si="19"/>
        <v>0.2%</v>
      </c>
      <c r="AH105" s="9"/>
      <c r="AI105" s="9">
        <f t="shared" si="16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24">F104</f>
        <v>169194</v>
      </c>
      <c r="G106" s="7">
        <f t="shared" si="24"/>
        <v>8371</v>
      </c>
      <c r="H106" s="7">
        <f t="shared" si="24"/>
        <v>4313</v>
      </c>
      <c r="I106" s="16" t="str">
        <f t="shared" si="24"/>
        <v>No hay datos</v>
      </c>
      <c r="J106" s="19">
        <f t="shared" si="24"/>
        <v>149048</v>
      </c>
      <c r="K106" s="24">
        <f t="shared" si="24"/>
        <v>21423</v>
      </c>
      <c r="L106" s="7">
        <f t="shared" si="24"/>
        <v>327889</v>
      </c>
      <c r="M106" s="7">
        <f t="shared" si="24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5">R104</f>
        <v>10658</v>
      </c>
      <c r="S106" s="7">
        <f t="shared" si="25"/>
        <v>195</v>
      </c>
      <c r="T106" s="7">
        <f t="shared" si="25"/>
        <v>12</v>
      </c>
      <c r="U106" s="7">
        <f t="shared" si="25"/>
        <v>79053</v>
      </c>
      <c r="V106" s="7">
        <f t="shared" si="25"/>
        <v>531</v>
      </c>
      <c r="W106" s="7">
        <f t="shared" si="25"/>
        <v>342</v>
      </c>
      <c r="X106" s="7" t="str">
        <f t="shared" si="25"/>
        <v>53.0%</v>
      </c>
      <c r="Y106" s="7" t="str">
        <f t="shared" si="25"/>
        <v>47.0%</v>
      </c>
      <c r="Z106" s="7" t="str">
        <f t="shared" si="25"/>
        <v>60.6%</v>
      </c>
      <c r="AA106" s="7" t="str">
        <f t="shared" si="25"/>
        <v>20.5%</v>
      </c>
      <c r="AB106" s="7" t="str">
        <f t="shared" si="25"/>
        <v>13.2%</v>
      </c>
      <c r="AC106" s="7" t="str">
        <f t="shared" si="25"/>
        <v>2.9%</v>
      </c>
      <c r="AD106" s="7" t="str">
        <f t="shared" si="25"/>
        <v>1.4%</v>
      </c>
      <c r="AE106" s="7" t="str">
        <f t="shared" si="25"/>
        <v>0.8%</v>
      </c>
      <c r="AF106" s="7" t="str">
        <f t="shared" si="25"/>
        <v>0.5%</v>
      </c>
      <c r="AG106" s="7" t="str">
        <f t="shared" si="25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1"/>
        <v>43890</v>
      </c>
      <c r="B107" s="5">
        <f t="shared" si="21"/>
        <v>44136</v>
      </c>
      <c r="C107" s="6">
        <f t="shared" si="21"/>
        <v>0.33333333333333331</v>
      </c>
      <c r="D107" s="7">
        <f t="shared" si="21"/>
        <v>248</v>
      </c>
      <c r="E107" s="10" t="s">
        <v>268</v>
      </c>
      <c r="F107" s="7">
        <f t="shared" si="22"/>
        <v>169194</v>
      </c>
      <c r="G107" s="7">
        <f t="shared" si="22"/>
        <v>8371</v>
      </c>
      <c r="H107" s="7">
        <f t="shared" si="22"/>
        <v>4313</v>
      </c>
      <c r="I107" s="16" t="str">
        <f t="shared" si="22"/>
        <v>No hay datos</v>
      </c>
      <c r="J107" s="19">
        <f t="shared" si="22"/>
        <v>149048</v>
      </c>
      <c r="K107" s="24">
        <f t="shared" si="22"/>
        <v>21423</v>
      </c>
      <c r="L107" s="7">
        <f t="shared" si="22"/>
        <v>327889</v>
      </c>
      <c r="M107" s="7">
        <f t="shared" si="2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3"/>
        <v>10658</v>
      </c>
      <c r="S107" s="7">
        <f t="shared" si="23"/>
        <v>195</v>
      </c>
      <c r="T107" s="7">
        <f t="shared" si="23"/>
        <v>12</v>
      </c>
      <c r="U107" s="7">
        <f t="shared" si="23"/>
        <v>79053</v>
      </c>
      <c r="V107" s="7">
        <f t="shared" si="23"/>
        <v>531</v>
      </c>
      <c r="W107" s="7">
        <f t="shared" si="23"/>
        <v>342</v>
      </c>
      <c r="X107" s="7" t="str">
        <f t="shared" si="23"/>
        <v>53.0%</v>
      </c>
      <c r="Y107" s="7" t="str">
        <f t="shared" si="23"/>
        <v>47.0%</v>
      </c>
      <c r="Z107" s="7" t="str">
        <f t="shared" si="23"/>
        <v>60.6%</v>
      </c>
      <c r="AA107" s="7" t="str">
        <f t="shared" si="23"/>
        <v>20.5%</v>
      </c>
      <c r="AB107" s="7" t="str">
        <f t="shared" si="23"/>
        <v>13.2%</v>
      </c>
      <c r="AC107" s="7" t="str">
        <f t="shared" si="23"/>
        <v>2.9%</v>
      </c>
      <c r="AD107" s="7" t="str">
        <f t="shared" si="23"/>
        <v>1.4%</v>
      </c>
      <c r="AE107" s="7" t="str">
        <f t="shared" si="23"/>
        <v>0.8%</v>
      </c>
      <c r="AF107" s="7" t="str">
        <f t="shared" si="23"/>
        <v>0.5%</v>
      </c>
      <c r="AG107" s="7" t="str">
        <f t="shared" si="19"/>
        <v>0.2%</v>
      </c>
      <c r="AH107" s="9"/>
      <c r="AI107" s="9">
        <f t="shared" si="16"/>
        <v>4</v>
      </c>
      <c r="AJ107" s="10" t="s">
        <v>282</v>
      </c>
    </row>
    <row r="108" spans="1:36" ht="13.8" x14ac:dyDescent="0.25">
      <c r="A108" s="5">
        <f t="shared" si="21"/>
        <v>43890</v>
      </c>
      <c r="B108" s="5">
        <f t="shared" si="21"/>
        <v>44136</v>
      </c>
      <c r="C108" s="6">
        <f t="shared" si="21"/>
        <v>0.33333333333333331</v>
      </c>
      <c r="D108" s="7">
        <f t="shared" si="21"/>
        <v>248</v>
      </c>
      <c r="E108" s="10" t="s">
        <v>268</v>
      </c>
      <c r="F108" s="7">
        <f t="shared" si="22"/>
        <v>169194</v>
      </c>
      <c r="G108" s="7">
        <f t="shared" si="22"/>
        <v>8371</v>
      </c>
      <c r="H108" s="7">
        <f t="shared" si="22"/>
        <v>4313</v>
      </c>
      <c r="I108" s="16" t="str">
        <f t="shared" si="22"/>
        <v>No hay datos</v>
      </c>
      <c r="J108" s="19">
        <f t="shared" si="22"/>
        <v>149048</v>
      </c>
      <c r="K108" s="24">
        <f t="shared" si="22"/>
        <v>21423</v>
      </c>
      <c r="L108" s="7">
        <f t="shared" si="22"/>
        <v>327889</v>
      </c>
      <c r="M108" s="7">
        <f t="shared" si="2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3"/>
        <v>10658</v>
      </c>
      <c r="S108" s="7">
        <f t="shared" si="23"/>
        <v>195</v>
      </c>
      <c r="T108" s="7">
        <f t="shared" si="23"/>
        <v>12</v>
      </c>
      <c r="U108" s="7">
        <f t="shared" si="23"/>
        <v>79053</v>
      </c>
      <c r="V108" s="7">
        <f t="shared" si="23"/>
        <v>531</v>
      </c>
      <c r="W108" s="7">
        <f t="shared" si="23"/>
        <v>342</v>
      </c>
      <c r="X108" s="7" t="str">
        <f t="shared" si="23"/>
        <v>53.0%</v>
      </c>
      <c r="Y108" s="7" t="str">
        <f t="shared" si="23"/>
        <v>47.0%</v>
      </c>
      <c r="Z108" s="7" t="str">
        <f t="shared" si="23"/>
        <v>60.6%</v>
      </c>
      <c r="AA108" s="7" t="str">
        <f t="shared" si="23"/>
        <v>20.5%</v>
      </c>
      <c r="AB108" s="7" t="str">
        <f t="shared" si="23"/>
        <v>13.2%</v>
      </c>
      <c r="AC108" s="7" t="str">
        <f t="shared" si="23"/>
        <v>2.9%</v>
      </c>
      <c r="AD108" s="7" t="str">
        <f t="shared" si="23"/>
        <v>1.4%</v>
      </c>
      <c r="AE108" s="7" t="str">
        <f t="shared" si="23"/>
        <v>0.8%</v>
      </c>
      <c r="AF108" s="7" t="str">
        <f t="shared" si="23"/>
        <v>0.5%</v>
      </c>
      <c r="AG108" s="7" t="str">
        <f t="shared" si="19"/>
        <v>0.2%</v>
      </c>
      <c r="AH108" s="9"/>
      <c r="AI108" s="9">
        <f t="shared" si="16"/>
        <v>4</v>
      </c>
      <c r="AJ108" s="10" t="s">
        <v>282</v>
      </c>
    </row>
    <row r="109" spans="1:36" ht="13.8" x14ac:dyDescent="0.25">
      <c r="A109" s="5">
        <f t="shared" si="21"/>
        <v>43890</v>
      </c>
      <c r="B109" s="5">
        <f t="shared" si="21"/>
        <v>44136</v>
      </c>
      <c r="C109" s="6">
        <f t="shared" si="21"/>
        <v>0.33333333333333331</v>
      </c>
      <c r="D109" s="7">
        <f t="shared" si="21"/>
        <v>248</v>
      </c>
      <c r="E109" s="10" t="s">
        <v>268</v>
      </c>
      <c r="F109" s="7">
        <f t="shared" si="22"/>
        <v>169194</v>
      </c>
      <c r="G109" s="7">
        <f t="shared" si="22"/>
        <v>8371</v>
      </c>
      <c r="H109" s="7">
        <f t="shared" si="22"/>
        <v>4313</v>
      </c>
      <c r="I109" s="16" t="str">
        <f t="shared" si="22"/>
        <v>No hay datos</v>
      </c>
      <c r="J109" s="19">
        <f t="shared" si="22"/>
        <v>149048</v>
      </c>
      <c r="K109" s="24">
        <f t="shared" si="22"/>
        <v>21423</v>
      </c>
      <c r="L109" s="7">
        <f t="shared" si="22"/>
        <v>327889</v>
      </c>
      <c r="M109" s="7">
        <f t="shared" si="2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3"/>
        <v>10658</v>
      </c>
      <c r="S109" s="7">
        <f t="shared" si="23"/>
        <v>195</v>
      </c>
      <c r="T109" s="7">
        <f t="shared" si="23"/>
        <v>12</v>
      </c>
      <c r="U109" s="7">
        <f t="shared" si="23"/>
        <v>79053</v>
      </c>
      <c r="V109" s="7">
        <f t="shared" si="23"/>
        <v>531</v>
      </c>
      <c r="W109" s="7">
        <f t="shared" si="23"/>
        <v>342</v>
      </c>
      <c r="X109" s="7" t="str">
        <f t="shared" si="23"/>
        <v>53.0%</v>
      </c>
      <c r="Y109" s="7" t="str">
        <f t="shared" si="23"/>
        <v>47.0%</v>
      </c>
      <c r="Z109" s="7" t="str">
        <f t="shared" si="23"/>
        <v>60.6%</v>
      </c>
      <c r="AA109" s="7" t="str">
        <f t="shared" si="23"/>
        <v>20.5%</v>
      </c>
      <c r="AB109" s="7" t="str">
        <f t="shared" si="23"/>
        <v>13.2%</v>
      </c>
      <c r="AC109" s="7" t="str">
        <f t="shared" si="23"/>
        <v>2.9%</v>
      </c>
      <c r="AD109" s="7" t="str">
        <f t="shared" si="23"/>
        <v>1.4%</v>
      </c>
      <c r="AE109" s="7" t="str">
        <f t="shared" si="23"/>
        <v>0.8%</v>
      </c>
      <c r="AF109" s="7" t="str">
        <f t="shared" si="23"/>
        <v>0.5%</v>
      </c>
      <c r="AG109" s="7" t="str">
        <f t="shared" si="19"/>
        <v>0.2%</v>
      </c>
      <c r="AH109" s="9"/>
      <c r="AI109" s="9">
        <f t="shared" si="16"/>
        <v>4</v>
      </c>
      <c r="AJ109" s="10" t="s">
        <v>282</v>
      </c>
    </row>
    <row r="110" spans="1:36" ht="13.8" x14ac:dyDescent="0.25">
      <c r="A110" s="5">
        <f t="shared" si="21"/>
        <v>43890</v>
      </c>
      <c r="B110" s="5">
        <f t="shared" si="21"/>
        <v>44136</v>
      </c>
      <c r="C110" s="6">
        <f t="shared" si="21"/>
        <v>0.33333333333333331</v>
      </c>
      <c r="D110" s="7">
        <f t="shared" si="21"/>
        <v>248</v>
      </c>
      <c r="E110" s="10" t="s">
        <v>268</v>
      </c>
      <c r="F110" s="7">
        <f t="shared" si="22"/>
        <v>169194</v>
      </c>
      <c r="G110" s="7">
        <f t="shared" si="22"/>
        <v>8371</v>
      </c>
      <c r="H110" s="7">
        <f t="shared" si="22"/>
        <v>4313</v>
      </c>
      <c r="I110" s="16" t="str">
        <f t="shared" si="22"/>
        <v>No hay datos</v>
      </c>
      <c r="J110" s="19">
        <f t="shared" si="22"/>
        <v>149048</v>
      </c>
      <c r="K110" s="24">
        <f t="shared" si="22"/>
        <v>21423</v>
      </c>
      <c r="L110" s="7">
        <f t="shared" si="22"/>
        <v>327889</v>
      </c>
      <c r="M110" s="7">
        <f t="shared" si="2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3"/>
        <v>10658</v>
      </c>
      <c r="S110" s="7">
        <f t="shared" si="23"/>
        <v>195</v>
      </c>
      <c r="T110" s="7">
        <f t="shared" si="23"/>
        <v>12</v>
      </c>
      <c r="U110" s="7">
        <f t="shared" si="23"/>
        <v>79053</v>
      </c>
      <c r="V110" s="7">
        <f t="shared" si="23"/>
        <v>531</v>
      </c>
      <c r="W110" s="7">
        <f t="shared" si="23"/>
        <v>342</v>
      </c>
      <c r="X110" s="7" t="str">
        <f t="shared" si="23"/>
        <v>53.0%</v>
      </c>
      <c r="Y110" s="7" t="str">
        <f t="shared" si="23"/>
        <v>47.0%</v>
      </c>
      <c r="Z110" s="7" t="str">
        <f t="shared" si="23"/>
        <v>60.6%</v>
      </c>
      <c r="AA110" s="7" t="str">
        <f t="shared" si="23"/>
        <v>20.5%</v>
      </c>
      <c r="AB110" s="7" t="str">
        <f t="shared" si="23"/>
        <v>13.2%</v>
      </c>
      <c r="AC110" s="7" t="str">
        <f t="shared" si="23"/>
        <v>2.9%</v>
      </c>
      <c r="AD110" s="7" t="str">
        <f t="shared" si="23"/>
        <v>1.4%</v>
      </c>
      <c r="AE110" s="7" t="str">
        <f t="shared" si="23"/>
        <v>0.8%</v>
      </c>
      <c r="AF110" s="7" t="str">
        <f t="shared" si="23"/>
        <v>0.5%</v>
      </c>
      <c r="AG110" s="7" t="str">
        <f t="shared" si="19"/>
        <v>0.2%</v>
      </c>
      <c r="AH110" s="9"/>
      <c r="AI110" s="9">
        <f t="shared" si="16"/>
        <v>4</v>
      </c>
      <c r="AJ110" s="10" t="s">
        <v>282</v>
      </c>
    </row>
    <row r="111" spans="1:36" ht="13.8" x14ac:dyDescent="0.25">
      <c r="A111" s="5">
        <f t="shared" si="21"/>
        <v>43890</v>
      </c>
      <c r="B111" s="5">
        <f t="shared" si="21"/>
        <v>44136</v>
      </c>
      <c r="C111" s="6">
        <f t="shared" si="21"/>
        <v>0.33333333333333331</v>
      </c>
      <c r="D111" s="7">
        <f t="shared" si="21"/>
        <v>248</v>
      </c>
      <c r="E111" s="10" t="s">
        <v>268</v>
      </c>
      <c r="F111" s="7">
        <f t="shared" si="22"/>
        <v>169194</v>
      </c>
      <c r="G111" s="7">
        <f t="shared" si="22"/>
        <v>8371</v>
      </c>
      <c r="H111" s="7">
        <f t="shared" si="22"/>
        <v>4313</v>
      </c>
      <c r="I111" s="16" t="str">
        <f t="shared" si="22"/>
        <v>No hay datos</v>
      </c>
      <c r="J111" s="19">
        <f t="shared" si="22"/>
        <v>149048</v>
      </c>
      <c r="K111" s="24">
        <f t="shared" si="22"/>
        <v>21423</v>
      </c>
      <c r="L111" s="7">
        <f t="shared" si="22"/>
        <v>327889</v>
      </c>
      <c r="M111" s="7">
        <f t="shared" si="2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23"/>
        <v>79053</v>
      </c>
      <c r="V111" s="7">
        <f t="shared" si="23"/>
        <v>531</v>
      </c>
      <c r="W111" s="7">
        <f t="shared" si="23"/>
        <v>342</v>
      </c>
      <c r="X111" s="7" t="str">
        <f t="shared" si="23"/>
        <v>53.0%</v>
      </c>
      <c r="Y111" s="7" t="str">
        <f t="shared" si="23"/>
        <v>47.0%</v>
      </c>
      <c r="Z111" s="7" t="str">
        <f t="shared" si="23"/>
        <v>60.6%</v>
      </c>
      <c r="AA111" s="7" t="str">
        <f t="shared" si="23"/>
        <v>20.5%</v>
      </c>
      <c r="AB111" s="7" t="str">
        <f t="shared" si="23"/>
        <v>13.2%</v>
      </c>
      <c r="AC111" s="7" t="str">
        <f t="shared" si="23"/>
        <v>2.9%</v>
      </c>
      <c r="AD111" s="7" t="str">
        <f t="shared" si="23"/>
        <v>1.4%</v>
      </c>
      <c r="AE111" s="7" t="str">
        <f t="shared" si="23"/>
        <v>0.8%</v>
      </c>
      <c r="AF111" s="7" t="str">
        <f t="shared" si="23"/>
        <v>0.5%</v>
      </c>
      <c r="AG111" s="7" t="str">
        <f t="shared" si="19"/>
        <v>0.2%</v>
      </c>
      <c r="AH111" s="9"/>
      <c r="AI111" s="9">
        <f t="shared" si="16"/>
        <v>4</v>
      </c>
      <c r="AJ111" s="10" t="s">
        <v>282</v>
      </c>
    </row>
    <row r="112" spans="1:36" ht="13.8" x14ac:dyDescent="0.25">
      <c r="A112" s="5">
        <f t="shared" si="21"/>
        <v>43890</v>
      </c>
      <c r="B112" s="5">
        <f t="shared" si="21"/>
        <v>44136</v>
      </c>
      <c r="C112" s="6">
        <f t="shared" si="21"/>
        <v>0.33333333333333331</v>
      </c>
      <c r="D112" s="7">
        <f t="shared" si="21"/>
        <v>248</v>
      </c>
      <c r="E112" s="10" t="s">
        <v>268</v>
      </c>
      <c r="F112" s="7">
        <f t="shared" si="22"/>
        <v>169194</v>
      </c>
      <c r="G112" s="7">
        <f t="shared" si="22"/>
        <v>8371</v>
      </c>
      <c r="H112" s="7">
        <f t="shared" si="22"/>
        <v>4313</v>
      </c>
      <c r="I112" s="16" t="str">
        <f t="shared" si="22"/>
        <v>No hay datos</v>
      </c>
      <c r="J112" s="19">
        <f t="shared" si="22"/>
        <v>149048</v>
      </c>
      <c r="K112" s="24">
        <f t="shared" si="22"/>
        <v>21423</v>
      </c>
      <c r="L112" s="7">
        <f t="shared" si="22"/>
        <v>327889</v>
      </c>
      <c r="M112" s="7">
        <f t="shared" si="2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3"/>
        <v>2111</v>
      </c>
      <c r="S112" s="7">
        <f t="shared" si="23"/>
        <v>66</v>
      </c>
      <c r="T112" s="7">
        <f t="shared" si="23"/>
        <v>12</v>
      </c>
      <c r="U112" s="7">
        <f t="shared" si="23"/>
        <v>79053</v>
      </c>
      <c r="V112" s="7">
        <f t="shared" si="23"/>
        <v>531</v>
      </c>
      <c r="W112" s="7">
        <f t="shared" si="23"/>
        <v>342</v>
      </c>
      <c r="X112" s="7" t="str">
        <f t="shared" si="23"/>
        <v>53.0%</v>
      </c>
      <c r="Y112" s="7" t="str">
        <f t="shared" si="23"/>
        <v>47.0%</v>
      </c>
      <c r="Z112" s="7" t="str">
        <f t="shared" si="23"/>
        <v>60.6%</v>
      </c>
      <c r="AA112" s="7" t="str">
        <f t="shared" si="23"/>
        <v>20.5%</v>
      </c>
      <c r="AB112" s="7" t="str">
        <f t="shared" si="23"/>
        <v>13.2%</v>
      </c>
      <c r="AC112" s="7" t="str">
        <f t="shared" si="23"/>
        <v>2.9%</v>
      </c>
      <c r="AD112" s="7" t="str">
        <f t="shared" si="23"/>
        <v>1.4%</v>
      </c>
      <c r="AE112" s="7" t="str">
        <f t="shared" si="23"/>
        <v>0.8%</v>
      </c>
      <c r="AF112" s="7" t="str">
        <f t="shared" si="23"/>
        <v>0.5%</v>
      </c>
      <c r="AG112" s="7" t="str">
        <f t="shared" si="19"/>
        <v>0.2%</v>
      </c>
      <c r="AH112" s="9"/>
      <c r="AI112" s="9">
        <f t="shared" si="16"/>
        <v>4</v>
      </c>
      <c r="AJ112" s="10" t="s">
        <v>282</v>
      </c>
    </row>
    <row r="113" spans="1:36" ht="13.8" x14ac:dyDescent="0.25">
      <c r="A113" s="5">
        <f t="shared" si="21"/>
        <v>43890</v>
      </c>
      <c r="B113" s="5">
        <f t="shared" si="21"/>
        <v>44136</v>
      </c>
      <c r="C113" s="6">
        <f t="shared" si="21"/>
        <v>0.33333333333333331</v>
      </c>
      <c r="D113" s="7">
        <f t="shared" si="21"/>
        <v>248</v>
      </c>
      <c r="E113" s="10" t="s">
        <v>268</v>
      </c>
      <c r="F113" s="7">
        <f t="shared" si="22"/>
        <v>169194</v>
      </c>
      <c r="G113" s="7">
        <f t="shared" si="22"/>
        <v>8371</v>
      </c>
      <c r="H113" s="7">
        <f t="shared" si="22"/>
        <v>4313</v>
      </c>
      <c r="I113" s="16" t="str">
        <f t="shared" si="22"/>
        <v>No hay datos</v>
      </c>
      <c r="J113" s="19">
        <f t="shared" si="22"/>
        <v>149048</v>
      </c>
      <c r="K113" s="24">
        <f t="shared" si="22"/>
        <v>21423</v>
      </c>
      <c r="L113" s="7">
        <f t="shared" si="22"/>
        <v>327889</v>
      </c>
      <c r="M113" s="7">
        <f t="shared" si="2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3"/>
        <v>2111</v>
      </c>
      <c r="S113" s="7">
        <f t="shared" si="23"/>
        <v>66</v>
      </c>
      <c r="T113" s="7">
        <f t="shared" si="23"/>
        <v>12</v>
      </c>
      <c r="U113" s="7">
        <f t="shared" si="23"/>
        <v>79053</v>
      </c>
      <c r="V113" s="7">
        <f t="shared" si="23"/>
        <v>531</v>
      </c>
      <c r="W113" s="7">
        <f t="shared" si="23"/>
        <v>342</v>
      </c>
      <c r="X113" s="7" t="str">
        <f t="shared" si="23"/>
        <v>53.0%</v>
      </c>
      <c r="Y113" s="7" t="str">
        <f t="shared" si="23"/>
        <v>47.0%</v>
      </c>
      <c r="Z113" s="7" t="str">
        <f t="shared" si="23"/>
        <v>60.6%</v>
      </c>
      <c r="AA113" s="7" t="str">
        <f t="shared" si="23"/>
        <v>20.5%</v>
      </c>
      <c r="AB113" s="7" t="str">
        <f t="shared" si="23"/>
        <v>13.2%</v>
      </c>
      <c r="AC113" s="7" t="str">
        <f t="shared" si="23"/>
        <v>2.9%</v>
      </c>
      <c r="AD113" s="7" t="str">
        <f t="shared" si="23"/>
        <v>1.4%</v>
      </c>
      <c r="AE113" s="7" t="str">
        <f t="shared" si="23"/>
        <v>0.8%</v>
      </c>
      <c r="AF113" s="7" t="str">
        <f t="shared" si="23"/>
        <v>0.5%</v>
      </c>
      <c r="AG113" s="7" t="str">
        <f t="shared" si="19"/>
        <v>0.2%</v>
      </c>
      <c r="AH113" s="9"/>
      <c r="AI113" s="9">
        <f t="shared" si="16"/>
        <v>4</v>
      </c>
      <c r="AJ113" s="10" t="s">
        <v>282</v>
      </c>
    </row>
    <row r="114" spans="1:36" ht="13.8" x14ac:dyDescent="0.25">
      <c r="A114" s="5">
        <f t="shared" si="21"/>
        <v>43890</v>
      </c>
      <c r="B114" s="5">
        <f t="shared" si="21"/>
        <v>44136</v>
      </c>
      <c r="C114" s="6">
        <f t="shared" si="21"/>
        <v>0.33333333333333331</v>
      </c>
      <c r="D114" s="7">
        <f t="shared" si="21"/>
        <v>248</v>
      </c>
      <c r="E114" s="10" t="s">
        <v>268</v>
      </c>
      <c r="F114" s="7">
        <f t="shared" si="22"/>
        <v>169194</v>
      </c>
      <c r="G114" s="7">
        <f t="shared" si="22"/>
        <v>8371</v>
      </c>
      <c r="H114" s="7">
        <f t="shared" si="22"/>
        <v>4313</v>
      </c>
      <c r="I114" s="16" t="str">
        <f t="shared" si="22"/>
        <v>No hay datos</v>
      </c>
      <c r="J114" s="19">
        <f t="shared" si="22"/>
        <v>149048</v>
      </c>
      <c r="K114" s="24">
        <f t="shared" si="22"/>
        <v>21423</v>
      </c>
      <c r="L114" s="7">
        <f t="shared" si="22"/>
        <v>327889</v>
      </c>
      <c r="M114" s="7">
        <f t="shared" si="2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3"/>
        <v>2111</v>
      </c>
      <c r="S114" s="7">
        <f t="shared" si="23"/>
        <v>66</v>
      </c>
      <c r="T114" s="7">
        <f t="shared" si="23"/>
        <v>12</v>
      </c>
      <c r="U114" s="7">
        <f t="shared" si="23"/>
        <v>79053</v>
      </c>
      <c r="V114" s="7">
        <f t="shared" si="23"/>
        <v>531</v>
      </c>
      <c r="W114" s="7">
        <f t="shared" si="23"/>
        <v>342</v>
      </c>
      <c r="X114" s="7" t="str">
        <f t="shared" si="23"/>
        <v>53.0%</v>
      </c>
      <c r="Y114" s="7" t="str">
        <f t="shared" si="23"/>
        <v>47.0%</v>
      </c>
      <c r="Z114" s="7" t="str">
        <f t="shared" si="23"/>
        <v>60.6%</v>
      </c>
      <c r="AA114" s="7" t="str">
        <f t="shared" si="23"/>
        <v>20.5%</v>
      </c>
      <c r="AB114" s="7" t="str">
        <f t="shared" si="23"/>
        <v>13.2%</v>
      </c>
      <c r="AC114" s="7" t="str">
        <f t="shared" si="23"/>
        <v>2.9%</v>
      </c>
      <c r="AD114" s="7" t="str">
        <f t="shared" si="23"/>
        <v>1.4%</v>
      </c>
      <c r="AE114" s="7" t="str">
        <f t="shared" si="23"/>
        <v>0.8%</v>
      </c>
      <c r="AF114" s="7" t="str">
        <f t="shared" si="23"/>
        <v>0.5%</v>
      </c>
      <c r="AG114" s="7" t="str">
        <f t="shared" si="19"/>
        <v>0.2%</v>
      </c>
      <c r="AH114" s="9"/>
      <c r="AI114" s="9">
        <f t="shared" si="16"/>
        <v>4</v>
      </c>
      <c r="AJ114" s="10" t="s">
        <v>282</v>
      </c>
    </row>
    <row r="115" spans="1:36" ht="13.8" x14ac:dyDescent="0.25">
      <c r="A115" s="5">
        <f t="shared" ref="A115:D130" si="26">A114</f>
        <v>43890</v>
      </c>
      <c r="B115" s="5">
        <f t="shared" si="26"/>
        <v>44136</v>
      </c>
      <c r="C115" s="6">
        <f t="shared" si="26"/>
        <v>0.33333333333333331</v>
      </c>
      <c r="D115" s="7">
        <f t="shared" si="26"/>
        <v>248</v>
      </c>
      <c r="E115" s="10" t="s">
        <v>268</v>
      </c>
      <c r="F115" s="7">
        <f t="shared" ref="F115:M130" si="27">F114</f>
        <v>169194</v>
      </c>
      <c r="G115" s="7">
        <f t="shared" si="27"/>
        <v>8371</v>
      </c>
      <c r="H115" s="7">
        <f t="shared" si="27"/>
        <v>4313</v>
      </c>
      <c r="I115" s="16" t="str">
        <f t="shared" si="27"/>
        <v>No hay datos</v>
      </c>
      <c r="J115" s="19">
        <f t="shared" si="27"/>
        <v>149048</v>
      </c>
      <c r="K115" s="24">
        <f t="shared" si="27"/>
        <v>21423</v>
      </c>
      <c r="L115" s="7">
        <f t="shared" si="27"/>
        <v>327889</v>
      </c>
      <c r="M115" s="7">
        <f t="shared" si="27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3"/>
        <v>2111</v>
      </c>
      <c r="S115" s="7">
        <f t="shared" si="23"/>
        <v>66</v>
      </c>
      <c r="T115" s="7">
        <f t="shared" si="23"/>
        <v>12</v>
      </c>
      <c r="U115" s="7">
        <f t="shared" si="23"/>
        <v>79053</v>
      </c>
      <c r="V115" s="7">
        <f t="shared" si="23"/>
        <v>531</v>
      </c>
      <c r="W115" s="7">
        <f t="shared" si="23"/>
        <v>342</v>
      </c>
      <c r="X115" s="7" t="str">
        <f t="shared" si="23"/>
        <v>53.0%</v>
      </c>
      <c r="Y115" s="7" t="str">
        <f t="shared" si="23"/>
        <v>47.0%</v>
      </c>
      <c r="Z115" s="7" t="str">
        <f t="shared" si="23"/>
        <v>60.6%</v>
      </c>
      <c r="AA115" s="7" t="str">
        <f t="shared" si="23"/>
        <v>20.5%</v>
      </c>
      <c r="AB115" s="7" t="str">
        <f t="shared" si="23"/>
        <v>13.2%</v>
      </c>
      <c r="AC115" s="7" t="str">
        <f t="shared" si="23"/>
        <v>2.9%</v>
      </c>
      <c r="AD115" s="7" t="str">
        <f t="shared" si="23"/>
        <v>1.4%</v>
      </c>
      <c r="AE115" s="7" t="str">
        <f t="shared" si="23"/>
        <v>0.8%</v>
      </c>
      <c r="AF115" s="7" t="str">
        <f t="shared" si="23"/>
        <v>0.5%</v>
      </c>
      <c r="AG115" s="7" t="str">
        <f t="shared" si="19"/>
        <v>0.2%</v>
      </c>
      <c r="AH115" s="9"/>
      <c r="AI115" s="9">
        <f t="shared" si="16"/>
        <v>4</v>
      </c>
      <c r="AJ115" s="10" t="s">
        <v>282</v>
      </c>
    </row>
    <row r="116" spans="1:36" ht="13.8" x14ac:dyDescent="0.25">
      <c r="A116" s="5">
        <f t="shared" si="26"/>
        <v>43890</v>
      </c>
      <c r="B116" s="5">
        <f t="shared" si="26"/>
        <v>44136</v>
      </c>
      <c r="C116" s="6">
        <f t="shared" si="26"/>
        <v>0.33333333333333331</v>
      </c>
      <c r="D116" s="7">
        <f t="shared" si="26"/>
        <v>248</v>
      </c>
      <c r="E116" s="10" t="s">
        <v>268</v>
      </c>
      <c r="F116" s="7">
        <f t="shared" si="27"/>
        <v>169194</v>
      </c>
      <c r="G116" s="7">
        <f t="shared" si="27"/>
        <v>8371</v>
      </c>
      <c r="H116" s="7">
        <f t="shared" si="27"/>
        <v>4313</v>
      </c>
      <c r="I116" s="16" t="str">
        <f t="shared" si="27"/>
        <v>No hay datos</v>
      </c>
      <c r="J116" s="19">
        <f t="shared" si="27"/>
        <v>149048</v>
      </c>
      <c r="K116" s="24">
        <f t="shared" si="27"/>
        <v>21423</v>
      </c>
      <c r="L116" s="7">
        <f t="shared" si="27"/>
        <v>327889</v>
      </c>
      <c r="M116" s="7">
        <f t="shared" si="27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ref="R116:AF131" si="28">R115</f>
        <v>2111</v>
      </c>
      <c r="S116" s="7">
        <f t="shared" si="28"/>
        <v>66</v>
      </c>
      <c r="T116" s="7">
        <f t="shared" si="28"/>
        <v>12</v>
      </c>
      <c r="U116" s="7">
        <f t="shared" si="28"/>
        <v>79053</v>
      </c>
      <c r="V116" s="7">
        <f t="shared" si="28"/>
        <v>531</v>
      </c>
      <c r="W116" s="7">
        <f t="shared" si="28"/>
        <v>342</v>
      </c>
      <c r="X116" s="7" t="str">
        <f t="shared" si="28"/>
        <v>53.0%</v>
      </c>
      <c r="Y116" s="7" t="str">
        <f t="shared" si="28"/>
        <v>47.0%</v>
      </c>
      <c r="Z116" s="7" t="str">
        <f t="shared" si="28"/>
        <v>60.6%</v>
      </c>
      <c r="AA116" s="7" t="str">
        <f t="shared" si="28"/>
        <v>20.5%</v>
      </c>
      <c r="AB116" s="7" t="str">
        <f t="shared" si="28"/>
        <v>13.2%</v>
      </c>
      <c r="AC116" s="7" t="str">
        <f t="shared" si="28"/>
        <v>2.9%</v>
      </c>
      <c r="AD116" s="7" t="str">
        <f t="shared" si="28"/>
        <v>1.4%</v>
      </c>
      <c r="AE116" s="7" t="str">
        <f t="shared" si="28"/>
        <v>0.8%</v>
      </c>
      <c r="AF116" s="7" t="str">
        <f t="shared" si="28"/>
        <v>0.5%</v>
      </c>
      <c r="AG116" s="7" t="str">
        <f t="shared" si="19"/>
        <v>0.2%</v>
      </c>
      <c r="AH116" s="9"/>
      <c r="AI116" s="9">
        <f t="shared" si="16"/>
        <v>4</v>
      </c>
      <c r="AJ116" s="10" t="s">
        <v>282</v>
      </c>
    </row>
    <row r="117" spans="1:36" ht="13.8" x14ac:dyDescent="0.25">
      <c r="A117" s="5">
        <f t="shared" si="26"/>
        <v>43890</v>
      </c>
      <c r="B117" s="5">
        <f t="shared" si="26"/>
        <v>44136</v>
      </c>
      <c r="C117" s="6">
        <f t="shared" si="26"/>
        <v>0.33333333333333331</v>
      </c>
      <c r="D117" s="7">
        <f t="shared" si="26"/>
        <v>248</v>
      </c>
      <c r="E117" s="10" t="s">
        <v>268</v>
      </c>
      <c r="F117" s="7">
        <f t="shared" si="27"/>
        <v>169194</v>
      </c>
      <c r="G117" s="7">
        <f t="shared" si="27"/>
        <v>8371</v>
      </c>
      <c r="H117" s="7">
        <f t="shared" si="27"/>
        <v>4313</v>
      </c>
      <c r="I117" s="16" t="str">
        <f t="shared" si="27"/>
        <v>No hay datos</v>
      </c>
      <c r="J117" s="19">
        <f t="shared" si="27"/>
        <v>149048</v>
      </c>
      <c r="K117" s="24">
        <f t="shared" si="27"/>
        <v>21423</v>
      </c>
      <c r="L117" s="7">
        <f t="shared" si="27"/>
        <v>327889</v>
      </c>
      <c r="M117" s="7">
        <f t="shared" si="27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28"/>
        <v>2111</v>
      </c>
      <c r="S117" s="7">
        <f t="shared" si="28"/>
        <v>66</v>
      </c>
      <c r="T117" s="7">
        <f t="shared" si="28"/>
        <v>12</v>
      </c>
      <c r="U117" s="7">
        <f t="shared" si="28"/>
        <v>79053</v>
      </c>
      <c r="V117" s="7">
        <f t="shared" si="28"/>
        <v>531</v>
      </c>
      <c r="W117" s="7">
        <f t="shared" si="28"/>
        <v>342</v>
      </c>
      <c r="X117" s="7" t="str">
        <f t="shared" si="28"/>
        <v>53.0%</v>
      </c>
      <c r="Y117" s="7" t="str">
        <f t="shared" si="28"/>
        <v>47.0%</v>
      </c>
      <c r="Z117" s="7" t="str">
        <f t="shared" si="28"/>
        <v>60.6%</v>
      </c>
      <c r="AA117" s="7" t="str">
        <f t="shared" si="28"/>
        <v>20.5%</v>
      </c>
      <c r="AB117" s="7" t="str">
        <f t="shared" si="28"/>
        <v>13.2%</v>
      </c>
      <c r="AC117" s="7" t="str">
        <f t="shared" si="28"/>
        <v>2.9%</v>
      </c>
      <c r="AD117" s="7" t="str">
        <f t="shared" si="28"/>
        <v>1.4%</v>
      </c>
      <c r="AE117" s="7" t="str">
        <f t="shared" si="28"/>
        <v>0.8%</v>
      </c>
      <c r="AF117" s="7" t="str">
        <f t="shared" si="28"/>
        <v>0.5%</v>
      </c>
      <c r="AG117" s="7" t="str">
        <f t="shared" si="19"/>
        <v>0.2%</v>
      </c>
      <c r="AH117" s="9"/>
      <c r="AI117" s="9">
        <f t="shared" si="16"/>
        <v>4</v>
      </c>
      <c r="AJ117" s="10" t="s">
        <v>282</v>
      </c>
    </row>
    <row r="118" spans="1:36" ht="13.8" x14ac:dyDescent="0.25">
      <c r="A118" s="5">
        <f t="shared" si="26"/>
        <v>43890</v>
      </c>
      <c r="B118" s="5">
        <f t="shared" si="26"/>
        <v>44136</v>
      </c>
      <c r="C118" s="6">
        <f t="shared" si="26"/>
        <v>0.33333333333333331</v>
      </c>
      <c r="D118" s="7">
        <f t="shared" si="26"/>
        <v>248</v>
      </c>
      <c r="E118" s="10" t="s">
        <v>268</v>
      </c>
      <c r="F118" s="7">
        <f t="shared" si="27"/>
        <v>169194</v>
      </c>
      <c r="G118" s="7">
        <f t="shared" si="27"/>
        <v>8371</v>
      </c>
      <c r="H118" s="7">
        <f t="shared" si="27"/>
        <v>4313</v>
      </c>
      <c r="I118" s="16" t="str">
        <f t="shared" si="27"/>
        <v>No hay datos</v>
      </c>
      <c r="J118" s="19">
        <f t="shared" si="27"/>
        <v>149048</v>
      </c>
      <c r="K118" s="24">
        <f t="shared" si="27"/>
        <v>21423</v>
      </c>
      <c r="L118" s="7">
        <f t="shared" si="27"/>
        <v>327889</v>
      </c>
      <c r="M118" s="7">
        <f t="shared" si="27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28"/>
        <v>2111</v>
      </c>
      <c r="S118" s="7">
        <f t="shared" si="28"/>
        <v>66</v>
      </c>
      <c r="T118" s="7">
        <f t="shared" si="28"/>
        <v>12</v>
      </c>
      <c r="U118" s="7">
        <f t="shared" si="28"/>
        <v>79053</v>
      </c>
      <c r="V118" s="7">
        <f t="shared" si="28"/>
        <v>531</v>
      </c>
      <c r="W118" s="7">
        <f t="shared" si="28"/>
        <v>342</v>
      </c>
      <c r="X118" s="7" t="str">
        <f t="shared" si="28"/>
        <v>53.0%</v>
      </c>
      <c r="Y118" s="7" t="str">
        <f t="shared" si="28"/>
        <v>47.0%</v>
      </c>
      <c r="Z118" s="7" t="str">
        <f t="shared" si="28"/>
        <v>60.6%</v>
      </c>
      <c r="AA118" s="7" t="str">
        <f t="shared" si="28"/>
        <v>20.5%</v>
      </c>
      <c r="AB118" s="7" t="str">
        <f t="shared" si="28"/>
        <v>13.2%</v>
      </c>
      <c r="AC118" s="7" t="str">
        <f t="shared" si="28"/>
        <v>2.9%</v>
      </c>
      <c r="AD118" s="7" t="str">
        <f t="shared" si="28"/>
        <v>1.4%</v>
      </c>
      <c r="AE118" s="7" t="str">
        <f t="shared" si="28"/>
        <v>0.8%</v>
      </c>
      <c r="AF118" s="7" t="str">
        <f t="shared" si="28"/>
        <v>0.5%</v>
      </c>
      <c r="AG118" s="7" t="str">
        <f t="shared" si="19"/>
        <v>0.2%</v>
      </c>
      <c r="AH118" s="9"/>
      <c r="AI118" s="9">
        <f t="shared" si="16"/>
        <v>4</v>
      </c>
      <c r="AJ118" s="10" t="s">
        <v>282</v>
      </c>
    </row>
    <row r="119" spans="1:36" ht="13.8" x14ac:dyDescent="0.25">
      <c r="A119" s="5">
        <f t="shared" si="26"/>
        <v>43890</v>
      </c>
      <c r="B119" s="5">
        <f t="shared" si="26"/>
        <v>44136</v>
      </c>
      <c r="C119" s="6">
        <f t="shared" si="26"/>
        <v>0.33333333333333331</v>
      </c>
      <c r="D119" s="7">
        <f t="shared" si="26"/>
        <v>248</v>
      </c>
      <c r="E119" s="10" t="s">
        <v>268</v>
      </c>
      <c r="F119" s="7">
        <f t="shared" si="27"/>
        <v>169194</v>
      </c>
      <c r="G119" s="7">
        <f t="shared" si="27"/>
        <v>8371</v>
      </c>
      <c r="H119" s="7">
        <f t="shared" si="27"/>
        <v>4313</v>
      </c>
      <c r="I119" s="16" t="str">
        <f t="shared" si="27"/>
        <v>No hay datos</v>
      </c>
      <c r="J119" s="19">
        <f t="shared" si="27"/>
        <v>149048</v>
      </c>
      <c r="K119" s="24">
        <f t="shared" si="27"/>
        <v>21423</v>
      </c>
      <c r="L119" s="7">
        <f t="shared" si="27"/>
        <v>327889</v>
      </c>
      <c r="M119" s="7">
        <f t="shared" si="27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28"/>
        <v>79053</v>
      </c>
      <c r="V119" s="7">
        <f t="shared" si="28"/>
        <v>531</v>
      </c>
      <c r="W119" s="7">
        <f t="shared" si="28"/>
        <v>342</v>
      </c>
      <c r="X119" s="7" t="str">
        <f t="shared" si="28"/>
        <v>53.0%</v>
      </c>
      <c r="Y119" s="7" t="str">
        <f t="shared" si="28"/>
        <v>47.0%</v>
      </c>
      <c r="Z119" s="7" t="str">
        <f t="shared" si="28"/>
        <v>60.6%</v>
      </c>
      <c r="AA119" s="7" t="str">
        <f t="shared" si="28"/>
        <v>20.5%</v>
      </c>
      <c r="AB119" s="7" t="str">
        <f t="shared" si="28"/>
        <v>13.2%</v>
      </c>
      <c r="AC119" s="7" t="str">
        <f t="shared" si="28"/>
        <v>2.9%</v>
      </c>
      <c r="AD119" s="7" t="str">
        <f t="shared" si="28"/>
        <v>1.4%</v>
      </c>
      <c r="AE119" s="7" t="str">
        <f t="shared" si="28"/>
        <v>0.8%</v>
      </c>
      <c r="AF119" s="7" t="str">
        <f t="shared" si="28"/>
        <v>0.5%</v>
      </c>
      <c r="AG119" s="7" t="str">
        <f t="shared" si="19"/>
        <v>0.2%</v>
      </c>
      <c r="AH119" s="9"/>
      <c r="AI119" s="9">
        <f t="shared" si="16"/>
        <v>4</v>
      </c>
      <c r="AJ119" s="10" t="s">
        <v>282</v>
      </c>
    </row>
    <row r="120" spans="1:36" ht="13.8" x14ac:dyDescent="0.25">
      <c r="A120" s="5">
        <f t="shared" si="26"/>
        <v>43890</v>
      </c>
      <c r="B120" s="5">
        <f t="shared" si="26"/>
        <v>44136</v>
      </c>
      <c r="C120" s="6">
        <f t="shared" si="26"/>
        <v>0.33333333333333331</v>
      </c>
      <c r="D120" s="7">
        <f t="shared" si="26"/>
        <v>248</v>
      </c>
      <c r="E120" s="10" t="s">
        <v>268</v>
      </c>
      <c r="F120" s="7">
        <f t="shared" si="27"/>
        <v>169194</v>
      </c>
      <c r="G120" s="7">
        <f t="shared" si="27"/>
        <v>8371</v>
      </c>
      <c r="H120" s="7">
        <f t="shared" si="27"/>
        <v>4313</v>
      </c>
      <c r="I120" s="16" t="str">
        <f t="shared" si="27"/>
        <v>No hay datos</v>
      </c>
      <c r="J120" s="19">
        <f t="shared" si="27"/>
        <v>149048</v>
      </c>
      <c r="K120" s="24">
        <f t="shared" si="27"/>
        <v>21423</v>
      </c>
      <c r="L120" s="7">
        <f t="shared" si="27"/>
        <v>327889</v>
      </c>
      <c r="M120" s="7">
        <f t="shared" si="27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28"/>
        <v>2110</v>
      </c>
      <c r="S120" s="7">
        <f t="shared" si="28"/>
        <v>83</v>
      </c>
      <c r="T120" s="7">
        <f t="shared" si="28"/>
        <v>7</v>
      </c>
      <c r="U120" s="7">
        <f t="shared" si="28"/>
        <v>79053</v>
      </c>
      <c r="V120" s="7">
        <f t="shared" si="28"/>
        <v>531</v>
      </c>
      <c r="W120" s="7">
        <f t="shared" si="28"/>
        <v>342</v>
      </c>
      <c r="X120" s="7" t="str">
        <f t="shared" si="28"/>
        <v>53.0%</v>
      </c>
      <c r="Y120" s="7" t="str">
        <f t="shared" si="28"/>
        <v>47.0%</v>
      </c>
      <c r="Z120" s="7" t="str">
        <f t="shared" si="28"/>
        <v>60.6%</v>
      </c>
      <c r="AA120" s="7" t="str">
        <f t="shared" si="28"/>
        <v>20.5%</v>
      </c>
      <c r="AB120" s="7" t="str">
        <f t="shared" si="28"/>
        <v>13.2%</v>
      </c>
      <c r="AC120" s="7" t="str">
        <f t="shared" si="28"/>
        <v>2.9%</v>
      </c>
      <c r="AD120" s="7" t="str">
        <f t="shared" si="28"/>
        <v>1.4%</v>
      </c>
      <c r="AE120" s="7" t="str">
        <f t="shared" si="28"/>
        <v>0.8%</v>
      </c>
      <c r="AF120" s="7" t="str">
        <f t="shared" si="28"/>
        <v>0.5%</v>
      </c>
      <c r="AG120" s="7" t="str">
        <f t="shared" si="19"/>
        <v>0.2%</v>
      </c>
      <c r="AH120" s="9"/>
      <c r="AI120" s="9">
        <f t="shared" si="16"/>
        <v>4</v>
      </c>
      <c r="AJ120" s="10" t="s">
        <v>282</v>
      </c>
    </row>
    <row r="121" spans="1:36" ht="13.8" x14ac:dyDescent="0.25">
      <c r="A121" s="5">
        <f t="shared" si="26"/>
        <v>43890</v>
      </c>
      <c r="B121" s="5">
        <f t="shared" si="26"/>
        <v>44136</v>
      </c>
      <c r="C121" s="6">
        <f t="shared" si="26"/>
        <v>0.33333333333333331</v>
      </c>
      <c r="D121" s="7">
        <f t="shared" si="26"/>
        <v>248</v>
      </c>
      <c r="E121" s="10" t="s">
        <v>268</v>
      </c>
      <c r="F121" s="7">
        <f t="shared" si="27"/>
        <v>169194</v>
      </c>
      <c r="G121" s="7">
        <f t="shared" si="27"/>
        <v>8371</v>
      </c>
      <c r="H121" s="7">
        <f t="shared" si="27"/>
        <v>4313</v>
      </c>
      <c r="I121" s="16" t="str">
        <f t="shared" si="27"/>
        <v>No hay datos</v>
      </c>
      <c r="J121" s="19">
        <f t="shared" si="27"/>
        <v>149048</v>
      </c>
      <c r="K121" s="24">
        <f t="shared" si="27"/>
        <v>21423</v>
      </c>
      <c r="L121" s="7">
        <f t="shared" si="27"/>
        <v>327889</v>
      </c>
      <c r="M121" s="7">
        <f t="shared" si="27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28"/>
        <v>2110</v>
      </c>
      <c r="S121" s="7">
        <f t="shared" si="28"/>
        <v>83</v>
      </c>
      <c r="T121" s="7">
        <f t="shared" si="28"/>
        <v>7</v>
      </c>
      <c r="U121" s="7">
        <f t="shared" si="28"/>
        <v>79053</v>
      </c>
      <c r="V121" s="7">
        <f t="shared" si="28"/>
        <v>531</v>
      </c>
      <c r="W121" s="7">
        <f t="shared" si="28"/>
        <v>342</v>
      </c>
      <c r="X121" s="7" t="str">
        <f t="shared" si="28"/>
        <v>53.0%</v>
      </c>
      <c r="Y121" s="7" t="str">
        <f t="shared" si="28"/>
        <v>47.0%</v>
      </c>
      <c r="Z121" s="7" t="str">
        <f t="shared" si="28"/>
        <v>60.6%</v>
      </c>
      <c r="AA121" s="7" t="str">
        <f t="shared" si="28"/>
        <v>20.5%</v>
      </c>
      <c r="AB121" s="7" t="str">
        <f t="shared" si="28"/>
        <v>13.2%</v>
      </c>
      <c r="AC121" s="7" t="str">
        <f t="shared" si="28"/>
        <v>2.9%</v>
      </c>
      <c r="AD121" s="7" t="str">
        <f t="shared" si="28"/>
        <v>1.4%</v>
      </c>
      <c r="AE121" s="7" t="str">
        <f t="shared" si="28"/>
        <v>0.8%</v>
      </c>
      <c r="AF121" s="7" t="str">
        <f t="shared" si="28"/>
        <v>0.5%</v>
      </c>
      <c r="AG121" s="7" t="str">
        <f t="shared" si="19"/>
        <v>0.2%</v>
      </c>
      <c r="AH121" s="9"/>
      <c r="AI121" s="9">
        <f t="shared" si="16"/>
        <v>4</v>
      </c>
      <c r="AJ121" s="10" t="s">
        <v>282</v>
      </c>
    </row>
    <row r="122" spans="1:36" ht="13.8" x14ac:dyDescent="0.25">
      <c r="A122" s="5">
        <f t="shared" si="26"/>
        <v>43890</v>
      </c>
      <c r="B122" s="5">
        <f t="shared" si="26"/>
        <v>44136</v>
      </c>
      <c r="C122" s="6">
        <f t="shared" si="26"/>
        <v>0.33333333333333331</v>
      </c>
      <c r="D122" s="7">
        <f t="shared" si="26"/>
        <v>248</v>
      </c>
      <c r="E122" s="10" t="s">
        <v>268</v>
      </c>
      <c r="F122" s="7">
        <f t="shared" si="27"/>
        <v>169194</v>
      </c>
      <c r="G122" s="7">
        <f t="shared" si="27"/>
        <v>8371</v>
      </c>
      <c r="H122" s="7">
        <f t="shared" si="27"/>
        <v>4313</v>
      </c>
      <c r="I122" s="16" t="str">
        <f t="shared" si="27"/>
        <v>No hay datos</v>
      </c>
      <c r="J122" s="19">
        <f t="shared" si="27"/>
        <v>149048</v>
      </c>
      <c r="K122" s="24">
        <f t="shared" si="27"/>
        <v>21423</v>
      </c>
      <c r="L122" s="7">
        <f t="shared" si="27"/>
        <v>327889</v>
      </c>
      <c r="M122" s="7">
        <f t="shared" si="27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28"/>
        <v>2110</v>
      </c>
      <c r="S122" s="7">
        <f t="shared" si="28"/>
        <v>83</v>
      </c>
      <c r="T122" s="7">
        <f t="shared" si="28"/>
        <v>7</v>
      </c>
      <c r="U122" s="7">
        <f t="shared" si="28"/>
        <v>79053</v>
      </c>
      <c r="V122" s="7">
        <f t="shared" si="28"/>
        <v>531</v>
      </c>
      <c r="W122" s="7">
        <f t="shared" si="28"/>
        <v>342</v>
      </c>
      <c r="X122" s="7" t="str">
        <f t="shared" si="28"/>
        <v>53.0%</v>
      </c>
      <c r="Y122" s="7" t="str">
        <f t="shared" si="28"/>
        <v>47.0%</v>
      </c>
      <c r="Z122" s="7" t="str">
        <f t="shared" si="28"/>
        <v>60.6%</v>
      </c>
      <c r="AA122" s="7" t="str">
        <f t="shared" si="28"/>
        <v>20.5%</v>
      </c>
      <c r="AB122" s="7" t="str">
        <f t="shared" si="28"/>
        <v>13.2%</v>
      </c>
      <c r="AC122" s="7" t="str">
        <f t="shared" si="28"/>
        <v>2.9%</v>
      </c>
      <c r="AD122" s="7" t="str">
        <f t="shared" si="28"/>
        <v>1.4%</v>
      </c>
      <c r="AE122" s="7" t="str">
        <f t="shared" si="28"/>
        <v>0.8%</v>
      </c>
      <c r="AF122" s="7" t="str">
        <f t="shared" si="28"/>
        <v>0.5%</v>
      </c>
      <c r="AG122" s="7" t="str">
        <f t="shared" si="19"/>
        <v>0.2%</v>
      </c>
      <c r="AH122" s="9"/>
      <c r="AI122" s="9">
        <f t="shared" si="16"/>
        <v>4</v>
      </c>
      <c r="AJ122" s="10" t="s">
        <v>282</v>
      </c>
    </row>
    <row r="123" spans="1:36" ht="13.8" x14ac:dyDescent="0.25">
      <c r="A123" s="5">
        <f t="shared" si="26"/>
        <v>43890</v>
      </c>
      <c r="B123" s="5">
        <f t="shared" si="26"/>
        <v>44136</v>
      </c>
      <c r="C123" s="6">
        <f t="shared" si="26"/>
        <v>0.33333333333333331</v>
      </c>
      <c r="D123" s="7">
        <f t="shared" si="26"/>
        <v>248</v>
      </c>
      <c r="E123" s="10" t="s">
        <v>268</v>
      </c>
      <c r="F123" s="7">
        <f t="shared" si="27"/>
        <v>169194</v>
      </c>
      <c r="G123" s="7">
        <f t="shared" si="27"/>
        <v>8371</v>
      </c>
      <c r="H123" s="7">
        <f t="shared" si="27"/>
        <v>4313</v>
      </c>
      <c r="I123" s="16" t="str">
        <f t="shared" si="27"/>
        <v>No hay datos</v>
      </c>
      <c r="J123" s="19">
        <f t="shared" si="27"/>
        <v>149048</v>
      </c>
      <c r="K123" s="24">
        <f t="shared" si="27"/>
        <v>21423</v>
      </c>
      <c r="L123" s="7">
        <f t="shared" si="27"/>
        <v>327889</v>
      </c>
      <c r="M123" s="7">
        <f t="shared" si="27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28"/>
        <v>2110</v>
      </c>
      <c r="S123" s="7">
        <f t="shared" si="28"/>
        <v>83</v>
      </c>
      <c r="T123" s="7">
        <f t="shared" si="28"/>
        <v>7</v>
      </c>
      <c r="U123" s="7">
        <f t="shared" si="28"/>
        <v>79053</v>
      </c>
      <c r="V123" s="7">
        <f t="shared" si="28"/>
        <v>531</v>
      </c>
      <c r="W123" s="7">
        <f t="shared" si="28"/>
        <v>342</v>
      </c>
      <c r="X123" s="7" t="str">
        <f t="shared" si="28"/>
        <v>53.0%</v>
      </c>
      <c r="Y123" s="7" t="str">
        <f t="shared" si="28"/>
        <v>47.0%</v>
      </c>
      <c r="Z123" s="7" t="str">
        <f t="shared" si="28"/>
        <v>60.6%</v>
      </c>
      <c r="AA123" s="7" t="str">
        <f t="shared" si="28"/>
        <v>20.5%</v>
      </c>
      <c r="AB123" s="7" t="str">
        <f t="shared" si="28"/>
        <v>13.2%</v>
      </c>
      <c r="AC123" s="7" t="str">
        <f t="shared" si="28"/>
        <v>2.9%</v>
      </c>
      <c r="AD123" s="7" t="str">
        <f t="shared" si="28"/>
        <v>1.4%</v>
      </c>
      <c r="AE123" s="7" t="str">
        <f t="shared" si="28"/>
        <v>0.8%</v>
      </c>
      <c r="AF123" s="7" t="str">
        <f t="shared" si="28"/>
        <v>0.5%</v>
      </c>
      <c r="AG123" s="7" t="str">
        <f t="shared" si="19"/>
        <v>0.2%</v>
      </c>
      <c r="AH123" s="9"/>
      <c r="AI123" s="9">
        <f t="shared" si="16"/>
        <v>4</v>
      </c>
      <c r="AJ123" s="10" t="s">
        <v>282</v>
      </c>
    </row>
    <row r="124" spans="1:36" ht="13.8" x14ac:dyDescent="0.25">
      <c r="A124" s="5">
        <f t="shared" si="26"/>
        <v>43890</v>
      </c>
      <c r="B124" s="5">
        <f t="shared" si="26"/>
        <v>44136</v>
      </c>
      <c r="C124" s="6">
        <f t="shared" si="26"/>
        <v>0.33333333333333331</v>
      </c>
      <c r="D124" s="7">
        <f t="shared" si="26"/>
        <v>248</v>
      </c>
      <c r="E124" s="10" t="s">
        <v>268</v>
      </c>
      <c r="F124" s="7">
        <f t="shared" si="27"/>
        <v>169194</v>
      </c>
      <c r="G124" s="7">
        <f t="shared" si="27"/>
        <v>8371</v>
      </c>
      <c r="H124" s="7">
        <f t="shared" si="27"/>
        <v>4313</v>
      </c>
      <c r="I124" s="16" t="str">
        <f t="shared" si="27"/>
        <v>No hay datos</v>
      </c>
      <c r="J124" s="19">
        <f t="shared" si="27"/>
        <v>149048</v>
      </c>
      <c r="K124" s="24">
        <f t="shared" si="27"/>
        <v>21423</v>
      </c>
      <c r="L124" s="7">
        <f t="shared" si="27"/>
        <v>327889</v>
      </c>
      <c r="M124" s="7">
        <f t="shared" si="27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28"/>
        <v>2110</v>
      </c>
      <c r="S124" s="7">
        <f t="shared" si="28"/>
        <v>83</v>
      </c>
      <c r="T124" s="7">
        <f t="shared" si="28"/>
        <v>7</v>
      </c>
      <c r="U124" s="7">
        <f t="shared" si="28"/>
        <v>79053</v>
      </c>
      <c r="V124" s="7">
        <f t="shared" si="28"/>
        <v>531</v>
      </c>
      <c r="W124" s="7">
        <f t="shared" si="28"/>
        <v>342</v>
      </c>
      <c r="X124" s="7" t="str">
        <f t="shared" si="28"/>
        <v>53.0%</v>
      </c>
      <c r="Y124" s="7" t="str">
        <f t="shared" si="28"/>
        <v>47.0%</v>
      </c>
      <c r="Z124" s="7" t="str">
        <f t="shared" si="28"/>
        <v>60.6%</v>
      </c>
      <c r="AA124" s="7" t="str">
        <f t="shared" si="28"/>
        <v>20.5%</v>
      </c>
      <c r="AB124" s="7" t="str">
        <f t="shared" si="28"/>
        <v>13.2%</v>
      </c>
      <c r="AC124" s="7" t="str">
        <f t="shared" si="28"/>
        <v>2.9%</v>
      </c>
      <c r="AD124" s="7" t="str">
        <f t="shared" si="28"/>
        <v>1.4%</v>
      </c>
      <c r="AE124" s="7" t="str">
        <f t="shared" si="28"/>
        <v>0.8%</v>
      </c>
      <c r="AF124" s="7" t="str">
        <f t="shared" si="28"/>
        <v>0.5%</v>
      </c>
      <c r="AG124" s="7" t="str">
        <f t="shared" si="19"/>
        <v>0.2%</v>
      </c>
      <c r="AH124" s="9"/>
      <c r="AI124" s="9">
        <f t="shared" si="16"/>
        <v>4</v>
      </c>
      <c r="AJ124" s="10" t="s">
        <v>282</v>
      </c>
    </row>
    <row r="125" spans="1:36" ht="13.8" x14ac:dyDescent="0.25">
      <c r="A125" s="5">
        <f t="shared" si="26"/>
        <v>43890</v>
      </c>
      <c r="B125" s="5">
        <f t="shared" si="26"/>
        <v>44136</v>
      </c>
      <c r="C125" s="6">
        <f t="shared" si="26"/>
        <v>0.33333333333333331</v>
      </c>
      <c r="D125" s="7">
        <f t="shared" si="26"/>
        <v>248</v>
      </c>
      <c r="E125" s="10" t="s">
        <v>268</v>
      </c>
      <c r="F125" s="7">
        <f t="shared" si="27"/>
        <v>169194</v>
      </c>
      <c r="G125" s="7">
        <f t="shared" si="27"/>
        <v>8371</v>
      </c>
      <c r="H125" s="7">
        <f t="shared" si="27"/>
        <v>4313</v>
      </c>
      <c r="I125" s="16" t="str">
        <f t="shared" si="27"/>
        <v>No hay datos</v>
      </c>
      <c r="J125" s="19">
        <f t="shared" si="27"/>
        <v>149048</v>
      </c>
      <c r="K125" s="24">
        <f t="shared" si="27"/>
        <v>21423</v>
      </c>
      <c r="L125" s="7">
        <f t="shared" si="27"/>
        <v>327889</v>
      </c>
      <c r="M125" s="7">
        <f t="shared" si="27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28"/>
        <v>2110</v>
      </c>
      <c r="S125" s="7">
        <f t="shared" si="28"/>
        <v>83</v>
      </c>
      <c r="T125" s="7">
        <f t="shared" si="28"/>
        <v>7</v>
      </c>
      <c r="U125" s="7">
        <f t="shared" si="28"/>
        <v>79053</v>
      </c>
      <c r="V125" s="7">
        <f t="shared" si="28"/>
        <v>531</v>
      </c>
      <c r="W125" s="7">
        <f t="shared" si="28"/>
        <v>342</v>
      </c>
      <c r="X125" s="7" t="str">
        <f t="shared" si="28"/>
        <v>53.0%</v>
      </c>
      <c r="Y125" s="7" t="str">
        <f t="shared" si="28"/>
        <v>47.0%</v>
      </c>
      <c r="Z125" s="7" t="str">
        <f t="shared" si="28"/>
        <v>60.6%</v>
      </c>
      <c r="AA125" s="7" t="str">
        <f t="shared" si="28"/>
        <v>20.5%</v>
      </c>
      <c r="AB125" s="7" t="str">
        <f t="shared" si="28"/>
        <v>13.2%</v>
      </c>
      <c r="AC125" s="7" t="str">
        <f t="shared" si="28"/>
        <v>2.9%</v>
      </c>
      <c r="AD125" s="7" t="str">
        <f t="shared" si="28"/>
        <v>1.4%</v>
      </c>
      <c r="AE125" s="7" t="str">
        <f t="shared" si="28"/>
        <v>0.8%</v>
      </c>
      <c r="AF125" s="7" t="str">
        <f t="shared" si="28"/>
        <v>0.5%</v>
      </c>
      <c r="AG125" s="7" t="str">
        <f t="shared" si="19"/>
        <v>0.2%</v>
      </c>
      <c r="AH125" s="9"/>
      <c r="AI125" s="9">
        <f t="shared" si="16"/>
        <v>4</v>
      </c>
      <c r="AJ125" s="10" t="s">
        <v>282</v>
      </c>
    </row>
    <row r="126" spans="1:36" ht="13.8" x14ac:dyDescent="0.25">
      <c r="A126" s="5">
        <f t="shared" si="26"/>
        <v>43890</v>
      </c>
      <c r="B126" s="5">
        <f t="shared" si="26"/>
        <v>44136</v>
      </c>
      <c r="C126" s="6">
        <f t="shared" si="26"/>
        <v>0.33333333333333331</v>
      </c>
      <c r="D126" s="7">
        <f t="shared" si="26"/>
        <v>248</v>
      </c>
      <c r="E126" s="10" t="s">
        <v>268</v>
      </c>
      <c r="F126" s="7">
        <f t="shared" si="27"/>
        <v>169194</v>
      </c>
      <c r="G126" s="7">
        <f t="shared" si="27"/>
        <v>8371</v>
      </c>
      <c r="H126" s="7">
        <f t="shared" si="27"/>
        <v>4313</v>
      </c>
      <c r="I126" s="16" t="str">
        <f t="shared" si="27"/>
        <v>No hay datos</v>
      </c>
      <c r="J126" s="19">
        <f t="shared" si="27"/>
        <v>149048</v>
      </c>
      <c r="K126" s="24">
        <f t="shared" si="27"/>
        <v>21423</v>
      </c>
      <c r="L126" s="7">
        <f t="shared" si="27"/>
        <v>327889</v>
      </c>
      <c r="M126" s="7">
        <f t="shared" si="27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28"/>
        <v>2110</v>
      </c>
      <c r="S126" s="7">
        <f t="shared" si="28"/>
        <v>83</v>
      </c>
      <c r="T126" s="7">
        <f t="shared" si="28"/>
        <v>7</v>
      </c>
      <c r="U126" s="7">
        <f t="shared" si="28"/>
        <v>79053</v>
      </c>
      <c r="V126" s="7">
        <f t="shared" si="28"/>
        <v>531</v>
      </c>
      <c r="W126" s="7">
        <f t="shared" si="28"/>
        <v>342</v>
      </c>
      <c r="X126" s="7" t="str">
        <f t="shared" si="28"/>
        <v>53.0%</v>
      </c>
      <c r="Y126" s="7" t="str">
        <f t="shared" si="28"/>
        <v>47.0%</v>
      </c>
      <c r="Z126" s="7" t="str">
        <f t="shared" si="28"/>
        <v>60.6%</v>
      </c>
      <c r="AA126" s="7" t="str">
        <f t="shared" si="28"/>
        <v>20.5%</v>
      </c>
      <c r="AB126" s="7" t="str">
        <f t="shared" si="28"/>
        <v>13.2%</v>
      </c>
      <c r="AC126" s="7" t="str">
        <f t="shared" si="28"/>
        <v>2.9%</v>
      </c>
      <c r="AD126" s="7" t="str">
        <f t="shared" si="28"/>
        <v>1.4%</v>
      </c>
      <c r="AE126" s="7" t="str">
        <f t="shared" si="28"/>
        <v>0.8%</v>
      </c>
      <c r="AF126" s="7" t="str">
        <f t="shared" si="28"/>
        <v>0.5%</v>
      </c>
      <c r="AG126" s="7" t="str">
        <f t="shared" si="19"/>
        <v>0.2%</v>
      </c>
      <c r="AH126" s="9"/>
      <c r="AI126" s="9">
        <f t="shared" si="16"/>
        <v>4</v>
      </c>
      <c r="AJ126" s="10" t="s">
        <v>282</v>
      </c>
    </row>
    <row r="127" spans="1:36" ht="13.8" x14ac:dyDescent="0.25">
      <c r="A127" s="5">
        <f t="shared" si="26"/>
        <v>43890</v>
      </c>
      <c r="B127" s="5">
        <f t="shared" si="26"/>
        <v>44136</v>
      </c>
      <c r="C127" s="6">
        <f t="shared" si="26"/>
        <v>0.33333333333333331</v>
      </c>
      <c r="D127" s="7">
        <f t="shared" si="26"/>
        <v>248</v>
      </c>
      <c r="E127" s="10" t="s">
        <v>268</v>
      </c>
      <c r="F127" s="7">
        <f t="shared" si="27"/>
        <v>169194</v>
      </c>
      <c r="G127" s="7">
        <f t="shared" si="27"/>
        <v>8371</v>
      </c>
      <c r="H127" s="7">
        <f t="shared" si="27"/>
        <v>4313</v>
      </c>
      <c r="I127" s="16" t="str">
        <f t="shared" si="27"/>
        <v>No hay datos</v>
      </c>
      <c r="J127" s="19">
        <f t="shared" si="27"/>
        <v>149048</v>
      </c>
      <c r="K127" s="24">
        <f t="shared" si="27"/>
        <v>21423</v>
      </c>
      <c r="L127" s="7">
        <f t="shared" si="27"/>
        <v>327889</v>
      </c>
      <c r="M127" s="7">
        <f t="shared" si="27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28"/>
        <v>79053</v>
      </c>
      <c r="V127" s="7">
        <f t="shared" si="28"/>
        <v>531</v>
      </c>
      <c r="W127" s="7">
        <f t="shared" si="28"/>
        <v>342</v>
      </c>
      <c r="X127" s="7" t="str">
        <f t="shared" si="28"/>
        <v>53.0%</v>
      </c>
      <c r="Y127" s="7" t="str">
        <f t="shared" si="28"/>
        <v>47.0%</v>
      </c>
      <c r="Z127" s="7" t="str">
        <f t="shared" si="28"/>
        <v>60.6%</v>
      </c>
      <c r="AA127" s="7" t="str">
        <f t="shared" si="28"/>
        <v>20.5%</v>
      </c>
      <c r="AB127" s="7" t="str">
        <f t="shared" si="28"/>
        <v>13.2%</v>
      </c>
      <c r="AC127" s="7" t="str">
        <f t="shared" si="28"/>
        <v>2.9%</v>
      </c>
      <c r="AD127" s="7" t="str">
        <f t="shared" si="28"/>
        <v>1.4%</v>
      </c>
      <c r="AE127" s="7" t="str">
        <f t="shared" si="28"/>
        <v>0.8%</v>
      </c>
      <c r="AF127" s="7" t="str">
        <f t="shared" si="28"/>
        <v>0.5%</v>
      </c>
      <c r="AG127" s="7" t="str">
        <f t="shared" si="19"/>
        <v>0.2%</v>
      </c>
      <c r="AH127" s="9"/>
      <c r="AI127" s="9">
        <f t="shared" si="16"/>
        <v>4</v>
      </c>
      <c r="AJ127" s="10" t="s">
        <v>282</v>
      </c>
    </row>
    <row r="128" spans="1:36" ht="13.8" x14ac:dyDescent="0.25">
      <c r="A128" s="5">
        <f t="shared" si="26"/>
        <v>43890</v>
      </c>
      <c r="B128" s="5">
        <f t="shared" si="26"/>
        <v>44136</v>
      </c>
      <c r="C128" s="6">
        <f t="shared" si="26"/>
        <v>0.33333333333333331</v>
      </c>
      <c r="D128" s="7">
        <f t="shared" si="26"/>
        <v>248</v>
      </c>
      <c r="E128" s="10" t="s">
        <v>268</v>
      </c>
      <c r="F128" s="7">
        <f t="shared" si="27"/>
        <v>169194</v>
      </c>
      <c r="G128" s="7">
        <f t="shared" si="27"/>
        <v>8371</v>
      </c>
      <c r="H128" s="7">
        <f t="shared" si="27"/>
        <v>4313</v>
      </c>
      <c r="I128" s="16" t="str">
        <f t="shared" si="27"/>
        <v>No hay datos</v>
      </c>
      <c r="J128" s="19">
        <f t="shared" si="27"/>
        <v>149048</v>
      </c>
      <c r="K128" s="24">
        <f t="shared" si="27"/>
        <v>21423</v>
      </c>
      <c r="L128" s="7">
        <f t="shared" si="27"/>
        <v>327889</v>
      </c>
      <c r="M128" s="7">
        <f t="shared" si="27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28"/>
        <v>3053</v>
      </c>
      <c r="S128" s="7">
        <f t="shared" si="28"/>
        <v>104</v>
      </c>
      <c r="T128" s="7">
        <f t="shared" si="28"/>
        <v>1</v>
      </c>
      <c r="U128" s="7">
        <f t="shared" si="28"/>
        <v>79053</v>
      </c>
      <c r="V128" s="7">
        <f t="shared" si="28"/>
        <v>531</v>
      </c>
      <c r="W128" s="7">
        <f t="shared" si="28"/>
        <v>342</v>
      </c>
      <c r="X128" s="7" t="str">
        <f t="shared" si="28"/>
        <v>53.0%</v>
      </c>
      <c r="Y128" s="7" t="str">
        <f t="shared" si="28"/>
        <v>47.0%</v>
      </c>
      <c r="Z128" s="7" t="str">
        <f t="shared" si="28"/>
        <v>60.6%</v>
      </c>
      <c r="AA128" s="7" t="str">
        <f t="shared" si="28"/>
        <v>20.5%</v>
      </c>
      <c r="AB128" s="7" t="str">
        <f t="shared" si="28"/>
        <v>13.2%</v>
      </c>
      <c r="AC128" s="7" t="str">
        <f t="shared" si="28"/>
        <v>2.9%</v>
      </c>
      <c r="AD128" s="7" t="str">
        <f t="shared" si="28"/>
        <v>1.4%</v>
      </c>
      <c r="AE128" s="7" t="str">
        <f t="shared" si="28"/>
        <v>0.8%</v>
      </c>
      <c r="AF128" s="7" t="str">
        <f t="shared" si="28"/>
        <v>0.5%</v>
      </c>
      <c r="AG128" s="7" t="str">
        <f t="shared" si="19"/>
        <v>0.2%</v>
      </c>
      <c r="AH128" s="9"/>
      <c r="AI128" s="9">
        <f t="shared" si="16"/>
        <v>4</v>
      </c>
      <c r="AJ128" s="10" t="s">
        <v>282</v>
      </c>
    </row>
    <row r="129" spans="1:36" ht="13.8" x14ac:dyDescent="0.25">
      <c r="A129" s="5">
        <f t="shared" si="26"/>
        <v>43890</v>
      </c>
      <c r="B129" s="5">
        <f t="shared" si="26"/>
        <v>44136</v>
      </c>
      <c r="C129" s="6">
        <f t="shared" si="26"/>
        <v>0.33333333333333331</v>
      </c>
      <c r="D129" s="7">
        <f t="shared" si="26"/>
        <v>248</v>
      </c>
      <c r="E129" s="10" t="s">
        <v>268</v>
      </c>
      <c r="F129" s="7">
        <f t="shared" si="27"/>
        <v>169194</v>
      </c>
      <c r="G129" s="7">
        <f t="shared" si="27"/>
        <v>8371</v>
      </c>
      <c r="H129" s="7">
        <f t="shared" si="27"/>
        <v>4313</v>
      </c>
      <c r="I129" s="16" t="str">
        <f t="shared" si="27"/>
        <v>No hay datos</v>
      </c>
      <c r="J129" s="19">
        <f t="shared" si="27"/>
        <v>149048</v>
      </c>
      <c r="K129" s="24">
        <f t="shared" si="27"/>
        <v>21423</v>
      </c>
      <c r="L129" s="7">
        <f t="shared" si="27"/>
        <v>327889</v>
      </c>
      <c r="M129" s="7">
        <f t="shared" si="27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28"/>
        <v>3053</v>
      </c>
      <c r="S129" s="7">
        <f t="shared" si="28"/>
        <v>104</v>
      </c>
      <c r="T129" s="7">
        <f t="shared" si="28"/>
        <v>1</v>
      </c>
      <c r="U129" s="7">
        <f t="shared" si="28"/>
        <v>79053</v>
      </c>
      <c r="V129" s="7">
        <f t="shared" si="28"/>
        <v>531</v>
      </c>
      <c r="W129" s="7">
        <f t="shared" si="28"/>
        <v>342</v>
      </c>
      <c r="X129" s="7" t="str">
        <f t="shared" si="28"/>
        <v>53.0%</v>
      </c>
      <c r="Y129" s="7" t="str">
        <f t="shared" si="28"/>
        <v>47.0%</v>
      </c>
      <c r="Z129" s="7" t="str">
        <f t="shared" si="28"/>
        <v>60.6%</v>
      </c>
      <c r="AA129" s="7" t="str">
        <f t="shared" si="28"/>
        <v>20.5%</v>
      </c>
      <c r="AB129" s="7" t="str">
        <f t="shared" si="28"/>
        <v>13.2%</v>
      </c>
      <c r="AC129" s="7" t="str">
        <f t="shared" si="28"/>
        <v>2.9%</v>
      </c>
      <c r="AD129" s="7" t="str">
        <f t="shared" si="28"/>
        <v>1.4%</v>
      </c>
      <c r="AE129" s="7" t="str">
        <f t="shared" si="28"/>
        <v>0.8%</v>
      </c>
      <c r="AF129" s="7" t="str">
        <f t="shared" si="28"/>
        <v>0.5%</v>
      </c>
      <c r="AG129" s="7" t="str">
        <f t="shared" si="19"/>
        <v>0.2%</v>
      </c>
      <c r="AH129" s="9"/>
      <c r="AI129" s="9">
        <f t="shared" si="16"/>
        <v>4</v>
      </c>
      <c r="AJ129" s="10" t="s">
        <v>282</v>
      </c>
    </row>
    <row r="130" spans="1:36" ht="13.8" x14ac:dyDescent="0.25">
      <c r="A130" s="5">
        <f t="shared" si="26"/>
        <v>43890</v>
      </c>
      <c r="B130" s="5">
        <f t="shared" si="26"/>
        <v>44136</v>
      </c>
      <c r="C130" s="6">
        <f t="shared" si="26"/>
        <v>0.33333333333333331</v>
      </c>
      <c r="D130" s="7">
        <f t="shared" si="26"/>
        <v>248</v>
      </c>
      <c r="E130" s="10" t="s">
        <v>268</v>
      </c>
      <c r="F130" s="7">
        <f t="shared" si="27"/>
        <v>169194</v>
      </c>
      <c r="G130" s="7">
        <f t="shared" si="27"/>
        <v>8371</v>
      </c>
      <c r="H130" s="7">
        <f t="shared" si="27"/>
        <v>4313</v>
      </c>
      <c r="I130" s="16" t="str">
        <f t="shared" si="27"/>
        <v>No hay datos</v>
      </c>
      <c r="J130" s="19">
        <f t="shared" si="27"/>
        <v>149048</v>
      </c>
      <c r="K130" s="24">
        <f t="shared" si="27"/>
        <v>21423</v>
      </c>
      <c r="L130" s="7">
        <f t="shared" si="27"/>
        <v>327889</v>
      </c>
      <c r="M130" s="7">
        <f t="shared" si="27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28"/>
        <v>3053</v>
      </c>
      <c r="S130" s="7">
        <f t="shared" si="28"/>
        <v>104</v>
      </c>
      <c r="T130" s="7">
        <f t="shared" si="28"/>
        <v>1</v>
      </c>
      <c r="U130" s="7">
        <f t="shared" si="28"/>
        <v>79053</v>
      </c>
      <c r="V130" s="7">
        <f t="shared" si="28"/>
        <v>531</v>
      </c>
      <c r="W130" s="7">
        <f t="shared" si="28"/>
        <v>342</v>
      </c>
      <c r="X130" s="7" t="str">
        <f t="shared" si="28"/>
        <v>53.0%</v>
      </c>
      <c r="Y130" s="7" t="str">
        <f t="shared" si="28"/>
        <v>47.0%</v>
      </c>
      <c r="Z130" s="7" t="str">
        <f t="shared" si="28"/>
        <v>60.6%</v>
      </c>
      <c r="AA130" s="7" t="str">
        <f t="shared" si="28"/>
        <v>20.5%</v>
      </c>
      <c r="AB130" s="7" t="str">
        <f t="shared" si="28"/>
        <v>13.2%</v>
      </c>
      <c r="AC130" s="7" t="str">
        <f t="shared" si="28"/>
        <v>2.9%</v>
      </c>
      <c r="AD130" s="7" t="str">
        <f t="shared" si="28"/>
        <v>1.4%</v>
      </c>
      <c r="AE130" s="7" t="str">
        <f t="shared" si="28"/>
        <v>0.8%</v>
      </c>
      <c r="AF130" s="7" t="str">
        <f t="shared" si="28"/>
        <v>0.5%</v>
      </c>
      <c r="AG130" s="7" t="str">
        <f t="shared" si="19"/>
        <v>0.2%</v>
      </c>
      <c r="AH130" s="9"/>
      <c r="AI130" s="9">
        <f t="shared" si="16"/>
        <v>4</v>
      </c>
      <c r="AJ130" s="10" t="s">
        <v>282</v>
      </c>
    </row>
    <row r="131" spans="1:36" ht="13.8" x14ac:dyDescent="0.25">
      <c r="A131" s="5">
        <f t="shared" ref="A131:D146" si="29">A130</f>
        <v>43890</v>
      </c>
      <c r="B131" s="5">
        <f t="shared" si="29"/>
        <v>44136</v>
      </c>
      <c r="C131" s="6">
        <f t="shared" si="29"/>
        <v>0.33333333333333331</v>
      </c>
      <c r="D131" s="7">
        <f t="shared" si="29"/>
        <v>248</v>
      </c>
      <c r="E131" s="10" t="s">
        <v>268</v>
      </c>
      <c r="F131" s="7">
        <f t="shared" ref="F131:M146" si="30">F130</f>
        <v>169194</v>
      </c>
      <c r="G131" s="7">
        <f t="shared" si="30"/>
        <v>8371</v>
      </c>
      <c r="H131" s="7">
        <f t="shared" si="30"/>
        <v>4313</v>
      </c>
      <c r="I131" s="16" t="str">
        <f t="shared" si="30"/>
        <v>No hay datos</v>
      </c>
      <c r="J131" s="19">
        <f t="shared" si="30"/>
        <v>149048</v>
      </c>
      <c r="K131" s="24">
        <f t="shared" si="30"/>
        <v>21423</v>
      </c>
      <c r="L131" s="7">
        <f t="shared" si="30"/>
        <v>327889</v>
      </c>
      <c r="M131" s="7">
        <f t="shared" si="30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28"/>
        <v>3053</v>
      </c>
      <c r="S131" s="7">
        <f t="shared" si="28"/>
        <v>104</v>
      </c>
      <c r="T131" s="7">
        <f t="shared" si="28"/>
        <v>1</v>
      </c>
      <c r="U131" s="7">
        <f t="shared" si="28"/>
        <v>79053</v>
      </c>
      <c r="V131" s="7">
        <f t="shared" si="28"/>
        <v>531</v>
      </c>
      <c r="W131" s="7">
        <f t="shared" si="28"/>
        <v>342</v>
      </c>
      <c r="X131" s="7" t="str">
        <f t="shared" si="28"/>
        <v>53.0%</v>
      </c>
      <c r="Y131" s="7" t="str">
        <f t="shared" si="28"/>
        <v>47.0%</v>
      </c>
      <c r="Z131" s="7" t="str">
        <f t="shared" si="28"/>
        <v>60.6%</v>
      </c>
      <c r="AA131" s="7" t="str">
        <f t="shared" si="28"/>
        <v>20.5%</v>
      </c>
      <c r="AB131" s="7" t="str">
        <f t="shared" si="28"/>
        <v>13.2%</v>
      </c>
      <c r="AC131" s="7" t="str">
        <f t="shared" si="28"/>
        <v>2.9%</v>
      </c>
      <c r="AD131" s="7" t="str">
        <f t="shared" si="28"/>
        <v>1.4%</v>
      </c>
      <c r="AE131" s="7" t="str">
        <f t="shared" si="28"/>
        <v>0.8%</v>
      </c>
      <c r="AF131" s="7" t="str">
        <f t="shared" si="28"/>
        <v>0.5%</v>
      </c>
      <c r="AG131" s="7" t="str">
        <f t="shared" si="19"/>
        <v>0.2%</v>
      </c>
      <c r="AH131" s="9"/>
      <c r="AI131" s="9">
        <f t="shared" si="16"/>
        <v>4</v>
      </c>
      <c r="AJ131" s="10" t="s">
        <v>282</v>
      </c>
    </row>
    <row r="132" spans="1:36" ht="13.8" x14ac:dyDescent="0.25">
      <c r="A132" s="5">
        <f t="shared" si="29"/>
        <v>43890</v>
      </c>
      <c r="B132" s="5">
        <f t="shared" si="29"/>
        <v>44136</v>
      </c>
      <c r="C132" s="6">
        <f t="shared" si="29"/>
        <v>0.33333333333333331</v>
      </c>
      <c r="D132" s="7">
        <f t="shared" si="29"/>
        <v>248</v>
      </c>
      <c r="E132" s="10" t="s">
        <v>268</v>
      </c>
      <c r="F132" s="7">
        <f t="shared" si="30"/>
        <v>169194</v>
      </c>
      <c r="G132" s="7">
        <f t="shared" si="30"/>
        <v>8371</v>
      </c>
      <c r="H132" s="7">
        <f t="shared" si="30"/>
        <v>4313</v>
      </c>
      <c r="I132" s="16" t="str">
        <f t="shared" si="30"/>
        <v>No hay datos</v>
      </c>
      <c r="J132" s="19">
        <f t="shared" si="30"/>
        <v>149048</v>
      </c>
      <c r="K132" s="24">
        <f t="shared" si="30"/>
        <v>21423</v>
      </c>
      <c r="L132" s="7">
        <f t="shared" si="30"/>
        <v>327889</v>
      </c>
      <c r="M132" s="7">
        <f t="shared" si="30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1">R131</f>
        <v>3053</v>
      </c>
      <c r="S132" s="7">
        <f t="shared" si="31"/>
        <v>104</v>
      </c>
      <c r="T132" s="7">
        <f t="shared" si="31"/>
        <v>1</v>
      </c>
      <c r="U132" s="7">
        <f t="shared" si="31"/>
        <v>79053</v>
      </c>
      <c r="V132" s="7">
        <f t="shared" si="31"/>
        <v>531</v>
      </c>
      <c r="W132" s="7">
        <f t="shared" si="31"/>
        <v>342</v>
      </c>
      <c r="X132" s="7" t="str">
        <f t="shared" si="31"/>
        <v>53.0%</v>
      </c>
      <c r="Y132" s="7" t="str">
        <f t="shared" si="31"/>
        <v>47.0%</v>
      </c>
      <c r="Z132" s="7" t="str">
        <f t="shared" si="31"/>
        <v>60.6%</v>
      </c>
      <c r="AA132" s="7" t="str">
        <f t="shared" si="31"/>
        <v>20.5%</v>
      </c>
      <c r="AB132" s="7" t="str">
        <f t="shared" si="31"/>
        <v>13.2%</v>
      </c>
      <c r="AC132" s="7" t="str">
        <f t="shared" si="31"/>
        <v>2.9%</v>
      </c>
      <c r="AD132" s="7" t="str">
        <f t="shared" si="31"/>
        <v>1.4%</v>
      </c>
      <c r="AE132" s="7" t="str">
        <f t="shared" si="31"/>
        <v>0.8%</v>
      </c>
      <c r="AF132" s="7" t="str">
        <f t="shared" si="31"/>
        <v>0.5%</v>
      </c>
      <c r="AG132" s="7" t="str">
        <f t="shared" si="19"/>
        <v>0.2%</v>
      </c>
      <c r="AH132" s="9"/>
      <c r="AI132" s="9">
        <f t="shared" ref="AI132:AI195" si="32">AI131</f>
        <v>4</v>
      </c>
      <c r="AJ132" s="10" t="s">
        <v>282</v>
      </c>
    </row>
    <row r="133" spans="1:36" ht="13.8" x14ac:dyDescent="0.25">
      <c r="A133" s="5">
        <f t="shared" si="29"/>
        <v>43890</v>
      </c>
      <c r="B133" s="5">
        <f t="shared" si="29"/>
        <v>44136</v>
      </c>
      <c r="C133" s="6">
        <f t="shared" si="29"/>
        <v>0.33333333333333331</v>
      </c>
      <c r="D133" s="7">
        <f t="shared" si="29"/>
        <v>248</v>
      </c>
      <c r="E133" s="10" t="s">
        <v>268</v>
      </c>
      <c r="F133" s="7">
        <f t="shared" si="30"/>
        <v>169194</v>
      </c>
      <c r="G133" s="7">
        <f t="shared" si="30"/>
        <v>8371</v>
      </c>
      <c r="H133" s="7">
        <f t="shared" si="30"/>
        <v>4313</v>
      </c>
      <c r="I133" s="16" t="str">
        <f t="shared" si="30"/>
        <v>No hay datos</v>
      </c>
      <c r="J133" s="19">
        <f t="shared" si="30"/>
        <v>149048</v>
      </c>
      <c r="K133" s="24">
        <f t="shared" si="30"/>
        <v>21423</v>
      </c>
      <c r="L133" s="7">
        <f t="shared" si="30"/>
        <v>327889</v>
      </c>
      <c r="M133" s="7">
        <f t="shared" si="30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1"/>
        <v>3053</v>
      </c>
      <c r="S133" s="7">
        <f t="shared" si="31"/>
        <v>104</v>
      </c>
      <c r="T133" s="7">
        <f t="shared" si="31"/>
        <v>1</v>
      </c>
      <c r="U133" s="7">
        <f t="shared" si="31"/>
        <v>79053</v>
      </c>
      <c r="V133" s="7">
        <f t="shared" si="31"/>
        <v>531</v>
      </c>
      <c r="W133" s="7">
        <f t="shared" si="31"/>
        <v>342</v>
      </c>
      <c r="X133" s="7" t="str">
        <f t="shared" si="31"/>
        <v>53.0%</v>
      </c>
      <c r="Y133" s="7" t="str">
        <f t="shared" si="31"/>
        <v>47.0%</v>
      </c>
      <c r="Z133" s="7" t="str">
        <f t="shared" si="31"/>
        <v>60.6%</v>
      </c>
      <c r="AA133" s="7" t="str">
        <f t="shared" si="31"/>
        <v>20.5%</v>
      </c>
      <c r="AB133" s="7" t="str">
        <f t="shared" si="31"/>
        <v>13.2%</v>
      </c>
      <c r="AC133" s="7" t="str">
        <f t="shared" si="31"/>
        <v>2.9%</v>
      </c>
      <c r="AD133" s="7" t="str">
        <f t="shared" si="31"/>
        <v>1.4%</v>
      </c>
      <c r="AE133" s="7" t="str">
        <f t="shared" si="31"/>
        <v>0.8%</v>
      </c>
      <c r="AF133" s="7" t="str">
        <f t="shared" si="31"/>
        <v>0.5%</v>
      </c>
      <c r="AG133" s="7" t="str">
        <f t="shared" si="19"/>
        <v>0.2%</v>
      </c>
      <c r="AH133" s="9"/>
      <c r="AI133" s="9">
        <f t="shared" si="32"/>
        <v>4</v>
      </c>
      <c r="AJ133" s="10" t="s">
        <v>282</v>
      </c>
    </row>
    <row r="134" spans="1:36" ht="13.8" x14ac:dyDescent="0.25">
      <c r="A134" s="5">
        <f t="shared" si="29"/>
        <v>43890</v>
      </c>
      <c r="B134" s="5">
        <f t="shared" si="29"/>
        <v>44136</v>
      </c>
      <c r="C134" s="6">
        <f t="shared" si="29"/>
        <v>0.33333333333333331</v>
      </c>
      <c r="D134" s="7">
        <f t="shared" si="29"/>
        <v>248</v>
      </c>
      <c r="E134" s="10" t="s">
        <v>268</v>
      </c>
      <c r="F134" s="7">
        <f t="shared" si="30"/>
        <v>169194</v>
      </c>
      <c r="G134" s="7">
        <f t="shared" si="30"/>
        <v>8371</v>
      </c>
      <c r="H134" s="7">
        <f t="shared" si="30"/>
        <v>4313</v>
      </c>
      <c r="I134" s="16" t="str">
        <f t="shared" si="30"/>
        <v>No hay datos</v>
      </c>
      <c r="J134" s="19">
        <f t="shared" si="30"/>
        <v>149048</v>
      </c>
      <c r="K134" s="24">
        <f t="shared" si="30"/>
        <v>21423</v>
      </c>
      <c r="L134" s="7">
        <f t="shared" si="30"/>
        <v>327889</v>
      </c>
      <c r="M134" s="7">
        <f t="shared" si="30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31"/>
        <v>79053</v>
      </c>
      <c r="V134" s="7">
        <f t="shared" si="31"/>
        <v>531</v>
      </c>
      <c r="W134" s="7">
        <f t="shared" si="31"/>
        <v>342</v>
      </c>
      <c r="X134" s="7" t="str">
        <f t="shared" si="31"/>
        <v>53.0%</v>
      </c>
      <c r="Y134" s="7" t="str">
        <f t="shared" si="31"/>
        <v>47.0%</v>
      </c>
      <c r="Z134" s="7" t="str">
        <f t="shared" si="31"/>
        <v>60.6%</v>
      </c>
      <c r="AA134" s="7" t="str">
        <f t="shared" si="31"/>
        <v>20.5%</v>
      </c>
      <c r="AB134" s="7" t="str">
        <f t="shared" si="31"/>
        <v>13.2%</v>
      </c>
      <c r="AC134" s="7" t="str">
        <f t="shared" si="31"/>
        <v>2.9%</v>
      </c>
      <c r="AD134" s="7" t="str">
        <f t="shared" si="31"/>
        <v>1.4%</v>
      </c>
      <c r="AE134" s="7" t="str">
        <f t="shared" si="31"/>
        <v>0.8%</v>
      </c>
      <c r="AF134" s="7" t="str">
        <f t="shared" si="31"/>
        <v>0.5%</v>
      </c>
      <c r="AG134" s="7" t="str">
        <f t="shared" si="19"/>
        <v>0.2%</v>
      </c>
      <c r="AH134" s="9"/>
      <c r="AI134" s="9">
        <f t="shared" si="32"/>
        <v>4</v>
      </c>
      <c r="AJ134" s="10" t="s">
        <v>282</v>
      </c>
    </row>
    <row r="135" spans="1:36" ht="13.8" x14ac:dyDescent="0.25">
      <c r="A135" s="5">
        <f t="shared" si="29"/>
        <v>43890</v>
      </c>
      <c r="B135" s="5">
        <f t="shared" si="29"/>
        <v>44136</v>
      </c>
      <c r="C135" s="6">
        <f t="shared" si="29"/>
        <v>0.33333333333333331</v>
      </c>
      <c r="D135" s="7">
        <f t="shared" si="29"/>
        <v>248</v>
      </c>
      <c r="E135" s="10" t="s">
        <v>268</v>
      </c>
      <c r="F135" s="7">
        <f t="shared" si="30"/>
        <v>169194</v>
      </c>
      <c r="G135" s="7">
        <f t="shared" si="30"/>
        <v>8371</v>
      </c>
      <c r="H135" s="7">
        <f t="shared" si="30"/>
        <v>4313</v>
      </c>
      <c r="I135" s="16" t="str">
        <f t="shared" si="30"/>
        <v>No hay datos</v>
      </c>
      <c r="J135" s="19">
        <f t="shared" si="30"/>
        <v>149048</v>
      </c>
      <c r="K135" s="24">
        <f t="shared" si="30"/>
        <v>21423</v>
      </c>
      <c r="L135" s="7">
        <f t="shared" si="30"/>
        <v>327889</v>
      </c>
      <c r="M135" s="7">
        <f t="shared" si="30"/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AG150" si="33">R134</f>
        <v>2516</v>
      </c>
      <c r="S135" s="7">
        <f t="shared" si="33"/>
        <v>315</v>
      </c>
      <c r="T135" s="7">
        <f t="shared" si="33"/>
        <v>119</v>
      </c>
      <c r="U135" s="7">
        <f t="shared" si="31"/>
        <v>79053</v>
      </c>
      <c r="V135" s="7">
        <f t="shared" si="31"/>
        <v>531</v>
      </c>
      <c r="W135" s="7">
        <f t="shared" si="31"/>
        <v>342</v>
      </c>
      <c r="X135" s="7" t="str">
        <f t="shared" si="31"/>
        <v>53.0%</v>
      </c>
      <c r="Y135" s="7" t="str">
        <f t="shared" si="31"/>
        <v>47.0%</v>
      </c>
      <c r="Z135" s="7" t="str">
        <f t="shared" si="31"/>
        <v>60.6%</v>
      </c>
      <c r="AA135" s="7" t="str">
        <f t="shared" si="31"/>
        <v>20.5%</v>
      </c>
      <c r="AB135" s="7" t="str">
        <f t="shared" si="31"/>
        <v>13.2%</v>
      </c>
      <c r="AC135" s="7" t="str">
        <f t="shared" si="31"/>
        <v>2.9%</v>
      </c>
      <c r="AD135" s="7" t="str">
        <f t="shared" si="31"/>
        <v>1.4%</v>
      </c>
      <c r="AE135" s="7" t="str">
        <f t="shared" si="31"/>
        <v>0.8%</v>
      </c>
      <c r="AF135" s="7" t="str">
        <f t="shared" si="31"/>
        <v>0.5%</v>
      </c>
      <c r="AG135" s="7" t="str">
        <f t="shared" si="19"/>
        <v>0.2%</v>
      </c>
      <c r="AH135" s="9"/>
      <c r="AI135" s="9">
        <f t="shared" si="32"/>
        <v>4</v>
      </c>
      <c r="AJ135" s="10" t="s">
        <v>282</v>
      </c>
    </row>
    <row r="136" spans="1:36" ht="13.8" x14ac:dyDescent="0.25">
      <c r="A136" s="5">
        <f t="shared" si="29"/>
        <v>43890</v>
      </c>
      <c r="B136" s="5">
        <f t="shared" si="29"/>
        <v>44136</v>
      </c>
      <c r="C136" s="6">
        <f t="shared" si="29"/>
        <v>0.33333333333333331</v>
      </c>
      <c r="D136" s="7">
        <f t="shared" si="29"/>
        <v>248</v>
      </c>
      <c r="E136" s="10" t="s">
        <v>268</v>
      </c>
      <c r="F136" s="7">
        <f t="shared" si="30"/>
        <v>169194</v>
      </c>
      <c r="G136" s="7">
        <f t="shared" si="30"/>
        <v>8371</v>
      </c>
      <c r="H136" s="7">
        <f t="shared" si="30"/>
        <v>4313</v>
      </c>
      <c r="I136" s="16" t="str">
        <f t="shared" si="30"/>
        <v>No hay datos</v>
      </c>
      <c r="J136" s="19">
        <f t="shared" si="30"/>
        <v>149048</v>
      </c>
      <c r="K136" s="24">
        <f t="shared" si="30"/>
        <v>21423</v>
      </c>
      <c r="L136" s="7">
        <f t="shared" si="30"/>
        <v>327889</v>
      </c>
      <c r="M136" s="7">
        <f t="shared" si="3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33"/>
        <v>2516</v>
      </c>
      <c r="S136" s="7">
        <f t="shared" si="33"/>
        <v>315</v>
      </c>
      <c r="T136" s="7">
        <f t="shared" si="33"/>
        <v>119</v>
      </c>
      <c r="U136" s="7">
        <f t="shared" si="31"/>
        <v>79053</v>
      </c>
      <c r="V136" s="7">
        <f t="shared" si="31"/>
        <v>531</v>
      </c>
      <c r="W136" s="7">
        <f t="shared" si="31"/>
        <v>342</v>
      </c>
      <c r="X136" s="7" t="str">
        <f t="shared" si="31"/>
        <v>53.0%</v>
      </c>
      <c r="Y136" s="7" t="str">
        <f t="shared" si="31"/>
        <v>47.0%</v>
      </c>
      <c r="Z136" s="7" t="str">
        <f t="shared" si="31"/>
        <v>60.6%</v>
      </c>
      <c r="AA136" s="7" t="str">
        <f t="shared" si="31"/>
        <v>20.5%</v>
      </c>
      <c r="AB136" s="7" t="str">
        <f t="shared" si="31"/>
        <v>13.2%</v>
      </c>
      <c r="AC136" s="7" t="str">
        <f t="shared" si="31"/>
        <v>2.9%</v>
      </c>
      <c r="AD136" s="7" t="str">
        <f t="shared" si="31"/>
        <v>1.4%</v>
      </c>
      <c r="AE136" s="7" t="str">
        <f t="shared" si="31"/>
        <v>0.8%</v>
      </c>
      <c r="AF136" s="7" t="str">
        <f t="shared" si="31"/>
        <v>0.5%</v>
      </c>
      <c r="AG136" s="7" t="str">
        <f t="shared" si="19"/>
        <v>0.2%</v>
      </c>
      <c r="AH136" s="9"/>
      <c r="AI136" s="9">
        <f t="shared" si="32"/>
        <v>4</v>
      </c>
      <c r="AJ136" s="10" t="s">
        <v>282</v>
      </c>
    </row>
    <row r="137" spans="1:36" ht="13.8" x14ac:dyDescent="0.25">
      <c r="A137" s="5">
        <f t="shared" si="29"/>
        <v>43890</v>
      </c>
      <c r="B137" s="5">
        <f t="shared" si="29"/>
        <v>44136</v>
      </c>
      <c r="C137" s="6">
        <f t="shared" si="29"/>
        <v>0.33333333333333331</v>
      </c>
      <c r="D137" s="7">
        <f t="shared" si="29"/>
        <v>248</v>
      </c>
      <c r="E137" s="10" t="s">
        <v>268</v>
      </c>
      <c r="F137" s="7">
        <f t="shared" si="30"/>
        <v>169194</v>
      </c>
      <c r="G137" s="7">
        <f t="shared" si="30"/>
        <v>8371</v>
      </c>
      <c r="H137" s="7">
        <f t="shared" si="30"/>
        <v>4313</v>
      </c>
      <c r="I137" s="16" t="str">
        <f t="shared" si="30"/>
        <v>No hay datos</v>
      </c>
      <c r="J137" s="19">
        <f t="shared" si="30"/>
        <v>149048</v>
      </c>
      <c r="K137" s="24">
        <f t="shared" si="30"/>
        <v>21423</v>
      </c>
      <c r="L137" s="7">
        <f t="shared" si="30"/>
        <v>327889</v>
      </c>
      <c r="M137" s="7">
        <f t="shared" si="3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33"/>
        <v>2516</v>
      </c>
      <c r="S137" s="7">
        <f t="shared" si="33"/>
        <v>315</v>
      </c>
      <c r="T137" s="7">
        <f t="shared" si="33"/>
        <v>119</v>
      </c>
      <c r="U137" s="7">
        <f t="shared" si="31"/>
        <v>79053</v>
      </c>
      <c r="V137" s="7">
        <f t="shared" si="31"/>
        <v>531</v>
      </c>
      <c r="W137" s="7">
        <f t="shared" si="31"/>
        <v>342</v>
      </c>
      <c r="X137" s="7" t="str">
        <f t="shared" si="31"/>
        <v>53.0%</v>
      </c>
      <c r="Y137" s="7" t="str">
        <f t="shared" si="31"/>
        <v>47.0%</v>
      </c>
      <c r="Z137" s="7" t="str">
        <f t="shared" si="31"/>
        <v>60.6%</v>
      </c>
      <c r="AA137" s="7" t="str">
        <f t="shared" si="31"/>
        <v>20.5%</v>
      </c>
      <c r="AB137" s="7" t="str">
        <f t="shared" si="31"/>
        <v>13.2%</v>
      </c>
      <c r="AC137" s="7" t="str">
        <f t="shared" si="31"/>
        <v>2.9%</v>
      </c>
      <c r="AD137" s="7" t="str">
        <f t="shared" si="31"/>
        <v>1.4%</v>
      </c>
      <c r="AE137" s="7" t="str">
        <f t="shared" si="31"/>
        <v>0.8%</v>
      </c>
      <c r="AF137" s="7" t="str">
        <f t="shared" si="31"/>
        <v>0.5%</v>
      </c>
      <c r="AG137" s="7" t="str">
        <f t="shared" si="19"/>
        <v>0.2%</v>
      </c>
      <c r="AH137" s="9"/>
      <c r="AI137" s="9">
        <f t="shared" si="32"/>
        <v>4</v>
      </c>
      <c r="AJ137" s="10" t="s">
        <v>282</v>
      </c>
    </row>
    <row r="138" spans="1:36" ht="13.8" x14ac:dyDescent="0.25">
      <c r="A138" s="5">
        <f t="shared" si="29"/>
        <v>43890</v>
      </c>
      <c r="B138" s="5">
        <f t="shared" si="29"/>
        <v>44136</v>
      </c>
      <c r="C138" s="6">
        <f t="shared" si="29"/>
        <v>0.33333333333333331</v>
      </c>
      <c r="D138" s="7">
        <f t="shared" si="29"/>
        <v>248</v>
      </c>
      <c r="E138" s="10" t="s">
        <v>268</v>
      </c>
      <c r="F138" s="7">
        <f t="shared" si="30"/>
        <v>169194</v>
      </c>
      <c r="G138" s="7">
        <f t="shared" si="30"/>
        <v>8371</v>
      </c>
      <c r="H138" s="7">
        <f t="shared" si="30"/>
        <v>4313</v>
      </c>
      <c r="I138" s="16" t="str">
        <f t="shared" si="30"/>
        <v>No hay datos</v>
      </c>
      <c r="J138" s="19">
        <f t="shared" si="30"/>
        <v>149048</v>
      </c>
      <c r="K138" s="24">
        <f t="shared" si="30"/>
        <v>21423</v>
      </c>
      <c r="L138" s="7">
        <f t="shared" si="30"/>
        <v>327889</v>
      </c>
      <c r="M138" s="7">
        <f t="shared" si="3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3"/>
        <v>2516</v>
      </c>
      <c r="S138" s="7">
        <f t="shared" si="33"/>
        <v>315</v>
      </c>
      <c r="T138" s="7">
        <f t="shared" si="33"/>
        <v>119</v>
      </c>
      <c r="U138" s="7">
        <f t="shared" si="31"/>
        <v>79053</v>
      </c>
      <c r="V138" s="7">
        <f t="shared" si="31"/>
        <v>531</v>
      </c>
      <c r="W138" s="7">
        <f t="shared" si="31"/>
        <v>342</v>
      </c>
      <c r="X138" s="7" t="str">
        <f t="shared" si="31"/>
        <v>53.0%</v>
      </c>
      <c r="Y138" s="7" t="str">
        <f t="shared" si="31"/>
        <v>47.0%</v>
      </c>
      <c r="Z138" s="7" t="str">
        <f t="shared" si="31"/>
        <v>60.6%</v>
      </c>
      <c r="AA138" s="7" t="str">
        <f t="shared" si="31"/>
        <v>20.5%</v>
      </c>
      <c r="AB138" s="7" t="str">
        <f t="shared" si="31"/>
        <v>13.2%</v>
      </c>
      <c r="AC138" s="7" t="str">
        <f t="shared" si="31"/>
        <v>2.9%</v>
      </c>
      <c r="AD138" s="7" t="str">
        <f t="shared" si="31"/>
        <v>1.4%</v>
      </c>
      <c r="AE138" s="7" t="str">
        <f t="shared" si="31"/>
        <v>0.8%</v>
      </c>
      <c r="AF138" s="7" t="str">
        <f t="shared" si="31"/>
        <v>0.5%</v>
      </c>
      <c r="AG138" s="7" t="str">
        <f t="shared" si="19"/>
        <v>0.2%</v>
      </c>
      <c r="AH138" s="9"/>
      <c r="AI138" s="9">
        <f t="shared" si="32"/>
        <v>4</v>
      </c>
      <c r="AJ138" s="10" t="s">
        <v>282</v>
      </c>
    </row>
    <row r="139" spans="1:36" ht="13.8" x14ac:dyDescent="0.25">
      <c r="A139" s="5">
        <f t="shared" si="29"/>
        <v>43890</v>
      </c>
      <c r="B139" s="5">
        <f t="shared" si="29"/>
        <v>44136</v>
      </c>
      <c r="C139" s="6">
        <f t="shared" si="29"/>
        <v>0.33333333333333331</v>
      </c>
      <c r="D139" s="7">
        <f t="shared" si="29"/>
        <v>248</v>
      </c>
      <c r="E139" s="10" t="s">
        <v>268</v>
      </c>
      <c r="F139" s="7">
        <f t="shared" si="30"/>
        <v>169194</v>
      </c>
      <c r="G139" s="7">
        <f t="shared" si="30"/>
        <v>8371</v>
      </c>
      <c r="H139" s="7">
        <f t="shared" si="30"/>
        <v>4313</v>
      </c>
      <c r="I139" s="16" t="str">
        <f t="shared" si="30"/>
        <v>No hay datos</v>
      </c>
      <c r="J139" s="19">
        <f t="shared" si="30"/>
        <v>149048</v>
      </c>
      <c r="K139" s="24">
        <f t="shared" si="30"/>
        <v>21423</v>
      </c>
      <c r="L139" s="7">
        <f t="shared" si="30"/>
        <v>327889</v>
      </c>
      <c r="M139" s="7">
        <f t="shared" si="3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3"/>
        <v>2516</v>
      </c>
      <c r="S139" s="7">
        <f t="shared" si="33"/>
        <v>315</v>
      </c>
      <c r="T139" s="7">
        <f t="shared" si="33"/>
        <v>119</v>
      </c>
      <c r="U139" s="7">
        <f t="shared" si="31"/>
        <v>79053</v>
      </c>
      <c r="V139" s="7">
        <f t="shared" si="31"/>
        <v>531</v>
      </c>
      <c r="W139" s="7">
        <f t="shared" si="31"/>
        <v>342</v>
      </c>
      <c r="X139" s="7" t="str">
        <f t="shared" si="31"/>
        <v>53.0%</v>
      </c>
      <c r="Y139" s="7" t="str">
        <f t="shared" si="31"/>
        <v>47.0%</v>
      </c>
      <c r="Z139" s="7" t="str">
        <f t="shared" si="31"/>
        <v>60.6%</v>
      </c>
      <c r="AA139" s="7" t="str">
        <f t="shared" si="31"/>
        <v>20.5%</v>
      </c>
      <c r="AB139" s="7" t="str">
        <f t="shared" si="31"/>
        <v>13.2%</v>
      </c>
      <c r="AC139" s="7" t="str">
        <f t="shared" si="31"/>
        <v>2.9%</v>
      </c>
      <c r="AD139" s="7" t="str">
        <f t="shared" si="31"/>
        <v>1.4%</v>
      </c>
      <c r="AE139" s="7" t="str">
        <f t="shared" si="31"/>
        <v>0.8%</v>
      </c>
      <c r="AF139" s="7" t="str">
        <f t="shared" si="31"/>
        <v>0.5%</v>
      </c>
      <c r="AG139" s="7" t="str">
        <f t="shared" si="19"/>
        <v>0.2%</v>
      </c>
      <c r="AH139" s="9"/>
      <c r="AI139" s="9">
        <f t="shared" si="32"/>
        <v>4</v>
      </c>
      <c r="AJ139" s="10" t="s">
        <v>282</v>
      </c>
    </row>
    <row r="140" spans="1:36" ht="13.8" x14ac:dyDescent="0.25">
      <c r="A140" s="5">
        <f t="shared" si="29"/>
        <v>43890</v>
      </c>
      <c r="B140" s="5">
        <f t="shared" si="29"/>
        <v>44136</v>
      </c>
      <c r="C140" s="6">
        <f t="shared" si="29"/>
        <v>0.33333333333333331</v>
      </c>
      <c r="D140" s="7">
        <f t="shared" si="29"/>
        <v>248</v>
      </c>
      <c r="E140" s="10" t="s">
        <v>268</v>
      </c>
      <c r="F140" s="7">
        <f t="shared" si="30"/>
        <v>169194</v>
      </c>
      <c r="G140" s="7">
        <f t="shared" si="30"/>
        <v>8371</v>
      </c>
      <c r="H140" s="7">
        <f t="shared" si="30"/>
        <v>4313</v>
      </c>
      <c r="I140" s="16" t="str">
        <f t="shared" si="30"/>
        <v>No hay datos</v>
      </c>
      <c r="J140" s="19">
        <f t="shared" si="30"/>
        <v>149048</v>
      </c>
      <c r="K140" s="24">
        <f t="shared" si="30"/>
        <v>21423</v>
      </c>
      <c r="L140" s="7">
        <f t="shared" si="30"/>
        <v>327889</v>
      </c>
      <c r="M140" s="7">
        <f t="shared" si="3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3"/>
        <v>2516</v>
      </c>
      <c r="S140" s="7">
        <f t="shared" si="33"/>
        <v>315</v>
      </c>
      <c r="T140" s="7">
        <f t="shared" si="33"/>
        <v>119</v>
      </c>
      <c r="U140" s="7">
        <f t="shared" si="31"/>
        <v>79053</v>
      </c>
      <c r="V140" s="7">
        <f t="shared" si="31"/>
        <v>531</v>
      </c>
      <c r="W140" s="7">
        <f t="shared" si="31"/>
        <v>342</v>
      </c>
      <c r="X140" s="7" t="str">
        <f t="shared" si="31"/>
        <v>53.0%</v>
      </c>
      <c r="Y140" s="7" t="str">
        <f t="shared" si="31"/>
        <v>47.0%</v>
      </c>
      <c r="Z140" s="7" t="str">
        <f t="shared" si="31"/>
        <v>60.6%</v>
      </c>
      <c r="AA140" s="7" t="str">
        <f t="shared" si="31"/>
        <v>20.5%</v>
      </c>
      <c r="AB140" s="7" t="str">
        <f t="shared" si="31"/>
        <v>13.2%</v>
      </c>
      <c r="AC140" s="7" t="str">
        <f t="shared" si="31"/>
        <v>2.9%</v>
      </c>
      <c r="AD140" s="7" t="str">
        <f t="shared" si="31"/>
        <v>1.4%</v>
      </c>
      <c r="AE140" s="7" t="str">
        <f t="shared" si="31"/>
        <v>0.8%</v>
      </c>
      <c r="AF140" s="7" t="str">
        <f t="shared" si="31"/>
        <v>0.5%</v>
      </c>
      <c r="AG140" s="7" t="str">
        <f t="shared" si="19"/>
        <v>0.2%</v>
      </c>
      <c r="AH140" s="9"/>
      <c r="AI140" s="9">
        <f t="shared" si="32"/>
        <v>4</v>
      </c>
      <c r="AJ140" s="10" t="s">
        <v>282</v>
      </c>
    </row>
    <row r="141" spans="1:36" ht="13.8" x14ac:dyDescent="0.25">
      <c r="A141" s="5">
        <f t="shared" si="29"/>
        <v>43890</v>
      </c>
      <c r="B141" s="5">
        <f t="shared" si="29"/>
        <v>44136</v>
      </c>
      <c r="C141" s="6">
        <f t="shared" si="29"/>
        <v>0.33333333333333331</v>
      </c>
      <c r="D141" s="7">
        <f t="shared" si="29"/>
        <v>248</v>
      </c>
      <c r="E141" s="10" t="s">
        <v>268</v>
      </c>
      <c r="F141" s="7">
        <f t="shared" si="30"/>
        <v>169194</v>
      </c>
      <c r="G141" s="7">
        <f t="shared" si="30"/>
        <v>8371</v>
      </c>
      <c r="H141" s="7">
        <f t="shared" si="30"/>
        <v>4313</v>
      </c>
      <c r="I141" s="16" t="str">
        <f t="shared" si="30"/>
        <v>No hay datos</v>
      </c>
      <c r="J141" s="19">
        <f t="shared" si="30"/>
        <v>149048</v>
      </c>
      <c r="K141" s="24">
        <f t="shared" si="30"/>
        <v>21423</v>
      </c>
      <c r="L141" s="7">
        <f t="shared" si="30"/>
        <v>327889</v>
      </c>
      <c r="M141" s="7">
        <f t="shared" si="3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33"/>
        <v>2516</v>
      </c>
      <c r="S141" s="7">
        <f t="shared" si="33"/>
        <v>315</v>
      </c>
      <c r="T141" s="7">
        <f t="shared" si="33"/>
        <v>119</v>
      </c>
      <c r="U141" s="7">
        <f t="shared" si="31"/>
        <v>79053</v>
      </c>
      <c r="V141" s="7">
        <f t="shared" si="31"/>
        <v>531</v>
      </c>
      <c r="W141" s="7">
        <f t="shared" si="31"/>
        <v>342</v>
      </c>
      <c r="X141" s="7" t="str">
        <f t="shared" si="31"/>
        <v>53.0%</v>
      </c>
      <c r="Y141" s="7" t="str">
        <f t="shared" si="31"/>
        <v>47.0%</v>
      </c>
      <c r="Z141" s="7" t="str">
        <f t="shared" si="31"/>
        <v>60.6%</v>
      </c>
      <c r="AA141" s="7" t="str">
        <f t="shared" si="31"/>
        <v>20.5%</v>
      </c>
      <c r="AB141" s="7" t="str">
        <f t="shared" si="31"/>
        <v>13.2%</v>
      </c>
      <c r="AC141" s="7" t="str">
        <f t="shared" si="31"/>
        <v>2.9%</v>
      </c>
      <c r="AD141" s="7" t="str">
        <f t="shared" si="31"/>
        <v>1.4%</v>
      </c>
      <c r="AE141" s="7" t="str">
        <f t="shared" si="31"/>
        <v>0.8%</v>
      </c>
      <c r="AF141" s="7" t="str">
        <f t="shared" si="31"/>
        <v>0.5%</v>
      </c>
      <c r="AG141" s="7" t="str">
        <f t="shared" si="19"/>
        <v>0.2%</v>
      </c>
      <c r="AH141" s="9"/>
      <c r="AI141" s="9">
        <f t="shared" si="32"/>
        <v>4</v>
      </c>
      <c r="AJ141" s="10" t="s">
        <v>282</v>
      </c>
    </row>
    <row r="142" spans="1:36" ht="13.8" x14ac:dyDescent="0.25">
      <c r="A142" s="5">
        <f t="shared" si="29"/>
        <v>43890</v>
      </c>
      <c r="B142" s="5">
        <f t="shared" si="29"/>
        <v>44136</v>
      </c>
      <c r="C142" s="6">
        <f t="shared" si="29"/>
        <v>0.33333333333333331</v>
      </c>
      <c r="D142" s="7">
        <f t="shared" si="29"/>
        <v>248</v>
      </c>
      <c r="E142" s="10" t="s">
        <v>268</v>
      </c>
      <c r="F142" s="7">
        <f t="shared" si="30"/>
        <v>169194</v>
      </c>
      <c r="G142" s="7">
        <f t="shared" si="30"/>
        <v>8371</v>
      </c>
      <c r="H142" s="7">
        <f t="shared" si="30"/>
        <v>4313</v>
      </c>
      <c r="I142" s="16" t="str">
        <f t="shared" si="30"/>
        <v>No hay datos</v>
      </c>
      <c r="J142" s="19">
        <f t="shared" si="30"/>
        <v>149048</v>
      </c>
      <c r="K142" s="24">
        <f t="shared" si="30"/>
        <v>21423</v>
      </c>
      <c r="L142" s="7">
        <f t="shared" si="30"/>
        <v>327889</v>
      </c>
      <c r="M142" s="7">
        <f t="shared" si="3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33"/>
        <v>2516</v>
      </c>
      <c r="S142" s="7">
        <f t="shared" si="33"/>
        <v>315</v>
      </c>
      <c r="T142" s="7">
        <f t="shared" si="33"/>
        <v>119</v>
      </c>
      <c r="U142" s="7">
        <f t="shared" si="31"/>
        <v>79053</v>
      </c>
      <c r="V142" s="7">
        <f t="shared" si="31"/>
        <v>531</v>
      </c>
      <c r="W142" s="7">
        <f t="shared" si="31"/>
        <v>342</v>
      </c>
      <c r="X142" s="7" t="str">
        <f t="shared" si="31"/>
        <v>53.0%</v>
      </c>
      <c r="Y142" s="7" t="str">
        <f t="shared" si="31"/>
        <v>47.0%</v>
      </c>
      <c r="Z142" s="7" t="str">
        <f t="shared" si="31"/>
        <v>60.6%</v>
      </c>
      <c r="AA142" s="7" t="str">
        <f t="shared" si="31"/>
        <v>20.5%</v>
      </c>
      <c r="AB142" s="7" t="str">
        <f t="shared" si="31"/>
        <v>13.2%</v>
      </c>
      <c r="AC142" s="7" t="str">
        <f t="shared" si="31"/>
        <v>2.9%</v>
      </c>
      <c r="AD142" s="7" t="str">
        <f t="shared" si="31"/>
        <v>1.4%</v>
      </c>
      <c r="AE142" s="7" t="str">
        <f t="shared" si="31"/>
        <v>0.8%</v>
      </c>
      <c r="AF142" s="7" t="str">
        <f t="shared" si="31"/>
        <v>0.5%</v>
      </c>
      <c r="AG142" s="7" t="str">
        <f t="shared" si="19"/>
        <v>0.2%</v>
      </c>
      <c r="AH142" s="9"/>
      <c r="AI142" s="9">
        <f t="shared" si="32"/>
        <v>4</v>
      </c>
      <c r="AJ142" s="10" t="s">
        <v>282</v>
      </c>
    </row>
    <row r="143" spans="1:36" ht="13.8" x14ac:dyDescent="0.25">
      <c r="A143" s="5">
        <f t="shared" si="29"/>
        <v>43890</v>
      </c>
      <c r="B143" s="5">
        <f t="shared" si="29"/>
        <v>44136</v>
      </c>
      <c r="C143" s="6">
        <f t="shared" si="29"/>
        <v>0.33333333333333331</v>
      </c>
      <c r="D143" s="7">
        <f t="shared" si="29"/>
        <v>248</v>
      </c>
      <c r="E143" s="10" t="s">
        <v>268</v>
      </c>
      <c r="F143" s="7">
        <f t="shared" si="30"/>
        <v>169194</v>
      </c>
      <c r="G143" s="7">
        <f t="shared" si="30"/>
        <v>8371</v>
      </c>
      <c r="H143" s="7">
        <f t="shared" si="30"/>
        <v>4313</v>
      </c>
      <c r="I143" s="16" t="str">
        <f t="shared" si="30"/>
        <v>No hay datos</v>
      </c>
      <c r="J143" s="19">
        <f t="shared" si="30"/>
        <v>149048</v>
      </c>
      <c r="K143" s="24">
        <f t="shared" si="30"/>
        <v>21423</v>
      </c>
      <c r="L143" s="7">
        <f t="shared" si="30"/>
        <v>327889</v>
      </c>
      <c r="M143" s="7">
        <f t="shared" si="3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3"/>
        <v>2516</v>
      </c>
      <c r="S143" s="7">
        <f t="shared" si="33"/>
        <v>315</v>
      </c>
      <c r="T143" s="7">
        <f t="shared" si="33"/>
        <v>119</v>
      </c>
      <c r="U143" s="7">
        <f t="shared" si="31"/>
        <v>79053</v>
      </c>
      <c r="V143" s="7">
        <f t="shared" si="31"/>
        <v>531</v>
      </c>
      <c r="W143" s="7">
        <f t="shared" si="31"/>
        <v>342</v>
      </c>
      <c r="X143" s="7" t="str">
        <f t="shared" si="31"/>
        <v>53.0%</v>
      </c>
      <c r="Y143" s="7" t="str">
        <f t="shared" si="31"/>
        <v>47.0%</v>
      </c>
      <c r="Z143" s="7" t="str">
        <f t="shared" si="31"/>
        <v>60.6%</v>
      </c>
      <c r="AA143" s="7" t="str">
        <f t="shared" si="31"/>
        <v>20.5%</v>
      </c>
      <c r="AB143" s="7" t="str">
        <f t="shared" si="31"/>
        <v>13.2%</v>
      </c>
      <c r="AC143" s="7" t="str">
        <f t="shared" si="31"/>
        <v>2.9%</v>
      </c>
      <c r="AD143" s="7" t="str">
        <f t="shared" si="31"/>
        <v>1.4%</v>
      </c>
      <c r="AE143" s="7" t="str">
        <f t="shared" si="31"/>
        <v>0.8%</v>
      </c>
      <c r="AF143" s="7" t="str">
        <f t="shared" si="31"/>
        <v>0.5%</v>
      </c>
      <c r="AG143" s="7" t="str">
        <f t="shared" si="19"/>
        <v>0.2%</v>
      </c>
      <c r="AH143" s="9"/>
      <c r="AI143" s="9">
        <f t="shared" si="32"/>
        <v>4</v>
      </c>
      <c r="AJ143" s="10" t="s">
        <v>282</v>
      </c>
    </row>
    <row r="144" spans="1:36" ht="13.8" x14ac:dyDescent="0.25">
      <c r="A144" s="5">
        <f t="shared" si="29"/>
        <v>43890</v>
      </c>
      <c r="B144" s="5">
        <f t="shared" si="29"/>
        <v>44136</v>
      </c>
      <c r="C144" s="6">
        <f t="shared" si="29"/>
        <v>0.33333333333333331</v>
      </c>
      <c r="D144" s="7">
        <f t="shared" si="29"/>
        <v>248</v>
      </c>
      <c r="E144" s="10" t="s">
        <v>268</v>
      </c>
      <c r="F144" s="7">
        <f t="shared" si="30"/>
        <v>169194</v>
      </c>
      <c r="G144" s="7">
        <f t="shared" si="30"/>
        <v>8371</v>
      </c>
      <c r="H144" s="7">
        <f t="shared" si="30"/>
        <v>4313</v>
      </c>
      <c r="I144" s="16" t="str">
        <f t="shared" si="30"/>
        <v>No hay datos</v>
      </c>
      <c r="J144" s="19">
        <f t="shared" si="30"/>
        <v>149048</v>
      </c>
      <c r="K144" s="24">
        <f t="shared" si="30"/>
        <v>21423</v>
      </c>
      <c r="L144" s="7">
        <f t="shared" si="30"/>
        <v>327889</v>
      </c>
      <c r="M144" s="7">
        <f t="shared" si="3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33"/>
        <v>2516</v>
      </c>
      <c r="S144" s="7">
        <f t="shared" si="33"/>
        <v>315</v>
      </c>
      <c r="T144" s="7">
        <f t="shared" si="33"/>
        <v>119</v>
      </c>
      <c r="U144" s="7">
        <f t="shared" si="31"/>
        <v>79053</v>
      </c>
      <c r="V144" s="7">
        <f t="shared" si="31"/>
        <v>531</v>
      </c>
      <c r="W144" s="7">
        <f t="shared" si="31"/>
        <v>342</v>
      </c>
      <c r="X144" s="7" t="str">
        <f t="shared" si="31"/>
        <v>53.0%</v>
      </c>
      <c r="Y144" s="7" t="str">
        <f t="shared" si="31"/>
        <v>47.0%</v>
      </c>
      <c r="Z144" s="7" t="str">
        <f t="shared" si="31"/>
        <v>60.6%</v>
      </c>
      <c r="AA144" s="7" t="str">
        <f t="shared" si="31"/>
        <v>20.5%</v>
      </c>
      <c r="AB144" s="7" t="str">
        <f t="shared" si="31"/>
        <v>13.2%</v>
      </c>
      <c r="AC144" s="7" t="str">
        <f t="shared" si="31"/>
        <v>2.9%</v>
      </c>
      <c r="AD144" s="7" t="str">
        <f t="shared" si="31"/>
        <v>1.4%</v>
      </c>
      <c r="AE144" s="7" t="str">
        <f t="shared" si="31"/>
        <v>0.8%</v>
      </c>
      <c r="AF144" s="7" t="str">
        <f t="shared" si="31"/>
        <v>0.5%</v>
      </c>
      <c r="AG144" s="7" t="str">
        <f t="shared" si="19"/>
        <v>0.2%</v>
      </c>
      <c r="AH144" s="9"/>
      <c r="AI144" s="9">
        <f t="shared" si="32"/>
        <v>4</v>
      </c>
      <c r="AJ144" s="10" t="s">
        <v>282</v>
      </c>
    </row>
    <row r="145" spans="1:36" ht="13.8" x14ac:dyDescent="0.25">
      <c r="A145" s="5">
        <f t="shared" si="29"/>
        <v>43890</v>
      </c>
      <c r="B145" s="5">
        <f t="shared" si="29"/>
        <v>44136</v>
      </c>
      <c r="C145" s="6">
        <f t="shared" si="29"/>
        <v>0.33333333333333331</v>
      </c>
      <c r="D145" s="7">
        <f t="shared" si="29"/>
        <v>248</v>
      </c>
      <c r="E145" s="10" t="s">
        <v>268</v>
      </c>
      <c r="F145" s="7">
        <f t="shared" si="30"/>
        <v>169194</v>
      </c>
      <c r="G145" s="7">
        <f t="shared" si="30"/>
        <v>8371</v>
      </c>
      <c r="H145" s="7">
        <f t="shared" si="30"/>
        <v>4313</v>
      </c>
      <c r="I145" s="16" t="str">
        <f t="shared" si="30"/>
        <v>No hay datos</v>
      </c>
      <c r="J145" s="19">
        <f t="shared" si="30"/>
        <v>149048</v>
      </c>
      <c r="K145" s="24">
        <f t="shared" si="30"/>
        <v>21423</v>
      </c>
      <c r="L145" s="7">
        <f t="shared" si="30"/>
        <v>327889</v>
      </c>
      <c r="M145" s="7">
        <f t="shared" si="3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31"/>
        <v>79053</v>
      </c>
      <c r="V145" s="7">
        <f t="shared" si="31"/>
        <v>531</v>
      </c>
      <c r="W145" s="7">
        <f t="shared" si="31"/>
        <v>342</v>
      </c>
      <c r="X145" s="7" t="str">
        <f t="shared" si="31"/>
        <v>53.0%</v>
      </c>
      <c r="Y145" s="7" t="str">
        <f t="shared" si="31"/>
        <v>47.0%</v>
      </c>
      <c r="Z145" s="7" t="str">
        <f t="shared" si="31"/>
        <v>60.6%</v>
      </c>
      <c r="AA145" s="7" t="str">
        <f t="shared" si="31"/>
        <v>20.5%</v>
      </c>
      <c r="AB145" s="7" t="str">
        <f t="shared" si="31"/>
        <v>13.2%</v>
      </c>
      <c r="AC145" s="7" t="str">
        <f t="shared" si="31"/>
        <v>2.9%</v>
      </c>
      <c r="AD145" s="7" t="str">
        <f t="shared" si="31"/>
        <v>1.4%</v>
      </c>
      <c r="AE145" s="7" t="str">
        <f t="shared" si="31"/>
        <v>0.8%</v>
      </c>
      <c r="AF145" s="7" t="str">
        <f t="shared" si="31"/>
        <v>0.5%</v>
      </c>
      <c r="AG145" s="7" t="str">
        <f t="shared" si="19"/>
        <v>0.2%</v>
      </c>
      <c r="AH145" s="9"/>
      <c r="AI145" s="9">
        <f t="shared" si="32"/>
        <v>4</v>
      </c>
      <c r="AJ145" s="10" t="s">
        <v>282</v>
      </c>
    </row>
    <row r="146" spans="1:36" ht="13.8" x14ac:dyDescent="0.25">
      <c r="A146" s="5">
        <f t="shared" si="29"/>
        <v>43890</v>
      </c>
      <c r="B146" s="5">
        <f t="shared" si="29"/>
        <v>44136</v>
      </c>
      <c r="C146" s="6">
        <f t="shared" si="29"/>
        <v>0.33333333333333331</v>
      </c>
      <c r="D146" s="7">
        <f t="shared" si="29"/>
        <v>248</v>
      </c>
      <c r="E146" s="10" t="s">
        <v>268</v>
      </c>
      <c r="F146" s="7">
        <f t="shared" si="30"/>
        <v>169194</v>
      </c>
      <c r="G146" s="7">
        <f t="shared" si="30"/>
        <v>8371</v>
      </c>
      <c r="H146" s="7">
        <f t="shared" si="30"/>
        <v>4313</v>
      </c>
      <c r="I146" s="16" t="str">
        <f t="shared" si="30"/>
        <v>No hay datos</v>
      </c>
      <c r="J146" s="19">
        <f t="shared" si="30"/>
        <v>149048</v>
      </c>
      <c r="K146" s="24">
        <f t="shared" si="30"/>
        <v>21423</v>
      </c>
      <c r="L146" s="7">
        <f t="shared" si="30"/>
        <v>327889</v>
      </c>
      <c r="M146" s="7">
        <f t="shared" si="3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3"/>
        <v>4575</v>
      </c>
      <c r="S146" s="7">
        <f t="shared" si="33"/>
        <v>281</v>
      </c>
      <c r="T146" s="7">
        <f t="shared" si="33"/>
        <v>61</v>
      </c>
      <c r="U146" s="7">
        <f t="shared" si="31"/>
        <v>79053</v>
      </c>
      <c r="V146" s="7">
        <f t="shared" si="31"/>
        <v>531</v>
      </c>
      <c r="W146" s="7">
        <f t="shared" si="31"/>
        <v>342</v>
      </c>
      <c r="X146" s="7" t="str">
        <f t="shared" si="31"/>
        <v>53.0%</v>
      </c>
      <c r="Y146" s="7" t="str">
        <f t="shared" si="31"/>
        <v>47.0%</v>
      </c>
      <c r="Z146" s="7" t="str">
        <f t="shared" si="31"/>
        <v>60.6%</v>
      </c>
      <c r="AA146" s="7" t="str">
        <f t="shared" si="31"/>
        <v>20.5%</v>
      </c>
      <c r="AB146" s="7" t="str">
        <f t="shared" si="31"/>
        <v>13.2%</v>
      </c>
      <c r="AC146" s="7" t="str">
        <f t="shared" si="31"/>
        <v>2.9%</v>
      </c>
      <c r="AD146" s="7" t="str">
        <f t="shared" si="31"/>
        <v>1.4%</v>
      </c>
      <c r="AE146" s="7" t="str">
        <f t="shared" si="31"/>
        <v>0.8%</v>
      </c>
      <c r="AF146" s="7" t="str">
        <f t="shared" si="31"/>
        <v>0.5%</v>
      </c>
      <c r="AG146" s="7" t="str">
        <f t="shared" si="19"/>
        <v>0.2%</v>
      </c>
      <c r="AH146" s="9"/>
      <c r="AI146" s="9">
        <f t="shared" si="32"/>
        <v>4</v>
      </c>
      <c r="AJ146" s="10" t="s">
        <v>282</v>
      </c>
    </row>
    <row r="147" spans="1:36" ht="13.8" x14ac:dyDescent="0.25">
      <c r="A147" s="5">
        <f t="shared" ref="A147:D162" si="34">A146</f>
        <v>43890</v>
      </c>
      <c r="B147" s="5">
        <f t="shared" si="34"/>
        <v>44136</v>
      </c>
      <c r="C147" s="6">
        <f t="shared" si="34"/>
        <v>0.33333333333333331</v>
      </c>
      <c r="D147" s="7">
        <f t="shared" si="34"/>
        <v>248</v>
      </c>
      <c r="E147" s="10" t="s">
        <v>268</v>
      </c>
      <c r="F147" s="7">
        <f t="shared" ref="F147:M162" si="35">F146</f>
        <v>169194</v>
      </c>
      <c r="G147" s="7">
        <f t="shared" si="35"/>
        <v>8371</v>
      </c>
      <c r="H147" s="7">
        <f t="shared" si="35"/>
        <v>4313</v>
      </c>
      <c r="I147" s="16" t="str">
        <f t="shared" si="35"/>
        <v>No hay datos</v>
      </c>
      <c r="J147" s="19">
        <f t="shared" si="35"/>
        <v>149048</v>
      </c>
      <c r="K147" s="24">
        <f t="shared" si="35"/>
        <v>21423</v>
      </c>
      <c r="L147" s="7">
        <f t="shared" si="35"/>
        <v>327889</v>
      </c>
      <c r="M147" s="7">
        <f t="shared" si="35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3"/>
        <v>4575</v>
      </c>
      <c r="S147" s="7">
        <f t="shared" si="33"/>
        <v>281</v>
      </c>
      <c r="T147" s="7">
        <f t="shared" si="33"/>
        <v>61</v>
      </c>
      <c r="U147" s="7">
        <f t="shared" si="31"/>
        <v>79053</v>
      </c>
      <c r="V147" s="7">
        <f t="shared" si="31"/>
        <v>531</v>
      </c>
      <c r="W147" s="7">
        <f t="shared" si="31"/>
        <v>342</v>
      </c>
      <c r="X147" s="7" t="str">
        <f t="shared" si="31"/>
        <v>53.0%</v>
      </c>
      <c r="Y147" s="7" t="str">
        <f t="shared" si="31"/>
        <v>47.0%</v>
      </c>
      <c r="Z147" s="7" t="str">
        <f t="shared" si="31"/>
        <v>60.6%</v>
      </c>
      <c r="AA147" s="7" t="str">
        <f t="shared" si="31"/>
        <v>20.5%</v>
      </c>
      <c r="AB147" s="7" t="str">
        <f t="shared" si="31"/>
        <v>13.2%</v>
      </c>
      <c r="AC147" s="7" t="str">
        <f t="shared" si="31"/>
        <v>2.9%</v>
      </c>
      <c r="AD147" s="7" t="str">
        <f t="shared" si="31"/>
        <v>1.4%</v>
      </c>
      <c r="AE147" s="7" t="str">
        <f t="shared" si="31"/>
        <v>0.8%</v>
      </c>
      <c r="AF147" s="7" t="str">
        <f t="shared" si="31"/>
        <v>0.5%</v>
      </c>
      <c r="AG147" s="7" t="str">
        <f t="shared" si="31"/>
        <v>0.2%</v>
      </c>
      <c r="AH147" s="9"/>
      <c r="AI147" s="9">
        <f t="shared" si="32"/>
        <v>4</v>
      </c>
      <c r="AJ147" s="10" t="s">
        <v>282</v>
      </c>
    </row>
    <row r="148" spans="1:36" ht="13.8" x14ac:dyDescent="0.25">
      <c r="A148" s="5">
        <f t="shared" si="34"/>
        <v>43890</v>
      </c>
      <c r="B148" s="5">
        <f t="shared" si="34"/>
        <v>44136</v>
      </c>
      <c r="C148" s="6">
        <f t="shared" si="34"/>
        <v>0.33333333333333331</v>
      </c>
      <c r="D148" s="7">
        <f t="shared" si="34"/>
        <v>248</v>
      </c>
      <c r="E148" s="10" t="s">
        <v>268</v>
      </c>
      <c r="F148" s="7">
        <f t="shared" si="35"/>
        <v>169194</v>
      </c>
      <c r="G148" s="7">
        <f t="shared" si="35"/>
        <v>8371</v>
      </c>
      <c r="H148" s="7">
        <f t="shared" si="35"/>
        <v>4313</v>
      </c>
      <c r="I148" s="16" t="str">
        <f t="shared" si="35"/>
        <v>No hay datos</v>
      </c>
      <c r="J148" s="19">
        <f t="shared" si="35"/>
        <v>149048</v>
      </c>
      <c r="K148" s="24">
        <f t="shared" si="35"/>
        <v>21423</v>
      </c>
      <c r="L148" s="7">
        <f t="shared" si="35"/>
        <v>327889</v>
      </c>
      <c r="M148" s="7">
        <f t="shared" si="35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33"/>
        <v>4575</v>
      </c>
      <c r="S148" s="7">
        <f t="shared" si="33"/>
        <v>281</v>
      </c>
      <c r="T148" s="7">
        <f t="shared" si="33"/>
        <v>61</v>
      </c>
      <c r="U148" s="7">
        <f t="shared" si="33"/>
        <v>79053</v>
      </c>
      <c r="V148" s="7">
        <f t="shared" si="33"/>
        <v>531</v>
      </c>
      <c r="W148" s="7">
        <f t="shared" si="33"/>
        <v>342</v>
      </c>
      <c r="X148" s="7" t="str">
        <f t="shared" si="33"/>
        <v>53.0%</v>
      </c>
      <c r="Y148" s="7" t="str">
        <f t="shared" si="33"/>
        <v>47.0%</v>
      </c>
      <c r="Z148" s="7" t="str">
        <f t="shared" si="33"/>
        <v>60.6%</v>
      </c>
      <c r="AA148" s="7" t="str">
        <f t="shared" si="33"/>
        <v>20.5%</v>
      </c>
      <c r="AB148" s="7" t="str">
        <f t="shared" si="33"/>
        <v>13.2%</v>
      </c>
      <c r="AC148" s="7" t="str">
        <f t="shared" si="33"/>
        <v>2.9%</v>
      </c>
      <c r="AD148" s="7" t="str">
        <f t="shared" si="33"/>
        <v>1.4%</v>
      </c>
      <c r="AE148" s="7" t="str">
        <f t="shared" si="33"/>
        <v>0.8%</v>
      </c>
      <c r="AF148" s="7" t="str">
        <f t="shared" si="33"/>
        <v>0.5%</v>
      </c>
      <c r="AG148" s="7" t="str">
        <f t="shared" si="33"/>
        <v>0.2%</v>
      </c>
      <c r="AH148" s="9"/>
      <c r="AI148" s="9">
        <f t="shared" si="32"/>
        <v>4</v>
      </c>
      <c r="AJ148" s="10" t="s">
        <v>282</v>
      </c>
    </row>
    <row r="149" spans="1:36" ht="13.8" x14ac:dyDescent="0.25">
      <c r="A149" s="5">
        <f t="shared" si="34"/>
        <v>43890</v>
      </c>
      <c r="B149" s="5">
        <f t="shared" si="34"/>
        <v>44136</v>
      </c>
      <c r="C149" s="6">
        <f t="shared" si="34"/>
        <v>0.33333333333333331</v>
      </c>
      <c r="D149" s="7">
        <f t="shared" si="34"/>
        <v>248</v>
      </c>
      <c r="E149" s="10" t="s">
        <v>268</v>
      </c>
      <c r="F149" s="7">
        <f t="shared" si="35"/>
        <v>169194</v>
      </c>
      <c r="G149" s="7">
        <f t="shared" si="35"/>
        <v>8371</v>
      </c>
      <c r="H149" s="7">
        <f t="shared" si="35"/>
        <v>4313</v>
      </c>
      <c r="I149" s="16" t="str">
        <f t="shared" si="35"/>
        <v>No hay datos</v>
      </c>
      <c r="J149" s="19">
        <f t="shared" si="35"/>
        <v>149048</v>
      </c>
      <c r="K149" s="24">
        <f t="shared" si="35"/>
        <v>21423</v>
      </c>
      <c r="L149" s="7">
        <f t="shared" si="35"/>
        <v>327889</v>
      </c>
      <c r="M149" s="7">
        <f t="shared" si="35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3"/>
        <v>4575</v>
      </c>
      <c r="S149" s="7">
        <f t="shared" si="33"/>
        <v>281</v>
      </c>
      <c r="T149" s="7">
        <f t="shared" si="33"/>
        <v>61</v>
      </c>
      <c r="U149" s="7">
        <f t="shared" si="33"/>
        <v>79053</v>
      </c>
      <c r="V149" s="7">
        <f t="shared" si="33"/>
        <v>531</v>
      </c>
      <c r="W149" s="7">
        <f t="shared" si="33"/>
        <v>342</v>
      </c>
      <c r="X149" s="7" t="str">
        <f t="shared" si="33"/>
        <v>53.0%</v>
      </c>
      <c r="Y149" s="7" t="str">
        <f t="shared" si="33"/>
        <v>47.0%</v>
      </c>
      <c r="Z149" s="7" t="str">
        <f t="shared" si="33"/>
        <v>60.6%</v>
      </c>
      <c r="AA149" s="7" t="str">
        <f t="shared" si="33"/>
        <v>20.5%</v>
      </c>
      <c r="AB149" s="7" t="str">
        <f t="shared" si="33"/>
        <v>13.2%</v>
      </c>
      <c r="AC149" s="7" t="str">
        <f t="shared" si="33"/>
        <v>2.9%</v>
      </c>
      <c r="AD149" s="7" t="str">
        <f t="shared" si="33"/>
        <v>1.4%</v>
      </c>
      <c r="AE149" s="7" t="str">
        <f t="shared" si="33"/>
        <v>0.8%</v>
      </c>
      <c r="AF149" s="7" t="str">
        <f t="shared" si="33"/>
        <v>0.5%</v>
      </c>
      <c r="AG149" s="7" t="str">
        <f t="shared" si="33"/>
        <v>0.2%</v>
      </c>
      <c r="AH149" s="9"/>
      <c r="AI149" s="9">
        <f t="shared" si="32"/>
        <v>4</v>
      </c>
      <c r="AJ149" s="10" t="s">
        <v>282</v>
      </c>
    </row>
    <row r="150" spans="1:36" ht="13.8" x14ac:dyDescent="0.25">
      <c r="A150" s="5">
        <f t="shared" si="34"/>
        <v>43890</v>
      </c>
      <c r="B150" s="5">
        <f t="shared" si="34"/>
        <v>44136</v>
      </c>
      <c r="C150" s="6">
        <f t="shared" si="34"/>
        <v>0.33333333333333331</v>
      </c>
      <c r="D150" s="7">
        <f t="shared" si="34"/>
        <v>248</v>
      </c>
      <c r="E150" s="10" t="s">
        <v>268</v>
      </c>
      <c r="F150" s="7">
        <f t="shared" si="35"/>
        <v>169194</v>
      </c>
      <c r="G150" s="7">
        <f t="shared" si="35"/>
        <v>8371</v>
      </c>
      <c r="H150" s="7">
        <f t="shared" si="35"/>
        <v>4313</v>
      </c>
      <c r="I150" s="16" t="str">
        <f t="shared" si="35"/>
        <v>No hay datos</v>
      </c>
      <c r="J150" s="19">
        <f t="shared" si="35"/>
        <v>149048</v>
      </c>
      <c r="K150" s="24">
        <f t="shared" si="35"/>
        <v>21423</v>
      </c>
      <c r="L150" s="7">
        <f t="shared" si="35"/>
        <v>327889</v>
      </c>
      <c r="M150" s="7">
        <f t="shared" si="35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33"/>
        <v>4575</v>
      </c>
      <c r="S150" s="7">
        <f t="shared" si="33"/>
        <v>281</v>
      </c>
      <c r="T150" s="7">
        <f t="shared" si="33"/>
        <v>61</v>
      </c>
      <c r="U150" s="7">
        <f t="shared" si="33"/>
        <v>79053</v>
      </c>
      <c r="V150" s="7">
        <f t="shared" si="33"/>
        <v>531</v>
      </c>
      <c r="W150" s="7">
        <f t="shared" si="33"/>
        <v>342</v>
      </c>
      <c r="X150" s="7" t="str">
        <f t="shared" si="33"/>
        <v>53.0%</v>
      </c>
      <c r="Y150" s="7" t="str">
        <f t="shared" si="33"/>
        <v>47.0%</v>
      </c>
      <c r="Z150" s="7" t="str">
        <f t="shared" si="33"/>
        <v>60.6%</v>
      </c>
      <c r="AA150" s="7" t="str">
        <f t="shared" si="33"/>
        <v>20.5%</v>
      </c>
      <c r="AB150" s="7" t="str">
        <f t="shared" si="33"/>
        <v>13.2%</v>
      </c>
      <c r="AC150" s="7" t="str">
        <f t="shared" si="33"/>
        <v>2.9%</v>
      </c>
      <c r="AD150" s="7" t="str">
        <f t="shared" si="33"/>
        <v>1.4%</v>
      </c>
      <c r="AE150" s="7" t="str">
        <f t="shared" si="33"/>
        <v>0.8%</v>
      </c>
      <c r="AF150" s="7" t="str">
        <f t="shared" si="33"/>
        <v>0.5%</v>
      </c>
      <c r="AG150" s="7" t="str">
        <f t="shared" si="33"/>
        <v>0.2%</v>
      </c>
      <c r="AH150" s="9"/>
      <c r="AI150" s="9">
        <f t="shared" si="32"/>
        <v>4</v>
      </c>
      <c r="AJ150" s="10" t="s">
        <v>282</v>
      </c>
    </row>
    <row r="151" spans="1:36" ht="13.8" x14ac:dyDescent="0.25">
      <c r="A151" s="5">
        <f t="shared" si="34"/>
        <v>43890</v>
      </c>
      <c r="B151" s="5">
        <f t="shared" si="34"/>
        <v>44136</v>
      </c>
      <c r="C151" s="6">
        <f t="shared" si="34"/>
        <v>0.33333333333333331</v>
      </c>
      <c r="D151" s="7">
        <f t="shared" si="34"/>
        <v>248</v>
      </c>
      <c r="E151" s="10" t="s">
        <v>268</v>
      </c>
      <c r="F151" s="7">
        <f t="shared" si="35"/>
        <v>169194</v>
      </c>
      <c r="G151" s="7">
        <f t="shared" si="35"/>
        <v>8371</v>
      </c>
      <c r="H151" s="7">
        <f t="shared" si="35"/>
        <v>4313</v>
      </c>
      <c r="I151" s="16" t="str">
        <f t="shared" si="35"/>
        <v>No hay datos</v>
      </c>
      <c r="J151" s="19">
        <f t="shared" si="35"/>
        <v>149048</v>
      </c>
      <c r="K151" s="24">
        <f t="shared" si="35"/>
        <v>21423</v>
      </c>
      <c r="L151" s="7">
        <f t="shared" si="35"/>
        <v>327889</v>
      </c>
      <c r="M151" s="7">
        <f t="shared" si="35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6">R150</f>
        <v>4575</v>
      </c>
      <c r="S151" s="7">
        <f t="shared" si="36"/>
        <v>281</v>
      </c>
      <c r="T151" s="7">
        <f t="shared" si="36"/>
        <v>61</v>
      </c>
      <c r="U151" s="7">
        <f t="shared" si="36"/>
        <v>79053</v>
      </c>
      <c r="V151" s="7">
        <f t="shared" si="36"/>
        <v>531</v>
      </c>
      <c r="W151" s="7">
        <f t="shared" si="36"/>
        <v>342</v>
      </c>
      <c r="X151" s="7" t="str">
        <f t="shared" si="36"/>
        <v>53.0%</v>
      </c>
      <c r="Y151" s="7" t="str">
        <f t="shared" si="36"/>
        <v>47.0%</v>
      </c>
      <c r="Z151" s="7" t="str">
        <f t="shared" si="36"/>
        <v>60.6%</v>
      </c>
      <c r="AA151" s="7" t="str">
        <f t="shared" si="36"/>
        <v>20.5%</v>
      </c>
      <c r="AB151" s="7" t="str">
        <f t="shared" si="36"/>
        <v>13.2%</v>
      </c>
      <c r="AC151" s="7" t="str">
        <f t="shared" si="36"/>
        <v>2.9%</v>
      </c>
      <c r="AD151" s="7" t="str">
        <f t="shared" si="36"/>
        <v>1.4%</v>
      </c>
      <c r="AE151" s="7" t="str">
        <f t="shared" si="36"/>
        <v>0.8%</v>
      </c>
      <c r="AF151" s="7" t="str">
        <f t="shared" si="36"/>
        <v>0.5%</v>
      </c>
      <c r="AG151" s="7" t="str">
        <f t="shared" si="36"/>
        <v>0.2%</v>
      </c>
      <c r="AH151" s="9"/>
      <c r="AI151" s="9">
        <f t="shared" si="32"/>
        <v>4</v>
      </c>
      <c r="AJ151" s="10" t="s">
        <v>282</v>
      </c>
    </row>
    <row r="152" spans="1:36" ht="13.8" x14ac:dyDescent="0.25">
      <c r="A152" s="5">
        <f t="shared" si="34"/>
        <v>43890</v>
      </c>
      <c r="B152" s="5">
        <f t="shared" si="34"/>
        <v>44136</v>
      </c>
      <c r="C152" s="6">
        <f t="shared" si="34"/>
        <v>0.33333333333333331</v>
      </c>
      <c r="D152" s="7">
        <f t="shared" si="34"/>
        <v>248</v>
      </c>
      <c r="E152" s="10" t="s">
        <v>268</v>
      </c>
      <c r="F152" s="7">
        <f t="shared" si="35"/>
        <v>169194</v>
      </c>
      <c r="G152" s="7">
        <f t="shared" si="35"/>
        <v>8371</v>
      </c>
      <c r="H152" s="7">
        <f t="shared" si="35"/>
        <v>4313</v>
      </c>
      <c r="I152" s="16" t="str">
        <f t="shared" si="35"/>
        <v>No hay datos</v>
      </c>
      <c r="J152" s="19">
        <f t="shared" si="35"/>
        <v>149048</v>
      </c>
      <c r="K152" s="24">
        <f t="shared" si="35"/>
        <v>21423</v>
      </c>
      <c r="L152" s="7">
        <f t="shared" si="35"/>
        <v>327889</v>
      </c>
      <c r="M152" s="7">
        <f t="shared" si="35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6"/>
        <v>4575</v>
      </c>
      <c r="S152" s="7">
        <f t="shared" si="36"/>
        <v>281</v>
      </c>
      <c r="T152" s="7">
        <f t="shared" si="36"/>
        <v>61</v>
      </c>
      <c r="U152" s="7">
        <f t="shared" si="36"/>
        <v>79053</v>
      </c>
      <c r="V152" s="7">
        <f t="shared" si="36"/>
        <v>531</v>
      </c>
      <c r="W152" s="7">
        <f t="shared" si="36"/>
        <v>342</v>
      </c>
      <c r="X152" s="7" t="str">
        <f t="shared" si="36"/>
        <v>53.0%</v>
      </c>
      <c r="Y152" s="7" t="str">
        <f t="shared" si="36"/>
        <v>47.0%</v>
      </c>
      <c r="Z152" s="7" t="str">
        <f t="shared" si="36"/>
        <v>60.6%</v>
      </c>
      <c r="AA152" s="7" t="str">
        <f t="shared" si="36"/>
        <v>20.5%</v>
      </c>
      <c r="AB152" s="7" t="str">
        <f t="shared" si="36"/>
        <v>13.2%</v>
      </c>
      <c r="AC152" s="7" t="str">
        <f t="shared" si="36"/>
        <v>2.9%</v>
      </c>
      <c r="AD152" s="7" t="str">
        <f t="shared" si="36"/>
        <v>1.4%</v>
      </c>
      <c r="AE152" s="7" t="str">
        <f t="shared" si="36"/>
        <v>0.8%</v>
      </c>
      <c r="AF152" s="7" t="str">
        <f t="shared" si="36"/>
        <v>0.5%</v>
      </c>
      <c r="AG152" s="7" t="str">
        <f t="shared" si="36"/>
        <v>0.2%</v>
      </c>
      <c r="AH152" s="9"/>
      <c r="AI152" s="9">
        <f t="shared" si="32"/>
        <v>4</v>
      </c>
      <c r="AJ152" s="10" t="s">
        <v>282</v>
      </c>
    </row>
    <row r="153" spans="1:36" ht="13.8" x14ac:dyDescent="0.25">
      <c r="A153" s="5">
        <f t="shared" si="34"/>
        <v>43890</v>
      </c>
      <c r="B153" s="5">
        <f t="shared" si="34"/>
        <v>44136</v>
      </c>
      <c r="C153" s="6">
        <f t="shared" si="34"/>
        <v>0.33333333333333331</v>
      </c>
      <c r="D153" s="7">
        <f t="shared" si="34"/>
        <v>248</v>
      </c>
      <c r="E153" s="10" t="s">
        <v>268</v>
      </c>
      <c r="F153" s="7">
        <f t="shared" si="35"/>
        <v>169194</v>
      </c>
      <c r="G153" s="7">
        <f t="shared" si="35"/>
        <v>8371</v>
      </c>
      <c r="H153" s="7">
        <f t="shared" si="35"/>
        <v>4313</v>
      </c>
      <c r="I153" s="16" t="str">
        <f t="shared" si="35"/>
        <v>No hay datos</v>
      </c>
      <c r="J153" s="19">
        <f t="shared" si="35"/>
        <v>149048</v>
      </c>
      <c r="K153" s="24">
        <f t="shared" si="35"/>
        <v>21423</v>
      </c>
      <c r="L153" s="7">
        <f t="shared" si="35"/>
        <v>327889</v>
      </c>
      <c r="M153" s="7">
        <f t="shared" si="35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36"/>
        <v>79053</v>
      </c>
      <c r="V153" s="7">
        <f t="shared" si="36"/>
        <v>531</v>
      </c>
      <c r="W153" s="7">
        <f t="shared" si="36"/>
        <v>342</v>
      </c>
      <c r="X153" s="7" t="str">
        <f t="shared" si="36"/>
        <v>53.0%</v>
      </c>
      <c r="Y153" s="7" t="str">
        <f t="shared" si="36"/>
        <v>47.0%</v>
      </c>
      <c r="Z153" s="7" t="str">
        <f t="shared" si="36"/>
        <v>60.6%</v>
      </c>
      <c r="AA153" s="7" t="str">
        <f t="shared" si="36"/>
        <v>20.5%</v>
      </c>
      <c r="AB153" s="7" t="str">
        <f t="shared" si="36"/>
        <v>13.2%</v>
      </c>
      <c r="AC153" s="7" t="str">
        <f t="shared" si="36"/>
        <v>2.9%</v>
      </c>
      <c r="AD153" s="7" t="str">
        <f t="shared" si="36"/>
        <v>1.4%</v>
      </c>
      <c r="AE153" s="7" t="str">
        <f t="shared" si="36"/>
        <v>0.8%</v>
      </c>
      <c r="AF153" s="7" t="str">
        <f t="shared" si="36"/>
        <v>0.5%</v>
      </c>
      <c r="AG153" s="7" t="str">
        <f t="shared" si="36"/>
        <v>0.2%</v>
      </c>
      <c r="AH153" s="9"/>
      <c r="AI153" s="9">
        <f t="shared" si="32"/>
        <v>4</v>
      </c>
      <c r="AJ153" s="10" t="s">
        <v>282</v>
      </c>
    </row>
    <row r="154" spans="1:36" ht="13.8" x14ac:dyDescent="0.25">
      <c r="A154" s="5">
        <f t="shared" si="34"/>
        <v>43890</v>
      </c>
      <c r="B154" s="5">
        <f t="shared" si="34"/>
        <v>44136</v>
      </c>
      <c r="C154" s="6">
        <f t="shared" si="34"/>
        <v>0.33333333333333331</v>
      </c>
      <c r="D154" s="7">
        <f t="shared" si="34"/>
        <v>248</v>
      </c>
      <c r="E154" s="10" t="s">
        <v>268</v>
      </c>
      <c r="F154" s="7">
        <f t="shared" si="35"/>
        <v>169194</v>
      </c>
      <c r="G154" s="7">
        <f t="shared" si="35"/>
        <v>8371</v>
      </c>
      <c r="H154" s="7">
        <f t="shared" si="35"/>
        <v>4313</v>
      </c>
      <c r="I154" s="16" t="str">
        <f t="shared" si="35"/>
        <v>No hay datos</v>
      </c>
      <c r="J154" s="19">
        <f t="shared" si="35"/>
        <v>149048</v>
      </c>
      <c r="K154" s="24">
        <f t="shared" si="35"/>
        <v>21423</v>
      </c>
      <c r="L154" s="7">
        <f t="shared" si="35"/>
        <v>327889</v>
      </c>
      <c r="M154" s="7">
        <f t="shared" si="35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6"/>
        <v>4773</v>
      </c>
      <c r="S154" s="7">
        <f t="shared" si="36"/>
        <v>170</v>
      </c>
      <c r="T154" s="7">
        <f t="shared" si="36"/>
        <v>7</v>
      </c>
      <c r="U154" s="7">
        <f t="shared" si="36"/>
        <v>79053</v>
      </c>
      <c r="V154" s="7">
        <f t="shared" si="36"/>
        <v>531</v>
      </c>
      <c r="W154" s="7">
        <f t="shared" si="36"/>
        <v>342</v>
      </c>
      <c r="X154" s="7" t="str">
        <f t="shared" si="36"/>
        <v>53.0%</v>
      </c>
      <c r="Y154" s="7" t="str">
        <f t="shared" si="36"/>
        <v>47.0%</v>
      </c>
      <c r="Z154" s="7" t="str">
        <f t="shared" si="36"/>
        <v>60.6%</v>
      </c>
      <c r="AA154" s="7" t="str">
        <f t="shared" si="36"/>
        <v>20.5%</v>
      </c>
      <c r="AB154" s="7" t="str">
        <f t="shared" si="36"/>
        <v>13.2%</v>
      </c>
      <c r="AC154" s="7" t="str">
        <f t="shared" si="36"/>
        <v>2.9%</v>
      </c>
      <c r="AD154" s="7" t="str">
        <f t="shared" si="36"/>
        <v>1.4%</v>
      </c>
      <c r="AE154" s="7" t="str">
        <f t="shared" si="36"/>
        <v>0.8%</v>
      </c>
      <c r="AF154" s="7" t="str">
        <f t="shared" si="36"/>
        <v>0.5%</v>
      </c>
      <c r="AG154" s="7" t="str">
        <f t="shared" si="36"/>
        <v>0.2%</v>
      </c>
      <c r="AH154" s="9"/>
      <c r="AI154" s="9">
        <f t="shared" si="32"/>
        <v>4</v>
      </c>
      <c r="AJ154" s="10" t="s">
        <v>282</v>
      </c>
    </row>
    <row r="155" spans="1:36" ht="13.8" x14ac:dyDescent="0.25">
      <c r="A155" s="5">
        <f t="shared" si="34"/>
        <v>43890</v>
      </c>
      <c r="B155" s="5">
        <f t="shared" si="34"/>
        <v>44136</v>
      </c>
      <c r="C155" s="6">
        <f t="shared" si="34"/>
        <v>0.33333333333333331</v>
      </c>
      <c r="D155" s="7">
        <f t="shared" si="34"/>
        <v>248</v>
      </c>
      <c r="E155" s="10" t="s">
        <v>268</v>
      </c>
      <c r="F155" s="7">
        <f t="shared" si="35"/>
        <v>169194</v>
      </c>
      <c r="G155" s="7">
        <f t="shared" si="35"/>
        <v>8371</v>
      </c>
      <c r="H155" s="7">
        <f t="shared" si="35"/>
        <v>4313</v>
      </c>
      <c r="I155" s="16" t="str">
        <f t="shared" si="35"/>
        <v>No hay datos</v>
      </c>
      <c r="J155" s="19">
        <f t="shared" si="35"/>
        <v>149048</v>
      </c>
      <c r="K155" s="24">
        <f t="shared" si="35"/>
        <v>21423</v>
      </c>
      <c r="L155" s="7">
        <f t="shared" si="35"/>
        <v>327889</v>
      </c>
      <c r="M155" s="7">
        <f t="shared" si="35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6"/>
        <v>4773</v>
      </c>
      <c r="S155" s="7">
        <f t="shared" si="36"/>
        <v>170</v>
      </c>
      <c r="T155" s="7">
        <f t="shared" si="36"/>
        <v>7</v>
      </c>
      <c r="U155" s="7">
        <f t="shared" si="36"/>
        <v>79053</v>
      </c>
      <c r="V155" s="7">
        <f t="shared" si="36"/>
        <v>531</v>
      </c>
      <c r="W155" s="7">
        <f t="shared" si="36"/>
        <v>342</v>
      </c>
      <c r="X155" s="7" t="str">
        <f t="shared" si="36"/>
        <v>53.0%</v>
      </c>
      <c r="Y155" s="7" t="str">
        <f t="shared" si="36"/>
        <v>47.0%</v>
      </c>
      <c r="Z155" s="7" t="str">
        <f t="shared" si="36"/>
        <v>60.6%</v>
      </c>
      <c r="AA155" s="7" t="str">
        <f t="shared" si="36"/>
        <v>20.5%</v>
      </c>
      <c r="AB155" s="7" t="str">
        <f t="shared" si="36"/>
        <v>13.2%</v>
      </c>
      <c r="AC155" s="7" t="str">
        <f t="shared" si="36"/>
        <v>2.9%</v>
      </c>
      <c r="AD155" s="7" t="str">
        <f t="shared" si="36"/>
        <v>1.4%</v>
      </c>
      <c r="AE155" s="7" t="str">
        <f t="shared" si="36"/>
        <v>0.8%</v>
      </c>
      <c r="AF155" s="7" t="str">
        <f t="shared" si="36"/>
        <v>0.5%</v>
      </c>
      <c r="AG155" s="7" t="str">
        <f t="shared" si="36"/>
        <v>0.2%</v>
      </c>
      <c r="AH155" s="9"/>
      <c r="AI155" s="9">
        <f t="shared" si="32"/>
        <v>4</v>
      </c>
      <c r="AJ155" s="10" t="s">
        <v>282</v>
      </c>
    </row>
    <row r="156" spans="1:36" ht="13.8" x14ac:dyDescent="0.25">
      <c r="A156" s="5">
        <f t="shared" si="34"/>
        <v>43890</v>
      </c>
      <c r="B156" s="5">
        <f t="shared" si="34"/>
        <v>44136</v>
      </c>
      <c r="C156" s="6">
        <f t="shared" si="34"/>
        <v>0.33333333333333331</v>
      </c>
      <c r="D156" s="7">
        <f t="shared" si="34"/>
        <v>248</v>
      </c>
      <c r="E156" s="10" t="s">
        <v>268</v>
      </c>
      <c r="F156" s="7">
        <f t="shared" si="35"/>
        <v>169194</v>
      </c>
      <c r="G156" s="7">
        <f t="shared" si="35"/>
        <v>8371</v>
      </c>
      <c r="H156" s="7">
        <f t="shared" si="35"/>
        <v>4313</v>
      </c>
      <c r="I156" s="16" t="str">
        <f t="shared" si="35"/>
        <v>No hay datos</v>
      </c>
      <c r="J156" s="19">
        <f t="shared" si="35"/>
        <v>149048</v>
      </c>
      <c r="K156" s="24">
        <f t="shared" si="35"/>
        <v>21423</v>
      </c>
      <c r="L156" s="7">
        <f t="shared" si="35"/>
        <v>327889</v>
      </c>
      <c r="M156" s="7">
        <f t="shared" si="35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6"/>
        <v>4773</v>
      </c>
      <c r="S156" s="7">
        <f t="shared" si="36"/>
        <v>170</v>
      </c>
      <c r="T156" s="7">
        <f t="shared" si="36"/>
        <v>7</v>
      </c>
      <c r="U156" s="7">
        <f t="shared" si="36"/>
        <v>79053</v>
      </c>
      <c r="V156" s="7">
        <f t="shared" si="36"/>
        <v>531</v>
      </c>
      <c r="W156" s="7">
        <f t="shared" si="36"/>
        <v>342</v>
      </c>
      <c r="X156" s="7" t="str">
        <f t="shared" si="36"/>
        <v>53.0%</v>
      </c>
      <c r="Y156" s="7" t="str">
        <f t="shared" si="36"/>
        <v>47.0%</v>
      </c>
      <c r="Z156" s="7" t="str">
        <f t="shared" si="36"/>
        <v>60.6%</v>
      </c>
      <c r="AA156" s="7" t="str">
        <f t="shared" si="36"/>
        <v>20.5%</v>
      </c>
      <c r="AB156" s="7" t="str">
        <f t="shared" si="36"/>
        <v>13.2%</v>
      </c>
      <c r="AC156" s="7" t="str">
        <f t="shared" si="36"/>
        <v>2.9%</v>
      </c>
      <c r="AD156" s="7" t="str">
        <f t="shared" si="36"/>
        <v>1.4%</v>
      </c>
      <c r="AE156" s="7" t="str">
        <f t="shared" si="36"/>
        <v>0.8%</v>
      </c>
      <c r="AF156" s="7" t="str">
        <f t="shared" si="36"/>
        <v>0.5%</v>
      </c>
      <c r="AG156" s="7" t="str">
        <f t="shared" si="36"/>
        <v>0.2%</v>
      </c>
      <c r="AH156" s="9"/>
      <c r="AI156" s="9">
        <f t="shared" si="32"/>
        <v>4</v>
      </c>
      <c r="AJ156" s="10" t="s">
        <v>282</v>
      </c>
    </row>
    <row r="157" spans="1:36" ht="13.8" x14ac:dyDescent="0.25">
      <c r="A157" s="5">
        <f t="shared" si="34"/>
        <v>43890</v>
      </c>
      <c r="B157" s="5">
        <f t="shared" si="34"/>
        <v>44136</v>
      </c>
      <c r="C157" s="6">
        <f t="shared" si="34"/>
        <v>0.33333333333333331</v>
      </c>
      <c r="D157" s="7">
        <f t="shared" si="34"/>
        <v>248</v>
      </c>
      <c r="E157" s="10" t="s">
        <v>268</v>
      </c>
      <c r="F157" s="7">
        <f t="shared" si="35"/>
        <v>169194</v>
      </c>
      <c r="G157" s="7">
        <f t="shared" si="35"/>
        <v>8371</v>
      </c>
      <c r="H157" s="7">
        <f t="shared" si="35"/>
        <v>4313</v>
      </c>
      <c r="I157" s="16" t="str">
        <f t="shared" si="35"/>
        <v>No hay datos</v>
      </c>
      <c r="J157" s="19">
        <f t="shared" si="35"/>
        <v>149048</v>
      </c>
      <c r="K157" s="24">
        <f t="shared" si="35"/>
        <v>21423</v>
      </c>
      <c r="L157" s="7">
        <f t="shared" si="35"/>
        <v>327889</v>
      </c>
      <c r="M157" s="7">
        <f t="shared" si="35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6"/>
        <v>4773</v>
      </c>
      <c r="S157" s="7">
        <f t="shared" si="36"/>
        <v>170</v>
      </c>
      <c r="T157" s="7">
        <f t="shared" si="36"/>
        <v>7</v>
      </c>
      <c r="U157" s="7">
        <f t="shared" si="36"/>
        <v>79053</v>
      </c>
      <c r="V157" s="7">
        <f t="shared" si="36"/>
        <v>531</v>
      </c>
      <c r="W157" s="7">
        <f t="shared" si="36"/>
        <v>342</v>
      </c>
      <c r="X157" s="7" t="str">
        <f t="shared" si="36"/>
        <v>53.0%</v>
      </c>
      <c r="Y157" s="7" t="str">
        <f t="shared" si="36"/>
        <v>47.0%</v>
      </c>
      <c r="Z157" s="7" t="str">
        <f t="shared" si="36"/>
        <v>60.6%</v>
      </c>
      <c r="AA157" s="7" t="str">
        <f t="shared" si="36"/>
        <v>20.5%</v>
      </c>
      <c r="AB157" s="7" t="str">
        <f t="shared" si="36"/>
        <v>13.2%</v>
      </c>
      <c r="AC157" s="7" t="str">
        <f t="shared" si="36"/>
        <v>2.9%</v>
      </c>
      <c r="AD157" s="7" t="str">
        <f t="shared" si="36"/>
        <v>1.4%</v>
      </c>
      <c r="AE157" s="7" t="str">
        <f t="shared" si="36"/>
        <v>0.8%</v>
      </c>
      <c r="AF157" s="7" t="str">
        <f t="shared" si="36"/>
        <v>0.5%</v>
      </c>
      <c r="AG157" s="7" t="str">
        <f t="shared" si="36"/>
        <v>0.2%</v>
      </c>
      <c r="AH157" s="9"/>
      <c r="AI157" s="9">
        <f t="shared" si="32"/>
        <v>4</v>
      </c>
      <c r="AJ157" s="10" t="s">
        <v>282</v>
      </c>
    </row>
    <row r="158" spans="1:36" ht="13.8" x14ac:dyDescent="0.25">
      <c r="A158" s="5">
        <f t="shared" si="34"/>
        <v>43890</v>
      </c>
      <c r="B158" s="5">
        <f t="shared" si="34"/>
        <v>44136</v>
      </c>
      <c r="C158" s="6">
        <f t="shared" si="34"/>
        <v>0.33333333333333331</v>
      </c>
      <c r="D158" s="7">
        <f t="shared" si="34"/>
        <v>248</v>
      </c>
      <c r="E158" s="10" t="s">
        <v>268</v>
      </c>
      <c r="F158" s="7">
        <f t="shared" si="35"/>
        <v>169194</v>
      </c>
      <c r="G158" s="7">
        <f t="shared" si="35"/>
        <v>8371</v>
      </c>
      <c r="H158" s="7">
        <f t="shared" si="35"/>
        <v>4313</v>
      </c>
      <c r="I158" s="16" t="str">
        <f t="shared" si="35"/>
        <v>No hay datos</v>
      </c>
      <c r="J158" s="19">
        <f t="shared" si="35"/>
        <v>149048</v>
      </c>
      <c r="K158" s="24">
        <f t="shared" si="35"/>
        <v>21423</v>
      </c>
      <c r="L158" s="7">
        <f t="shared" si="35"/>
        <v>327889</v>
      </c>
      <c r="M158" s="7">
        <f t="shared" si="35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6"/>
        <v>4773</v>
      </c>
      <c r="S158" s="7">
        <f t="shared" si="36"/>
        <v>170</v>
      </c>
      <c r="T158" s="7">
        <f t="shared" si="36"/>
        <v>7</v>
      </c>
      <c r="U158" s="7">
        <f t="shared" si="36"/>
        <v>79053</v>
      </c>
      <c r="V158" s="7">
        <f t="shared" si="36"/>
        <v>531</v>
      </c>
      <c r="W158" s="7">
        <f t="shared" si="36"/>
        <v>342</v>
      </c>
      <c r="X158" s="7" t="str">
        <f t="shared" si="36"/>
        <v>53.0%</v>
      </c>
      <c r="Y158" s="7" t="str">
        <f t="shared" si="36"/>
        <v>47.0%</v>
      </c>
      <c r="Z158" s="7" t="str">
        <f t="shared" si="36"/>
        <v>60.6%</v>
      </c>
      <c r="AA158" s="7" t="str">
        <f t="shared" si="36"/>
        <v>20.5%</v>
      </c>
      <c r="AB158" s="7" t="str">
        <f t="shared" si="36"/>
        <v>13.2%</v>
      </c>
      <c r="AC158" s="7" t="str">
        <f t="shared" si="36"/>
        <v>2.9%</v>
      </c>
      <c r="AD158" s="7" t="str">
        <f t="shared" si="36"/>
        <v>1.4%</v>
      </c>
      <c r="AE158" s="7" t="str">
        <f t="shared" si="36"/>
        <v>0.8%</v>
      </c>
      <c r="AF158" s="7" t="str">
        <f t="shared" si="36"/>
        <v>0.5%</v>
      </c>
      <c r="AG158" s="7" t="str">
        <f t="shared" si="36"/>
        <v>0.2%</v>
      </c>
      <c r="AH158" s="9"/>
      <c r="AI158" s="9">
        <f t="shared" si="32"/>
        <v>4</v>
      </c>
      <c r="AJ158" s="10" t="s">
        <v>282</v>
      </c>
    </row>
    <row r="159" spans="1:36" ht="13.8" x14ac:dyDescent="0.25">
      <c r="A159" s="5">
        <f t="shared" si="34"/>
        <v>43890</v>
      </c>
      <c r="B159" s="5">
        <f t="shared" si="34"/>
        <v>44136</v>
      </c>
      <c r="C159" s="6">
        <f t="shared" si="34"/>
        <v>0.33333333333333331</v>
      </c>
      <c r="D159" s="7">
        <f t="shared" si="34"/>
        <v>248</v>
      </c>
      <c r="E159" s="10" t="s">
        <v>268</v>
      </c>
      <c r="F159" s="7">
        <f t="shared" si="35"/>
        <v>169194</v>
      </c>
      <c r="G159" s="7">
        <f t="shared" si="35"/>
        <v>8371</v>
      </c>
      <c r="H159" s="7">
        <f t="shared" si="35"/>
        <v>4313</v>
      </c>
      <c r="I159" s="16" t="str">
        <f t="shared" si="35"/>
        <v>No hay datos</v>
      </c>
      <c r="J159" s="19">
        <f t="shared" si="35"/>
        <v>149048</v>
      </c>
      <c r="K159" s="24">
        <f t="shared" si="35"/>
        <v>21423</v>
      </c>
      <c r="L159" s="7">
        <f t="shared" si="35"/>
        <v>327889</v>
      </c>
      <c r="M159" s="7">
        <f t="shared" si="35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6"/>
        <v>4773</v>
      </c>
      <c r="S159" s="7">
        <f t="shared" si="36"/>
        <v>170</v>
      </c>
      <c r="T159" s="7">
        <f t="shared" si="36"/>
        <v>7</v>
      </c>
      <c r="U159" s="7">
        <f t="shared" si="36"/>
        <v>79053</v>
      </c>
      <c r="V159" s="7">
        <f t="shared" si="36"/>
        <v>531</v>
      </c>
      <c r="W159" s="7">
        <f t="shared" si="36"/>
        <v>342</v>
      </c>
      <c r="X159" s="7" t="str">
        <f t="shared" si="36"/>
        <v>53.0%</v>
      </c>
      <c r="Y159" s="7" t="str">
        <f t="shared" si="36"/>
        <v>47.0%</v>
      </c>
      <c r="Z159" s="7" t="str">
        <f t="shared" si="36"/>
        <v>60.6%</v>
      </c>
      <c r="AA159" s="7" t="str">
        <f t="shared" si="36"/>
        <v>20.5%</v>
      </c>
      <c r="AB159" s="7" t="str">
        <f t="shared" si="36"/>
        <v>13.2%</v>
      </c>
      <c r="AC159" s="7" t="str">
        <f t="shared" si="36"/>
        <v>2.9%</v>
      </c>
      <c r="AD159" s="7" t="str">
        <f t="shared" si="36"/>
        <v>1.4%</v>
      </c>
      <c r="AE159" s="7" t="str">
        <f t="shared" si="36"/>
        <v>0.8%</v>
      </c>
      <c r="AF159" s="7" t="str">
        <f t="shared" si="36"/>
        <v>0.5%</v>
      </c>
      <c r="AG159" s="7" t="str">
        <f t="shared" si="36"/>
        <v>0.2%</v>
      </c>
      <c r="AH159" s="9"/>
      <c r="AI159" s="9">
        <f t="shared" si="32"/>
        <v>4</v>
      </c>
      <c r="AJ159" s="10" t="s">
        <v>282</v>
      </c>
    </row>
    <row r="160" spans="1:36" ht="13.8" x14ac:dyDescent="0.25">
      <c r="A160" s="5">
        <f t="shared" si="34"/>
        <v>43890</v>
      </c>
      <c r="B160" s="5">
        <f t="shared" si="34"/>
        <v>44136</v>
      </c>
      <c r="C160" s="6">
        <f t="shared" si="34"/>
        <v>0.33333333333333331</v>
      </c>
      <c r="D160" s="7">
        <f t="shared" si="34"/>
        <v>248</v>
      </c>
      <c r="E160" s="10" t="s">
        <v>268</v>
      </c>
      <c r="F160" s="7">
        <f t="shared" si="35"/>
        <v>169194</v>
      </c>
      <c r="G160" s="7">
        <f t="shared" si="35"/>
        <v>8371</v>
      </c>
      <c r="H160" s="7">
        <f t="shared" si="35"/>
        <v>4313</v>
      </c>
      <c r="I160" s="16" t="str">
        <f t="shared" si="35"/>
        <v>No hay datos</v>
      </c>
      <c r="J160" s="19">
        <f t="shared" si="35"/>
        <v>149048</v>
      </c>
      <c r="K160" s="24">
        <f t="shared" si="35"/>
        <v>21423</v>
      </c>
      <c r="L160" s="7">
        <f t="shared" si="35"/>
        <v>327889</v>
      </c>
      <c r="M160" s="7">
        <f t="shared" si="35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36"/>
        <v>79053</v>
      </c>
      <c r="V160" s="7">
        <f t="shared" si="36"/>
        <v>531</v>
      </c>
      <c r="W160" s="7">
        <f t="shared" si="36"/>
        <v>342</v>
      </c>
      <c r="X160" s="7" t="str">
        <f t="shared" si="36"/>
        <v>53.0%</v>
      </c>
      <c r="Y160" s="7" t="str">
        <f t="shared" si="36"/>
        <v>47.0%</v>
      </c>
      <c r="Z160" s="7" t="str">
        <f t="shared" si="36"/>
        <v>60.6%</v>
      </c>
      <c r="AA160" s="7" t="str">
        <f t="shared" si="36"/>
        <v>20.5%</v>
      </c>
      <c r="AB160" s="7" t="str">
        <f t="shared" si="36"/>
        <v>13.2%</v>
      </c>
      <c r="AC160" s="7" t="str">
        <f t="shared" si="36"/>
        <v>2.9%</v>
      </c>
      <c r="AD160" s="7" t="str">
        <f t="shared" si="36"/>
        <v>1.4%</v>
      </c>
      <c r="AE160" s="7" t="str">
        <f t="shared" si="36"/>
        <v>0.8%</v>
      </c>
      <c r="AF160" s="7" t="str">
        <f t="shared" si="36"/>
        <v>0.5%</v>
      </c>
      <c r="AG160" s="7" t="str">
        <f t="shared" si="36"/>
        <v>0.2%</v>
      </c>
      <c r="AH160" s="9"/>
      <c r="AI160" s="9">
        <f t="shared" si="32"/>
        <v>4</v>
      </c>
      <c r="AJ160" s="10" t="s">
        <v>282</v>
      </c>
    </row>
    <row r="161" spans="1:36" ht="13.8" x14ac:dyDescent="0.25">
      <c r="A161" s="5">
        <f t="shared" si="34"/>
        <v>43890</v>
      </c>
      <c r="B161" s="5">
        <f t="shared" si="34"/>
        <v>44136</v>
      </c>
      <c r="C161" s="6">
        <f t="shared" si="34"/>
        <v>0.33333333333333331</v>
      </c>
      <c r="D161" s="7">
        <f t="shared" si="34"/>
        <v>248</v>
      </c>
      <c r="E161" s="10" t="s">
        <v>268</v>
      </c>
      <c r="F161" s="7">
        <f t="shared" si="35"/>
        <v>169194</v>
      </c>
      <c r="G161" s="7">
        <f t="shared" si="35"/>
        <v>8371</v>
      </c>
      <c r="H161" s="7">
        <f t="shared" si="35"/>
        <v>4313</v>
      </c>
      <c r="I161" s="16" t="str">
        <f t="shared" si="35"/>
        <v>No hay datos</v>
      </c>
      <c r="J161" s="19">
        <f t="shared" si="35"/>
        <v>149048</v>
      </c>
      <c r="K161" s="24">
        <f t="shared" si="35"/>
        <v>21423</v>
      </c>
      <c r="L161" s="7">
        <f t="shared" si="35"/>
        <v>327889</v>
      </c>
      <c r="M161" s="7">
        <f t="shared" si="35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36"/>
        <v>6227</v>
      </c>
      <c r="S161" s="7">
        <f t="shared" si="36"/>
        <v>222</v>
      </c>
      <c r="T161" s="7">
        <f t="shared" si="36"/>
        <v>44</v>
      </c>
      <c r="U161" s="7">
        <f t="shared" si="36"/>
        <v>79053</v>
      </c>
      <c r="V161" s="7">
        <f t="shared" si="36"/>
        <v>531</v>
      </c>
      <c r="W161" s="7">
        <f t="shared" si="36"/>
        <v>342</v>
      </c>
      <c r="X161" s="7" t="str">
        <f t="shared" si="36"/>
        <v>53.0%</v>
      </c>
      <c r="Y161" s="7" t="str">
        <f t="shared" si="36"/>
        <v>47.0%</v>
      </c>
      <c r="Z161" s="7" t="str">
        <f t="shared" si="36"/>
        <v>60.6%</v>
      </c>
      <c r="AA161" s="7" t="str">
        <f t="shared" si="36"/>
        <v>20.5%</v>
      </c>
      <c r="AB161" s="7" t="str">
        <f t="shared" si="36"/>
        <v>13.2%</v>
      </c>
      <c r="AC161" s="7" t="str">
        <f t="shared" si="36"/>
        <v>2.9%</v>
      </c>
      <c r="AD161" s="7" t="str">
        <f t="shared" si="36"/>
        <v>1.4%</v>
      </c>
      <c r="AE161" s="7" t="str">
        <f t="shared" si="36"/>
        <v>0.8%</v>
      </c>
      <c r="AF161" s="7" t="str">
        <f t="shared" si="36"/>
        <v>0.5%</v>
      </c>
      <c r="AG161" s="7" t="str">
        <f t="shared" si="36"/>
        <v>0.2%</v>
      </c>
      <c r="AH161" s="9"/>
      <c r="AI161" s="9">
        <f t="shared" si="32"/>
        <v>4</v>
      </c>
      <c r="AJ161" s="10" t="s">
        <v>282</v>
      </c>
    </row>
    <row r="162" spans="1:36" ht="13.8" x14ac:dyDescent="0.25">
      <c r="A162" s="5">
        <f t="shared" si="34"/>
        <v>43890</v>
      </c>
      <c r="B162" s="5">
        <f t="shared" si="34"/>
        <v>44136</v>
      </c>
      <c r="C162" s="6">
        <f t="shared" si="34"/>
        <v>0.33333333333333331</v>
      </c>
      <c r="D162" s="7">
        <f t="shared" si="34"/>
        <v>248</v>
      </c>
      <c r="E162" s="10" t="s">
        <v>268</v>
      </c>
      <c r="F162" s="7">
        <f t="shared" si="35"/>
        <v>169194</v>
      </c>
      <c r="G162" s="7">
        <f t="shared" si="35"/>
        <v>8371</v>
      </c>
      <c r="H162" s="7">
        <f t="shared" si="35"/>
        <v>4313</v>
      </c>
      <c r="I162" s="16" t="str">
        <f t="shared" si="35"/>
        <v>No hay datos</v>
      </c>
      <c r="J162" s="19">
        <f t="shared" si="35"/>
        <v>149048</v>
      </c>
      <c r="K162" s="24">
        <f t="shared" si="35"/>
        <v>21423</v>
      </c>
      <c r="L162" s="7">
        <f t="shared" si="35"/>
        <v>327889</v>
      </c>
      <c r="M162" s="7">
        <f t="shared" si="35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36"/>
        <v>6227</v>
      </c>
      <c r="S162" s="7">
        <f t="shared" si="36"/>
        <v>222</v>
      </c>
      <c r="T162" s="7">
        <f t="shared" si="36"/>
        <v>44</v>
      </c>
      <c r="U162" s="7">
        <f t="shared" si="36"/>
        <v>79053</v>
      </c>
      <c r="V162" s="7">
        <f t="shared" si="36"/>
        <v>531</v>
      </c>
      <c r="W162" s="7">
        <f t="shared" si="36"/>
        <v>342</v>
      </c>
      <c r="X162" s="7" t="str">
        <f t="shared" si="36"/>
        <v>53.0%</v>
      </c>
      <c r="Y162" s="7" t="str">
        <f t="shared" si="36"/>
        <v>47.0%</v>
      </c>
      <c r="Z162" s="7" t="str">
        <f t="shared" si="36"/>
        <v>60.6%</v>
      </c>
      <c r="AA162" s="7" t="str">
        <f t="shared" si="36"/>
        <v>20.5%</v>
      </c>
      <c r="AB162" s="7" t="str">
        <f t="shared" si="36"/>
        <v>13.2%</v>
      </c>
      <c r="AC162" s="7" t="str">
        <f t="shared" si="36"/>
        <v>2.9%</v>
      </c>
      <c r="AD162" s="7" t="str">
        <f t="shared" si="36"/>
        <v>1.4%</v>
      </c>
      <c r="AE162" s="7" t="str">
        <f t="shared" si="36"/>
        <v>0.8%</v>
      </c>
      <c r="AF162" s="7" t="str">
        <f t="shared" si="36"/>
        <v>0.5%</v>
      </c>
      <c r="AG162" s="7" t="str">
        <f t="shared" si="36"/>
        <v>0.2%</v>
      </c>
      <c r="AH162" s="9"/>
      <c r="AI162" s="9">
        <f t="shared" si="32"/>
        <v>4</v>
      </c>
      <c r="AJ162" s="10" t="s">
        <v>282</v>
      </c>
    </row>
    <row r="163" spans="1:36" ht="13.8" x14ac:dyDescent="0.25">
      <c r="A163" s="5">
        <f t="shared" ref="A163:D178" si="37">A162</f>
        <v>43890</v>
      </c>
      <c r="B163" s="5">
        <f t="shared" si="37"/>
        <v>44136</v>
      </c>
      <c r="C163" s="6">
        <f t="shared" si="37"/>
        <v>0.33333333333333331</v>
      </c>
      <c r="D163" s="7">
        <f t="shared" si="37"/>
        <v>248</v>
      </c>
      <c r="E163" s="10" t="s">
        <v>268</v>
      </c>
      <c r="F163" s="7">
        <f t="shared" ref="F163:M178" si="38">F162</f>
        <v>169194</v>
      </c>
      <c r="G163" s="7">
        <f t="shared" si="38"/>
        <v>8371</v>
      </c>
      <c r="H163" s="7">
        <f t="shared" si="38"/>
        <v>4313</v>
      </c>
      <c r="I163" s="16" t="str">
        <f t="shared" si="38"/>
        <v>No hay datos</v>
      </c>
      <c r="J163" s="19">
        <f t="shared" si="38"/>
        <v>149048</v>
      </c>
      <c r="K163" s="24">
        <f t="shared" si="38"/>
        <v>21423</v>
      </c>
      <c r="L163" s="7">
        <f t="shared" si="38"/>
        <v>327889</v>
      </c>
      <c r="M163" s="7">
        <f t="shared" si="38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36"/>
        <v>6227</v>
      </c>
      <c r="S163" s="7">
        <f t="shared" si="36"/>
        <v>222</v>
      </c>
      <c r="T163" s="7">
        <f t="shared" si="36"/>
        <v>44</v>
      </c>
      <c r="U163" s="7">
        <f t="shared" si="36"/>
        <v>79053</v>
      </c>
      <c r="V163" s="7">
        <f t="shared" si="36"/>
        <v>531</v>
      </c>
      <c r="W163" s="7">
        <f t="shared" si="36"/>
        <v>342</v>
      </c>
      <c r="X163" s="7" t="str">
        <f t="shared" si="36"/>
        <v>53.0%</v>
      </c>
      <c r="Y163" s="7" t="str">
        <f t="shared" si="36"/>
        <v>47.0%</v>
      </c>
      <c r="Z163" s="7" t="str">
        <f t="shared" si="36"/>
        <v>60.6%</v>
      </c>
      <c r="AA163" s="7" t="str">
        <f t="shared" si="36"/>
        <v>20.5%</v>
      </c>
      <c r="AB163" s="7" t="str">
        <f t="shared" si="36"/>
        <v>13.2%</v>
      </c>
      <c r="AC163" s="7" t="str">
        <f t="shared" si="36"/>
        <v>2.9%</v>
      </c>
      <c r="AD163" s="7" t="str">
        <f t="shared" si="36"/>
        <v>1.4%</v>
      </c>
      <c r="AE163" s="7" t="str">
        <f t="shared" si="36"/>
        <v>0.8%</v>
      </c>
      <c r="AF163" s="7" t="str">
        <f t="shared" si="36"/>
        <v>0.5%</v>
      </c>
      <c r="AG163" s="7" t="str">
        <f t="shared" si="36"/>
        <v>0.2%</v>
      </c>
      <c r="AH163" s="9"/>
      <c r="AI163" s="9">
        <f t="shared" si="32"/>
        <v>4</v>
      </c>
      <c r="AJ163" s="10" t="s">
        <v>282</v>
      </c>
    </row>
    <row r="164" spans="1:36" ht="13.8" x14ac:dyDescent="0.25">
      <c r="A164" s="5">
        <f t="shared" si="37"/>
        <v>43890</v>
      </c>
      <c r="B164" s="5">
        <f t="shared" si="37"/>
        <v>44136</v>
      </c>
      <c r="C164" s="6">
        <f t="shared" si="37"/>
        <v>0.33333333333333331</v>
      </c>
      <c r="D164" s="7">
        <f t="shared" si="37"/>
        <v>248</v>
      </c>
      <c r="E164" s="10" t="s">
        <v>268</v>
      </c>
      <c r="F164" s="7">
        <f t="shared" si="38"/>
        <v>169194</v>
      </c>
      <c r="G164" s="7">
        <f t="shared" si="38"/>
        <v>8371</v>
      </c>
      <c r="H164" s="7">
        <f t="shared" si="38"/>
        <v>4313</v>
      </c>
      <c r="I164" s="16" t="str">
        <f t="shared" si="38"/>
        <v>No hay datos</v>
      </c>
      <c r="J164" s="19">
        <f t="shared" si="38"/>
        <v>149048</v>
      </c>
      <c r="K164" s="24">
        <f t="shared" si="38"/>
        <v>21423</v>
      </c>
      <c r="L164" s="7">
        <f t="shared" si="38"/>
        <v>327889</v>
      </c>
      <c r="M164" s="7">
        <f t="shared" si="38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36"/>
        <v>6227</v>
      </c>
      <c r="S164" s="7">
        <f t="shared" si="36"/>
        <v>222</v>
      </c>
      <c r="T164" s="7">
        <f t="shared" si="36"/>
        <v>44</v>
      </c>
      <c r="U164" s="7">
        <f t="shared" si="36"/>
        <v>79053</v>
      </c>
      <c r="V164" s="7">
        <f t="shared" si="36"/>
        <v>531</v>
      </c>
      <c r="W164" s="7">
        <f t="shared" si="36"/>
        <v>342</v>
      </c>
      <c r="X164" s="7" t="str">
        <f t="shared" si="36"/>
        <v>53.0%</v>
      </c>
      <c r="Y164" s="7" t="str">
        <f t="shared" si="36"/>
        <v>47.0%</v>
      </c>
      <c r="Z164" s="7" t="str">
        <f t="shared" si="36"/>
        <v>60.6%</v>
      </c>
      <c r="AA164" s="7" t="str">
        <f t="shared" si="36"/>
        <v>20.5%</v>
      </c>
      <c r="AB164" s="7" t="str">
        <f t="shared" si="36"/>
        <v>13.2%</v>
      </c>
      <c r="AC164" s="7" t="str">
        <f t="shared" si="36"/>
        <v>2.9%</v>
      </c>
      <c r="AD164" s="7" t="str">
        <f t="shared" si="36"/>
        <v>1.4%</v>
      </c>
      <c r="AE164" s="7" t="str">
        <f t="shared" si="36"/>
        <v>0.8%</v>
      </c>
      <c r="AF164" s="7" t="str">
        <f t="shared" si="36"/>
        <v>0.5%</v>
      </c>
      <c r="AG164" s="7" t="str">
        <f t="shared" si="36"/>
        <v>0.2%</v>
      </c>
      <c r="AH164" s="9"/>
      <c r="AI164" s="9">
        <f t="shared" si="32"/>
        <v>4</v>
      </c>
      <c r="AJ164" s="10" t="s">
        <v>282</v>
      </c>
    </row>
    <row r="165" spans="1:36" ht="13.8" x14ac:dyDescent="0.25">
      <c r="A165" s="5">
        <f t="shared" si="37"/>
        <v>43890</v>
      </c>
      <c r="B165" s="5">
        <f t="shared" si="37"/>
        <v>44136</v>
      </c>
      <c r="C165" s="6">
        <f t="shared" si="37"/>
        <v>0.33333333333333331</v>
      </c>
      <c r="D165" s="7">
        <f t="shared" si="37"/>
        <v>248</v>
      </c>
      <c r="E165" s="10" t="s">
        <v>268</v>
      </c>
      <c r="F165" s="7">
        <f t="shared" si="38"/>
        <v>169194</v>
      </c>
      <c r="G165" s="7">
        <f t="shared" si="38"/>
        <v>8371</v>
      </c>
      <c r="H165" s="7">
        <f t="shared" si="38"/>
        <v>4313</v>
      </c>
      <c r="I165" s="16" t="str">
        <f t="shared" si="38"/>
        <v>No hay datos</v>
      </c>
      <c r="J165" s="19">
        <f t="shared" si="38"/>
        <v>149048</v>
      </c>
      <c r="K165" s="24">
        <f t="shared" si="38"/>
        <v>21423</v>
      </c>
      <c r="L165" s="7">
        <f t="shared" si="38"/>
        <v>327889</v>
      </c>
      <c r="M165" s="7">
        <f t="shared" si="38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6"/>
        <v>6227</v>
      </c>
      <c r="S165" s="7">
        <f t="shared" si="36"/>
        <v>222</v>
      </c>
      <c r="T165" s="7">
        <f t="shared" si="36"/>
        <v>44</v>
      </c>
      <c r="U165" s="7">
        <f t="shared" si="36"/>
        <v>79053</v>
      </c>
      <c r="V165" s="7">
        <f t="shared" si="36"/>
        <v>531</v>
      </c>
      <c r="W165" s="7">
        <f t="shared" si="36"/>
        <v>342</v>
      </c>
      <c r="X165" s="7" t="str">
        <f t="shared" si="36"/>
        <v>53.0%</v>
      </c>
      <c r="Y165" s="7" t="str">
        <f t="shared" si="36"/>
        <v>47.0%</v>
      </c>
      <c r="Z165" s="7" t="str">
        <f t="shared" si="36"/>
        <v>60.6%</v>
      </c>
      <c r="AA165" s="7" t="str">
        <f t="shared" si="36"/>
        <v>20.5%</v>
      </c>
      <c r="AB165" s="7" t="str">
        <f t="shared" si="36"/>
        <v>13.2%</v>
      </c>
      <c r="AC165" s="7" t="str">
        <f t="shared" si="36"/>
        <v>2.9%</v>
      </c>
      <c r="AD165" s="7" t="str">
        <f t="shared" si="36"/>
        <v>1.4%</v>
      </c>
      <c r="AE165" s="7" t="str">
        <f t="shared" si="36"/>
        <v>0.8%</v>
      </c>
      <c r="AF165" s="7" t="str">
        <f t="shared" si="36"/>
        <v>0.5%</v>
      </c>
      <c r="AG165" s="7" t="str">
        <f t="shared" si="36"/>
        <v>0.2%</v>
      </c>
      <c r="AH165" s="9"/>
      <c r="AI165" s="9">
        <f t="shared" si="32"/>
        <v>4</v>
      </c>
      <c r="AJ165" s="10" t="s">
        <v>282</v>
      </c>
    </row>
    <row r="166" spans="1:36" ht="13.8" x14ac:dyDescent="0.25">
      <c r="A166" s="5">
        <f t="shared" si="37"/>
        <v>43890</v>
      </c>
      <c r="B166" s="5">
        <f t="shared" si="37"/>
        <v>44136</v>
      </c>
      <c r="C166" s="6">
        <f t="shared" si="37"/>
        <v>0.33333333333333331</v>
      </c>
      <c r="D166" s="7">
        <f t="shared" si="37"/>
        <v>248</v>
      </c>
      <c r="E166" s="10" t="s">
        <v>268</v>
      </c>
      <c r="F166" s="7">
        <f t="shared" si="38"/>
        <v>169194</v>
      </c>
      <c r="G166" s="7">
        <f t="shared" si="38"/>
        <v>8371</v>
      </c>
      <c r="H166" s="7">
        <f t="shared" si="38"/>
        <v>4313</v>
      </c>
      <c r="I166" s="16" t="str">
        <f t="shared" si="38"/>
        <v>No hay datos</v>
      </c>
      <c r="J166" s="19">
        <f t="shared" si="38"/>
        <v>149048</v>
      </c>
      <c r="K166" s="24">
        <f t="shared" si="38"/>
        <v>21423</v>
      </c>
      <c r="L166" s="7">
        <f t="shared" si="38"/>
        <v>327889</v>
      </c>
      <c r="M166" s="7">
        <f t="shared" si="38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6"/>
        <v>6227</v>
      </c>
      <c r="S166" s="7">
        <f t="shared" si="36"/>
        <v>222</v>
      </c>
      <c r="T166" s="7">
        <f t="shared" si="36"/>
        <v>44</v>
      </c>
      <c r="U166" s="7">
        <f t="shared" si="36"/>
        <v>79053</v>
      </c>
      <c r="V166" s="7">
        <f t="shared" si="36"/>
        <v>531</v>
      </c>
      <c r="W166" s="7">
        <f t="shared" si="36"/>
        <v>342</v>
      </c>
      <c r="X166" s="7" t="str">
        <f t="shared" si="36"/>
        <v>53.0%</v>
      </c>
      <c r="Y166" s="7" t="str">
        <f t="shared" si="36"/>
        <v>47.0%</v>
      </c>
      <c r="Z166" s="7" t="str">
        <f t="shared" si="36"/>
        <v>60.6%</v>
      </c>
      <c r="AA166" s="7" t="str">
        <f t="shared" si="36"/>
        <v>20.5%</v>
      </c>
      <c r="AB166" s="7" t="str">
        <f t="shared" si="36"/>
        <v>13.2%</v>
      </c>
      <c r="AC166" s="7" t="str">
        <f t="shared" si="36"/>
        <v>2.9%</v>
      </c>
      <c r="AD166" s="7" t="str">
        <f t="shared" si="36"/>
        <v>1.4%</v>
      </c>
      <c r="AE166" s="7" t="str">
        <f t="shared" si="36"/>
        <v>0.8%</v>
      </c>
      <c r="AF166" s="7" t="str">
        <f t="shared" si="36"/>
        <v>0.5%</v>
      </c>
      <c r="AG166" s="7" t="str">
        <f t="shared" si="36"/>
        <v>0.2%</v>
      </c>
      <c r="AH166" s="9"/>
      <c r="AI166" s="9">
        <f t="shared" si="32"/>
        <v>4</v>
      </c>
      <c r="AJ166" s="10" t="s">
        <v>282</v>
      </c>
    </row>
    <row r="167" spans="1:36" ht="13.8" x14ac:dyDescent="0.25">
      <c r="A167" s="5">
        <f t="shared" si="37"/>
        <v>43890</v>
      </c>
      <c r="B167" s="5">
        <f t="shared" si="37"/>
        <v>44136</v>
      </c>
      <c r="C167" s="6">
        <f t="shared" si="37"/>
        <v>0.33333333333333331</v>
      </c>
      <c r="D167" s="7">
        <f t="shared" si="37"/>
        <v>248</v>
      </c>
      <c r="E167" s="10" t="s">
        <v>268</v>
      </c>
      <c r="F167" s="7">
        <f t="shared" si="38"/>
        <v>169194</v>
      </c>
      <c r="G167" s="7">
        <f t="shared" si="38"/>
        <v>8371</v>
      </c>
      <c r="H167" s="7">
        <f t="shared" si="38"/>
        <v>4313</v>
      </c>
      <c r="I167" s="16" t="str">
        <f t="shared" si="38"/>
        <v>No hay datos</v>
      </c>
      <c r="J167" s="19">
        <f t="shared" si="38"/>
        <v>149048</v>
      </c>
      <c r="K167" s="24">
        <f t="shared" si="38"/>
        <v>21423</v>
      </c>
      <c r="L167" s="7">
        <f t="shared" si="38"/>
        <v>327889</v>
      </c>
      <c r="M167" s="7">
        <f t="shared" si="38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39">R166</f>
        <v>6227</v>
      </c>
      <c r="S167" s="7">
        <f t="shared" si="39"/>
        <v>222</v>
      </c>
      <c r="T167" s="7">
        <f t="shared" si="39"/>
        <v>44</v>
      </c>
      <c r="U167" s="7">
        <f t="shared" si="39"/>
        <v>79053</v>
      </c>
      <c r="V167" s="7">
        <f t="shared" si="39"/>
        <v>531</v>
      </c>
      <c r="W167" s="7">
        <f t="shared" si="39"/>
        <v>342</v>
      </c>
      <c r="X167" s="7" t="str">
        <f t="shared" si="39"/>
        <v>53.0%</v>
      </c>
      <c r="Y167" s="7" t="str">
        <f t="shared" si="39"/>
        <v>47.0%</v>
      </c>
      <c r="Z167" s="7" t="str">
        <f t="shared" si="39"/>
        <v>60.6%</v>
      </c>
      <c r="AA167" s="7" t="str">
        <f t="shared" si="39"/>
        <v>20.5%</v>
      </c>
      <c r="AB167" s="7" t="str">
        <f t="shared" si="39"/>
        <v>13.2%</v>
      </c>
      <c r="AC167" s="7" t="str">
        <f t="shared" si="39"/>
        <v>2.9%</v>
      </c>
      <c r="AD167" s="7" t="str">
        <f t="shared" si="39"/>
        <v>1.4%</v>
      </c>
      <c r="AE167" s="7" t="str">
        <f t="shared" si="39"/>
        <v>0.8%</v>
      </c>
      <c r="AF167" s="7" t="str">
        <f t="shared" si="39"/>
        <v>0.5%</v>
      </c>
      <c r="AG167" s="7" t="str">
        <f t="shared" si="39"/>
        <v>0.2%</v>
      </c>
      <c r="AH167" s="9"/>
      <c r="AI167" s="9">
        <f t="shared" si="32"/>
        <v>4</v>
      </c>
      <c r="AJ167" s="10" t="s">
        <v>282</v>
      </c>
    </row>
    <row r="168" spans="1:36" ht="13.8" x14ac:dyDescent="0.25">
      <c r="A168" s="5">
        <f t="shared" si="37"/>
        <v>43890</v>
      </c>
      <c r="B168" s="5">
        <f t="shared" si="37"/>
        <v>44136</v>
      </c>
      <c r="C168" s="6">
        <f t="shared" si="37"/>
        <v>0.33333333333333331</v>
      </c>
      <c r="D168" s="7">
        <f t="shared" si="37"/>
        <v>248</v>
      </c>
      <c r="E168" s="10" t="s">
        <v>268</v>
      </c>
      <c r="F168" s="7">
        <f t="shared" si="38"/>
        <v>169194</v>
      </c>
      <c r="G168" s="7">
        <f t="shared" si="38"/>
        <v>8371</v>
      </c>
      <c r="H168" s="7">
        <f t="shared" si="38"/>
        <v>4313</v>
      </c>
      <c r="I168" s="16" t="str">
        <f t="shared" si="38"/>
        <v>No hay datos</v>
      </c>
      <c r="J168" s="19">
        <f t="shared" si="38"/>
        <v>149048</v>
      </c>
      <c r="K168" s="24">
        <f t="shared" si="38"/>
        <v>21423</v>
      </c>
      <c r="L168" s="7">
        <f t="shared" si="38"/>
        <v>327889</v>
      </c>
      <c r="M168" s="7">
        <f t="shared" si="38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39"/>
        <v>6227</v>
      </c>
      <c r="S168" s="7">
        <f t="shared" si="39"/>
        <v>222</v>
      </c>
      <c r="T168" s="7">
        <f t="shared" si="39"/>
        <v>44</v>
      </c>
      <c r="U168" s="7">
        <f t="shared" si="39"/>
        <v>79053</v>
      </c>
      <c r="V168" s="7">
        <f t="shared" si="39"/>
        <v>531</v>
      </c>
      <c r="W168" s="7">
        <f t="shared" si="39"/>
        <v>342</v>
      </c>
      <c r="X168" s="7" t="str">
        <f t="shared" si="39"/>
        <v>53.0%</v>
      </c>
      <c r="Y168" s="7" t="str">
        <f t="shared" si="39"/>
        <v>47.0%</v>
      </c>
      <c r="Z168" s="7" t="str">
        <f t="shared" si="39"/>
        <v>60.6%</v>
      </c>
      <c r="AA168" s="7" t="str">
        <f t="shared" si="39"/>
        <v>20.5%</v>
      </c>
      <c r="AB168" s="7" t="str">
        <f t="shared" si="39"/>
        <v>13.2%</v>
      </c>
      <c r="AC168" s="7" t="str">
        <f t="shared" si="39"/>
        <v>2.9%</v>
      </c>
      <c r="AD168" s="7" t="str">
        <f t="shared" si="39"/>
        <v>1.4%</v>
      </c>
      <c r="AE168" s="7" t="str">
        <f t="shared" si="39"/>
        <v>0.8%</v>
      </c>
      <c r="AF168" s="7" t="str">
        <f t="shared" si="39"/>
        <v>0.5%</v>
      </c>
      <c r="AG168" s="7" t="str">
        <f t="shared" si="39"/>
        <v>0.2%</v>
      </c>
      <c r="AH168" s="9"/>
      <c r="AI168" s="9">
        <f t="shared" si="32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40">F167</f>
        <v>169194</v>
      </c>
      <c r="G169" s="7">
        <f t="shared" si="40"/>
        <v>8371</v>
      </c>
      <c r="H169" s="7">
        <f t="shared" si="40"/>
        <v>4313</v>
      </c>
      <c r="I169" s="16" t="str">
        <f t="shared" si="40"/>
        <v>No hay datos</v>
      </c>
      <c r="J169" s="19">
        <f t="shared" si="40"/>
        <v>149048</v>
      </c>
      <c r="K169" s="24">
        <f t="shared" si="40"/>
        <v>21423</v>
      </c>
      <c r="L169" s="7">
        <f t="shared" si="40"/>
        <v>327889</v>
      </c>
      <c r="M169" s="7">
        <f t="shared" si="40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41">R167</f>
        <v>6227</v>
      </c>
      <c r="S169" s="7">
        <f t="shared" si="41"/>
        <v>222</v>
      </c>
      <c r="T169" s="7">
        <f t="shared" si="41"/>
        <v>44</v>
      </c>
      <c r="U169" s="7">
        <f t="shared" si="41"/>
        <v>79053</v>
      </c>
      <c r="V169" s="7">
        <f t="shared" si="41"/>
        <v>531</v>
      </c>
      <c r="W169" s="7">
        <f t="shared" si="41"/>
        <v>342</v>
      </c>
      <c r="X169" s="7" t="str">
        <f t="shared" si="41"/>
        <v>53.0%</v>
      </c>
      <c r="Y169" s="7" t="str">
        <f t="shared" si="41"/>
        <v>47.0%</v>
      </c>
      <c r="Z169" s="7" t="str">
        <f t="shared" si="41"/>
        <v>60.6%</v>
      </c>
      <c r="AA169" s="7" t="str">
        <f t="shared" si="41"/>
        <v>20.5%</v>
      </c>
      <c r="AB169" s="7" t="str">
        <f t="shared" si="41"/>
        <v>13.2%</v>
      </c>
      <c r="AC169" s="7" t="str">
        <f t="shared" si="41"/>
        <v>2.9%</v>
      </c>
      <c r="AD169" s="7" t="str">
        <f t="shared" si="41"/>
        <v>1.4%</v>
      </c>
      <c r="AE169" s="7" t="str">
        <f t="shared" si="41"/>
        <v>0.8%</v>
      </c>
      <c r="AF169" s="7" t="str">
        <f t="shared" si="41"/>
        <v>0.5%</v>
      </c>
      <c r="AG169" s="7" t="str">
        <f t="shared" si="41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37"/>
        <v>43890</v>
      </c>
      <c r="B170" s="5">
        <f t="shared" si="37"/>
        <v>44136</v>
      </c>
      <c r="C170" s="6">
        <f t="shared" si="37"/>
        <v>0.33333333333333331</v>
      </c>
      <c r="D170" s="7">
        <f t="shared" si="37"/>
        <v>248</v>
      </c>
      <c r="E170" s="10" t="s">
        <v>268</v>
      </c>
      <c r="F170" s="7">
        <f t="shared" si="38"/>
        <v>169194</v>
      </c>
      <c r="G170" s="7">
        <f t="shared" si="38"/>
        <v>8371</v>
      </c>
      <c r="H170" s="7">
        <f t="shared" si="38"/>
        <v>4313</v>
      </c>
      <c r="I170" s="16" t="str">
        <f t="shared" si="38"/>
        <v>No hay datos</v>
      </c>
      <c r="J170" s="19">
        <f t="shared" si="38"/>
        <v>149048</v>
      </c>
      <c r="K170" s="24">
        <f t="shared" si="38"/>
        <v>21423</v>
      </c>
      <c r="L170" s="7">
        <f t="shared" si="38"/>
        <v>327889</v>
      </c>
      <c r="M170" s="7">
        <f t="shared" si="38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39"/>
        <v>6227</v>
      </c>
      <c r="S170" s="7">
        <f t="shared" si="39"/>
        <v>222</v>
      </c>
      <c r="T170" s="7">
        <f t="shared" si="39"/>
        <v>44</v>
      </c>
      <c r="U170" s="7">
        <f t="shared" si="39"/>
        <v>79053</v>
      </c>
      <c r="V170" s="7">
        <f t="shared" si="39"/>
        <v>531</v>
      </c>
      <c r="W170" s="7">
        <f t="shared" si="39"/>
        <v>342</v>
      </c>
      <c r="X170" s="7" t="str">
        <f t="shared" si="39"/>
        <v>53.0%</v>
      </c>
      <c r="Y170" s="7" t="str">
        <f t="shared" si="39"/>
        <v>47.0%</v>
      </c>
      <c r="Z170" s="7" t="str">
        <f t="shared" si="39"/>
        <v>60.6%</v>
      </c>
      <c r="AA170" s="7" t="str">
        <f t="shared" si="39"/>
        <v>20.5%</v>
      </c>
      <c r="AB170" s="7" t="str">
        <f t="shared" si="39"/>
        <v>13.2%</v>
      </c>
      <c r="AC170" s="7" t="str">
        <f t="shared" si="39"/>
        <v>2.9%</v>
      </c>
      <c r="AD170" s="7" t="str">
        <f t="shared" si="39"/>
        <v>1.4%</v>
      </c>
      <c r="AE170" s="7" t="str">
        <f t="shared" si="39"/>
        <v>0.8%</v>
      </c>
      <c r="AF170" s="7" t="str">
        <f t="shared" si="39"/>
        <v>0.5%</v>
      </c>
      <c r="AG170" s="7" t="str">
        <f t="shared" si="39"/>
        <v>0.2%</v>
      </c>
      <c r="AH170" s="9"/>
      <c r="AI170" s="9">
        <f t="shared" si="32"/>
        <v>4</v>
      </c>
      <c r="AJ170" s="10" t="s">
        <v>282</v>
      </c>
    </row>
    <row r="171" spans="1:36" ht="13.8" x14ac:dyDescent="0.25">
      <c r="A171" s="5">
        <f t="shared" si="37"/>
        <v>43890</v>
      </c>
      <c r="B171" s="5">
        <f t="shared" si="37"/>
        <v>44136</v>
      </c>
      <c r="C171" s="6">
        <f t="shared" si="37"/>
        <v>0.33333333333333331</v>
      </c>
      <c r="D171" s="7">
        <f t="shared" si="37"/>
        <v>248</v>
      </c>
      <c r="E171" s="10" t="s">
        <v>268</v>
      </c>
      <c r="F171" s="7">
        <f t="shared" si="38"/>
        <v>169194</v>
      </c>
      <c r="G171" s="7">
        <f t="shared" si="38"/>
        <v>8371</v>
      </c>
      <c r="H171" s="7">
        <f t="shared" si="38"/>
        <v>4313</v>
      </c>
      <c r="I171" s="16" t="str">
        <f t="shared" si="38"/>
        <v>No hay datos</v>
      </c>
      <c r="J171" s="19">
        <f t="shared" si="38"/>
        <v>149048</v>
      </c>
      <c r="K171" s="24">
        <f t="shared" si="38"/>
        <v>21423</v>
      </c>
      <c r="L171" s="7">
        <f t="shared" si="38"/>
        <v>327889</v>
      </c>
      <c r="M171" s="7">
        <f t="shared" si="38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39"/>
        <v>6227</v>
      </c>
      <c r="S171" s="7">
        <f t="shared" si="39"/>
        <v>222</v>
      </c>
      <c r="T171" s="7">
        <f t="shared" si="39"/>
        <v>44</v>
      </c>
      <c r="U171" s="7">
        <f t="shared" si="39"/>
        <v>79053</v>
      </c>
      <c r="V171" s="7">
        <f t="shared" si="39"/>
        <v>531</v>
      </c>
      <c r="W171" s="7">
        <f t="shared" si="39"/>
        <v>342</v>
      </c>
      <c r="X171" s="7" t="str">
        <f t="shared" si="39"/>
        <v>53.0%</v>
      </c>
      <c r="Y171" s="7" t="str">
        <f t="shared" si="39"/>
        <v>47.0%</v>
      </c>
      <c r="Z171" s="7" t="str">
        <f t="shared" si="39"/>
        <v>60.6%</v>
      </c>
      <c r="AA171" s="7" t="str">
        <f t="shared" si="39"/>
        <v>20.5%</v>
      </c>
      <c r="AB171" s="7" t="str">
        <f t="shared" si="39"/>
        <v>13.2%</v>
      </c>
      <c r="AC171" s="7" t="str">
        <f t="shared" si="39"/>
        <v>2.9%</v>
      </c>
      <c r="AD171" s="7" t="str">
        <f t="shared" si="39"/>
        <v>1.4%</v>
      </c>
      <c r="AE171" s="7" t="str">
        <f t="shared" si="39"/>
        <v>0.8%</v>
      </c>
      <c r="AF171" s="7" t="str">
        <f t="shared" si="39"/>
        <v>0.5%</v>
      </c>
      <c r="AG171" s="7" t="str">
        <f t="shared" si="39"/>
        <v>0.2%</v>
      </c>
      <c r="AH171" s="9"/>
      <c r="AI171" s="9">
        <f t="shared" si="32"/>
        <v>4</v>
      </c>
      <c r="AJ171" s="10" t="s">
        <v>282</v>
      </c>
    </row>
    <row r="172" spans="1:36" ht="13.8" x14ac:dyDescent="0.25">
      <c r="A172" s="5">
        <f t="shared" si="37"/>
        <v>43890</v>
      </c>
      <c r="B172" s="5">
        <f t="shared" si="37"/>
        <v>44136</v>
      </c>
      <c r="C172" s="6">
        <f t="shared" si="37"/>
        <v>0.33333333333333331</v>
      </c>
      <c r="D172" s="7">
        <f t="shared" si="37"/>
        <v>248</v>
      </c>
      <c r="E172" s="10" t="s">
        <v>268</v>
      </c>
      <c r="F172" s="7">
        <f t="shared" si="38"/>
        <v>169194</v>
      </c>
      <c r="G172" s="7">
        <f t="shared" si="38"/>
        <v>8371</v>
      </c>
      <c r="H172" s="7">
        <f t="shared" si="38"/>
        <v>4313</v>
      </c>
      <c r="I172" s="16" t="str">
        <f t="shared" si="38"/>
        <v>No hay datos</v>
      </c>
      <c r="J172" s="19">
        <f t="shared" si="38"/>
        <v>149048</v>
      </c>
      <c r="K172" s="24">
        <f t="shared" si="38"/>
        <v>21423</v>
      </c>
      <c r="L172" s="7">
        <f t="shared" si="38"/>
        <v>327889</v>
      </c>
      <c r="M172" s="7">
        <f t="shared" si="38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39"/>
        <v>6227</v>
      </c>
      <c r="S172" s="7">
        <f t="shared" si="39"/>
        <v>222</v>
      </c>
      <c r="T172" s="7">
        <f t="shared" si="39"/>
        <v>44</v>
      </c>
      <c r="U172" s="7">
        <f t="shared" si="39"/>
        <v>79053</v>
      </c>
      <c r="V172" s="7">
        <f t="shared" si="39"/>
        <v>531</v>
      </c>
      <c r="W172" s="7">
        <f t="shared" si="39"/>
        <v>342</v>
      </c>
      <c r="X172" s="7" t="str">
        <f t="shared" si="39"/>
        <v>53.0%</v>
      </c>
      <c r="Y172" s="7" t="str">
        <f t="shared" si="39"/>
        <v>47.0%</v>
      </c>
      <c r="Z172" s="7" t="str">
        <f t="shared" si="39"/>
        <v>60.6%</v>
      </c>
      <c r="AA172" s="7" t="str">
        <f t="shared" si="39"/>
        <v>20.5%</v>
      </c>
      <c r="AB172" s="7" t="str">
        <f t="shared" si="39"/>
        <v>13.2%</v>
      </c>
      <c r="AC172" s="7" t="str">
        <f t="shared" si="39"/>
        <v>2.9%</v>
      </c>
      <c r="AD172" s="7" t="str">
        <f t="shared" si="39"/>
        <v>1.4%</v>
      </c>
      <c r="AE172" s="7" t="str">
        <f t="shared" si="39"/>
        <v>0.8%</v>
      </c>
      <c r="AF172" s="7" t="str">
        <f t="shared" si="39"/>
        <v>0.5%</v>
      </c>
      <c r="AG172" s="7" t="str">
        <f t="shared" si="39"/>
        <v>0.2%</v>
      </c>
      <c r="AH172" s="9"/>
      <c r="AI172" s="9">
        <f t="shared" si="32"/>
        <v>4</v>
      </c>
      <c r="AJ172" s="10" t="s">
        <v>282</v>
      </c>
    </row>
    <row r="173" spans="1:36" ht="13.8" x14ac:dyDescent="0.25">
      <c r="A173" s="5">
        <f t="shared" si="37"/>
        <v>43890</v>
      </c>
      <c r="B173" s="5">
        <f t="shared" si="37"/>
        <v>44136</v>
      </c>
      <c r="C173" s="6">
        <f t="shared" si="37"/>
        <v>0.33333333333333331</v>
      </c>
      <c r="D173" s="7">
        <f t="shared" si="37"/>
        <v>248</v>
      </c>
      <c r="E173" s="10" t="s">
        <v>268</v>
      </c>
      <c r="F173" s="7">
        <f t="shared" si="38"/>
        <v>169194</v>
      </c>
      <c r="G173" s="7">
        <f t="shared" si="38"/>
        <v>8371</v>
      </c>
      <c r="H173" s="7">
        <f t="shared" si="38"/>
        <v>4313</v>
      </c>
      <c r="I173" s="16" t="str">
        <f t="shared" si="38"/>
        <v>No hay datos</v>
      </c>
      <c r="J173" s="19">
        <f t="shared" si="38"/>
        <v>149048</v>
      </c>
      <c r="K173" s="24">
        <f t="shared" si="38"/>
        <v>21423</v>
      </c>
      <c r="L173" s="7">
        <f t="shared" si="38"/>
        <v>327889</v>
      </c>
      <c r="M173" s="7">
        <f t="shared" si="38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39"/>
        <v>6227</v>
      </c>
      <c r="S173" s="7">
        <f t="shared" si="39"/>
        <v>222</v>
      </c>
      <c r="T173" s="7">
        <f t="shared" si="39"/>
        <v>44</v>
      </c>
      <c r="U173" s="7">
        <f t="shared" si="39"/>
        <v>79053</v>
      </c>
      <c r="V173" s="7">
        <f t="shared" si="39"/>
        <v>531</v>
      </c>
      <c r="W173" s="7">
        <f t="shared" si="39"/>
        <v>342</v>
      </c>
      <c r="X173" s="7" t="str">
        <f t="shared" si="39"/>
        <v>53.0%</v>
      </c>
      <c r="Y173" s="7" t="str">
        <f t="shared" si="39"/>
        <v>47.0%</v>
      </c>
      <c r="Z173" s="7" t="str">
        <f t="shared" si="39"/>
        <v>60.6%</v>
      </c>
      <c r="AA173" s="7" t="str">
        <f t="shared" si="39"/>
        <v>20.5%</v>
      </c>
      <c r="AB173" s="7" t="str">
        <f t="shared" si="39"/>
        <v>13.2%</v>
      </c>
      <c r="AC173" s="7" t="str">
        <f t="shared" si="39"/>
        <v>2.9%</v>
      </c>
      <c r="AD173" s="7" t="str">
        <f t="shared" si="39"/>
        <v>1.4%</v>
      </c>
      <c r="AE173" s="7" t="str">
        <f t="shared" si="39"/>
        <v>0.8%</v>
      </c>
      <c r="AF173" s="7" t="str">
        <f t="shared" si="39"/>
        <v>0.5%</v>
      </c>
      <c r="AG173" s="7" t="str">
        <f t="shared" si="39"/>
        <v>0.2%</v>
      </c>
      <c r="AH173" s="9"/>
      <c r="AI173" s="9">
        <f t="shared" si="32"/>
        <v>4</v>
      </c>
      <c r="AJ173" s="10" t="s">
        <v>282</v>
      </c>
    </row>
    <row r="174" spans="1:36" ht="13.8" x14ac:dyDescent="0.25">
      <c r="A174" s="5">
        <f t="shared" si="37"/>
        <v>43890</v>
      </c>
      <c r="B174" s="5">
        <f t="shared" si="37"/>
        <v>44136</v>
      </c>
      <c r="C174" s="6">
        <f t="shared" si="37"/>
        <v>0.33333333333333331</v>
      </c>
      <c r="D174" s="7">
        <f t="shared" si="37"/>
        <v>248</v>
      </c>
      <c r="E174" s="10" t="s">
        <v>268</v>
      </c>
      <c r="F174" s="7">
        <f t="shared" si="38"/>
        <v>169194</v>
      </c>
      <c r="G174" s="7">
        <f t="shared" si="38"/>
        <v>8371</v>
      </c>
      <c r="H174" s="7">
        <f t="shared" si="38"/>
        <v>4313</v>
      </c>
      <c r="I174" s="16" t="str">
        <f t="shared" si="38"/>
        <v>No hay datos</v>
      </c>
      <c r="J174" s="19">
        <f t="shared" si="38"/>
        <v>149048</v>
      </c>
      <c r="K174" s="24">
        <f t="shared" si="38"/>
        <v>21423</v>
      </c>
      <c r="L174" s="7">
        <f t="shared" si="38"/>
        <v>327889</v>
      </c>
      <c r="M174" s="7">
        <f t="shared" si="38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39"/>
        <v>6227</v>
      </c>
      <c r="S174" s="7">
        <f t="shared" si="39"/>
        <v>222</v>
      </c>
      <c r="T174" s="7">
        <f t="shared" si="39"/>
        <v>44</v>
      </c>
      <c r="U174" s="7">
        <f t="shared" si="39"/>
        <v>79053</v>
      </c>
      <c r="V174" s="7">
        <f t="shared" si="39"/>
        <v>531</v>
      </c>
      <c r="W174" s="7">
        <f t="shared" si="39"/>
        <v>342</v>
      </c>
      <c r="X174" s="7" t="str">
        <f t="shared" si="39"/>
        <v>53.0%</v>
      </c>
      <c r="Y174" s="7" t="str">
        <f t="shared" si="39"/>
        <v>47.0%</v>
      </c>
      <c r="Z174" s="7" t="str">
        <f t="shared" si="39"/>
        <v>60.6%</v>
      </c>
      <c r="AA174" s="7" t="str">
        <f t="shared" si="39"/>
        <v>20.5%</v>
      </c>
      <c r="AB174" s="7" t="str">
        <f t="shared" si="39"/>
        <v>13.2%</v>
      </c>
      <c r="AC174" s="7" t="str">
        <f t="shared" si="39"/>
        <v>2.9%</v>
      </c>
      <c r="AD174" s="7" t="str">
        <f t="shared" si="39"/>
        <v>1.4%</v>
      </c>
      <c r="AE174" s="7" t="str">
        <f t="shared" si="39"/>
        <v>0.8%</v>
      </c>
      <c r="AF174" s="7" t="str">
        <f t="shared" si="39"/>
        <v>0.5%</v>
      </c>
      <c r="AG174" s="7" t="str">
        <f t="shared" si="39"/>
        <v>0.2%</v>
      </c>
      <c r="AH174" s="9"/>
      <c r="AI174" s="9">
        <f t="shared" si="32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42">F172</f>
        <v>169194</v>
      </c>
      <c r="G175" s="7">
        <f t="shared" si="42"/>
        <v>8371</v>
      </c>
      <c r="H175" s="7">
        <f t="shared" si="42"/>
        <v>4313</v>
      </c>
      <c r="I175" s="16" t="str">
        <f t="shared" si="42"/>
        <v>No hay datos</v>
      </c>
      <c r="J175" s="19">
        <f t="shared" si="42"/>
        <v>149048</v>
      </c>
      <c r="K175" s="24">
        <f t="shared" si="42"/>
        <v>21423</v>
      </c>
      <c r="L175" s="7">
        <f t="shared" si="42"/>
        <v>327889</v>
      </c>
      <c r="M175" s="7">
        <f t="shared" si="42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3">R172</f>
        <v>6227</v>
      </c>
      <c r="S175" s="7">
        <f t="shared" si="43"/>
        <v>222</v>
      </c>
      <c r="T175" s="7">
        <f t="shared" si="43"/>
        <v>44</v>
      </c>
      <c r="U175" s="7">
        <f t="shared" si="43"/>
        <v>79053</v>
      </c>
      <c r="V175" s="7">
        <f t="shared" si="43"/>
        <v>531</v>
      </c>
      <c r="W175" s="7">
        <f t="shared" si="43"/>
        <v>342</v>
      </c>
      <c r="X175" s="7" t="str">
        <f t="shared" si="43"/>
        <v>53.0%</v>
      </c>
      <c r="Y175" s="7" t="str">
        <f t="shared" si="43"/>
        <v>47.0%</v>
      </c>
      <c r="Z175" s="7" t="str">
        <f t="shared" si="43"/>
        <v>60.6%</v>
      </c>
      <c r="AA175" s="7" t="str">
        <f t="shared" si="43"/>
        <v>20.5%</v>
      </c>
      <c r="AB175" s="7" t="str">
        <f t="shared" si="43"/>
        <v>13.2%</v>
      </c>
      <c r="AC175" s="7" t="str">
        <f t="shared" si="43"/>
        <v>2.9%</v>
      </c>
      <c r="AD175" s="7" t="str">
        <f t="shared" si="43"/>
        <v>1.4%</v>
      </c>
      <c r="AE175" s="7" t="str">
        <f t="shared" si="43"/>
        <v>0.8%</v>
      </c>
      <c r="AF175" s="7" t="str">
        <f t="shared" si="43"/>
        <v>0.5%</v>
      </c>
      <c r="AG175" s="7" t="str">
        <f t="shared" si="43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37"/>
        <v>43890</v>
      </c>
      <c r="B176" s="5">
        <f t="shared" si="37"/>
        <v>44136</v>
      </c>
      <c r="C176" s="6">
        <f t="shared" si="37"/>
        <v>0.33333333333333331</v>
      </c>
      <c r="D176" s="7">
        <f t="shared" si="37"/>
        <v>248</v>
      </c>
      <c r="E176" s="10" t="s">
        <v>268</v>
      </c>
      <c r="F176" s="7">
        <f t="shared" si="38"/>
        <v>169194</v>
      </c>
      <c r="G176" s="7">
        <f t="shared" si="38"/>
        <v>8371</v>
      </c>
      <c r="H176" s="7">
        <f t="shared" si="38"/>
        <v>4313</v>
      </c>
      <c r="I176" s="16" t="str">
        <f t="shared" si="38"/>
        <v>No hay datos</v>
      </c>
      <c r="J176" s="19">
        <f t="shared" si="38"/>
        <v>149048</v>
      </c>
      <c r="K176" s="24">
        <f t="shared" si="38"/>
        <v>21423</v>
      </c>
      <c r="L176" s="7">
        <f t="shared" si="38"/>
        <v>327889</v>
      </c>
      <c r="M176" s="7">
        <f t="shared" si="38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39"/>
        <v>6227</v>
      </c>
      <c r="S176" s="7">
        <f t="shared" si="39"/>
        <v>222</v>
      </c>
      <c r="T176" s="7">
        <f t="shared" si="39"/>
        <v>44</v>
      </c>
      <c r="U176" s="7">
        <f t="shared" si="39"/>
        <v>79053</v>
      </c>
      <c r="V176" s="7">
        <f t="shared" si="39"/>
        <v>531</v>
      </c>
      <c r="W176" s="7">
        <f t="shared" si="39"/>
        <v>342</v>
      </c>
      <c r="X176" s="7" t="str">
        <f t="shared" si="39"/>
        <v>53.0%</v>
      </c>
      <c r="Y176" s="7" t="str">
        <f t="shared" si="39"/>
        <v>47.0%</v>
      </c>
      <c r="Z176" s="7" t="str">
        <f t="shared" si="39"/>
        <v>60.6%</v>
      </c>
      <c r="AA176" s="7" t="str">
        <f t="shared" si="39"/>
        <v>20.5%</v>
      </c>
      <c r="AB176" s="7" t="str">
        <f t="shared" si="39"/>
        <v>13.2%</v>
      </c>
      <c r="AC176" s="7" t="str">
        <f t="shared" si="39"/>
        <v>2.9%</v>
      </c>
      <c r="AD176" s="7" t="str">
        <f t="shared" si="39"/>
        <v>1.4%</v>
      </c>
      <c r="AE176" s="7" t="str">
        <f t="shared" si="39"/>
        <v>0.8%</v>
      </c>
      <c r="AF176" s="7" t="str">
        <f t="shared" si="39"/>
        <v>0.5%</v>
      </c>
      <c r="AG176" s="7" t="str">
        <f t="shared" si="39"/>
        <v>0.2%</v>
      </c>
      <c r="AH176" s="9"/>
      <c r="AI176" s="9">
        <f t="shared" si="32"/>
        <v>4</v>
      </c>
      <c r="AJ176" s="10" t="s">
        <v>282</v>
      </c>
    </row>
    <row r="177" spans="1:36" ht="13.8" x14ac:dyDescent="0.25">
      <c r="A177" s="5">
        <f t="shared" si="37"/>
        <v>43890</v>
      </c>
      <c r="B177" s="5">
        <f t="shared" si="37"/>
        <v>44136</v>
      </c>
      <c r="C177" s="6">
        <f t="shared" si="37"/>
        <v>0.33333333333333331</v>
      </c>
      <c r="D177" s="7">
        <f t="shared" si="37"/>
        <v>248</v>
      </c>
      <c r="E177" s="10" t="s">
        <v>268</v>
      </c>
      <c r="F177" s="7">
        <f t="shared" si="38"/>
        <v>169194</v>
      </c>
      <c r="G177" s="7">
        <f t="shared" si="38"/>
        <v>8371</v>
      </c>
      <c r="H177" s="7">
        <f t="shared" si="38"/>
        <v>4313</v>
      </c>
      <c r="I177" s="16" t="str">
        <f t="shared" si="38"/>
        <v>No hay datos</v>
      </c>
      <c r="J177" s="19">
        <f t="shared" si="38"/>
        <v>149048</v>
      </c>
      <c r="K177" s="24">
        <f t="shared" si="38"/>
        <v>21423</v>
      </c>
      <c r="L177" s="7">
        <f t="shared" si="38"/>
        <v>327889</v>
      </c>
      <c r="M177" s="7">
        <f t="shared" si="38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39"/>
        <v>79053</v>
      </c>
      <c r="V177" s="7">
        <f t="shared" si="39"/>
        <v>531</v>
      </c>
      <c r="W177" s="7">
        <f t="shared" si="39"/>
        <v>342</v>
      </c>
      <c r="X177" s="7" t="str">
        <f t="shared" si="39"/>
        <v>53.0%</v>
      </c>
      <c r="Y177" s="7" t="str">
        <f t="shared" si="39"/>
        <v>47.0%</v>
      </c>
      <c r="Z177" s="7" t="str">
        <f t="shared" si="39"/>
        <v>60.6%</v>
      </c>
      <c r="AA177" s="7" t="str">
        <f t="shared" si="39"/>
        <v>20.5%</v>
      </c>
      <c r="AB177" s="7" t="str">
        <f t="shared" si="39"/>
        <v>13.2%</v>
      </c>
      <c r="AC177" s="7" t="str">
        <f t="shared" si="39"/>
        <v>2.9%</v>
      </c>
      <c r="AD177" s="7" t="str">
        <f t="shared" si="39"/>
        <v>1.4%</v>
      </c>
      <c r="AE177" s="7" t="str">
        <f t="shared" si="39"/>
        <v>0.8%</v>
      </c>
      <c r="AF177" s="7" t="str">
        <f t="shared" si="39"/>
        <v>0.5%</v>
      </c>
      <c r="AG177" s="7" t="str">
        <f t="shared" si="39"/>
        <v>0.2%</v>
      </c>
      <c r="AH177" s="9"/>
      <c r="AI177" s="9">
        <f t="shared" si="32"/>
        <v>4</v>
      </c>
      <c r="AJ177" s="10" t="s">
        <v>282</v>
      </c>
    </row>
    <row r="178" spans="1:36" ht="13.8" x14ac:dyDescent="0.25">
      <c r="A178" s="5">
        <f t="shared" si="37"/>
        <v>43890</v>
      </c>
      <c r="B178" s="5">
        <f t="shared" si="37"/>
        <v>44136</v>
      </c>
      <c r="C178" s="6">
        <f t="shared" si="37"/>
        <v>0.33333333333333331</v>
      </c>
      <c r="D178" s="7">
        <f t="shared" si="37"/>
        <v>248</v>
      </c>
      <c r="E178" s="10" t="s">
        <v>268</v>
      </c>
      <c r="F178" s="7">
        <f t="shared" si="38"/>
        <v>169194</v>
      </c>
      <c r="G178" s="7">
        <f t="shared" si="38"/>
        <v>8371</v>
      </c>
      <c r="H178" s="7">
        <f t="shared" si="38"/>
        <v>4313</v>
      </c>
      <c r="I178" s="16" t="str">
        <f t="shared" si="38"/>
        <v>No hay datos</v>
      </c>
      <c r="J178" s="19">
        <f t="shared" si="38"/>
        <v>149048</v>
      </c>
      <c r="K178" s="24">
        <f t="shared" si="38"/>
        <v>21423</v>
      </c>
      <c r="L178" s="7">
        <f t="shared" si="38"/>
        <v>327889</v>
      </c>
      <c r="M178" s="7">
        <f t="shared" si="38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39"/>
        <v>59477</v>
      </c>
      <c r="S178" s="7">
        <f t="shared" si="39"/>
        <v>1789</v>
      </c>
      <c r="T178" s="7">
        <f t="shared" si="39"/>
        <v>242</v>
      </c>
      <c r="U178" s="7">
        <f t="shared" si="39"/>
        <v>79053</v>
      </c>
      <c r="V178" s="7">
        <f t="shared" si="39"/>
        <v>531</v>
      </c>
      <c r="W178" s="7">
        <f t="shared" si="39"/>
        <v>342</v>
      </c>
      <c r="X178" s="7" t="str">
        <f t="shared" si="39"/>
        <v>53.0%</v>
      </c>
      <c r="Y178" s="7" t="str">
        <f t="shared" si="39"/>
        <v>47.0%</v>
      </c>
      <c r="Z178" s="7" t="str">
        <f t="shared" si="39"/>
        <v>60.6%</v>
      </c>
      <c r="AA178" s="7" t="str">
        <f t="shared" si="39"/>
        <v>20.5%</v>
      </c>
      <c r="AB178" s="7" t="str">
        <f t="shared" si="39"/>
        <v>13.2%</v>
      </c>
      <c r="AC178" s="7" t="str">
        <f t="shared" si="39"/>
        <v>2.9%</v>
      </c>
      <c r="AD178" s="7" t="str">
        <f t="shared" si="39"/>
        <v>1.4%</v>
      </c>
      <c r="AE178" s="7" t="str">
        <f t="shared" si="39"/>
        <v>0.8%</v>
      </c>
      <c r="AF178" s="7" t="str">
        <f t="shared" si="39"/>
        <v>0.5%</v>
      </c>
      <c r="AG178" s="7" t="str">
        <f t="shared" si="39"/>
        <v>0.2%</v>
      </c>
      <c r="AH178" s="9"/>
      <c r="AI178" s="9">
        <f t="shared" si="32"/>
        <v>4</v>
      </c>
      <c r="AJ178" s="10" t="s">
        <v>282</v>
      </c>
    </row>
    <row r="179" spans="1:36" ht="13.8" x14ac:dyDescent="0.25">
      <c r="A179" s="5">
        <f t="shared" ref="A179:D194" si="44">A178</f>
        <v>43890</v>
      </c>
      <c r="B179" s="5">
        <f t="shared" si="44"/>
        <v>44136</v>
      </c>
      <c r="C179" s="6">
        <f t="shared" si="44"/>
        <v>0.33333333333333331</v>
      </c>
      <c r="D179" s="7">
        <f t="shared" si="44"/>
        <v>248</v>
      </c>
      <c r="E179" s="10" t="s">
        <v>268</v>
      </c>
      <c r="F179" s="7">
        <f t="shared" ref="F179:M194" si="45">F178</f>
        <v>169194</v>
      </c>
      <c r="G179" s="7">
        <f t="shared" si="45"/>
        <v>8371</v>
      </c>
      <c r="H179" s="7">
        <f t="shared" si="45"/>
        <v>4313</v>
      </c>
      <c r="I179" s="16" t="str">
        <f t="shared" si="45"/>
        <v>No hay datos</v>
      </c>
      <c r="J179" s="19">
        <f t="shared" si="45"/>
        <v>149048</v>
      </c>
      <c r="K179" s="24">
        <f t="shared" si="45"/>
        <v>21423</v>
      </c>
      <c r="L179" s="7">
        <f t="shared" si="45"/>
        <v>327889</v>
      </c>
      <c r="M179" s="7">
        <f t="shared" si="45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39"/>
        <v>59477</v>
      </c>
      <c r="S179" s="7">
        <f t="shared" si="39"/>
        <v>1789</v>
      </c>
      <c r="T179" s="7">
        <f t="shared" si="39"/>
        <v>242</v>
      </c>
      <c r="U179" s="7">
        <f t="shared" si="39"/>
        <v>79053</v>
      </c>
      <c r="V179" s="7">
        <f t="shared" si="39"/>
        <v>531</v>
      </c>
      <c r="W179" s="7">
        <f t="shared" si="39"/>
        <v>342</v>
      </c>
      <c r="X179" s="7" t="str">
        <f t="shared" si="39"/>
        <v>53.0%</v>
      </c>
      <c r="Y179" s="7" t="str">
        <f t="shared" si="39"/>
        <v>47.0%</v>
      </c>
      <c r="Z179" s="7" t="str">
        <f t="shared" si="39"/>
        <v>60.6%</v>
      </c>
      <c r="AA179" s="7" t="str">
        <f t="shared" si="39"/>
        <v>20.5%</v>
      </c>
      <c r="AB179" s="7" t="str">
        <f t="shared" si="39"/>
        <v>13.2%</v>
      </c>
      <c r="AC179" s="7" t="str">
        <f t="shared" si="39"/>
        <v>2.9%</v>
      </c>
      <c r="AD179" s="7" t="str">
        <f t="shared" si="39"/>
        <v>1.4%</v>
      </c>
      <c r="AE179" s="7" t="str">
        <f t="shared" si="39"/>
        <v>0.8%</v>
      </c>
      <c r="AF179" s="7" t="str">
        <f t="shared" si="39"/>
        <v>0.5%</v>
      </c>
      <c r="AG179" s="7" t="str">
        <f t="shared" si="39"/>
        <v>0.2%</v>
      </c>
      <c r="AH179" s="9"/>
      <c r="AI179" s="9">
        <f t="shared" si="32"/>
        <v>4</v>
      </c>
      <c r="AJ179" s="10" t="s">
        <v>282</v>
      </c>
    </row>
    <row r="180" spans="1:36" ht="13.8" x14ac:dyDescent="0.25">
      <c r="A180" s="5">
        <f t="shared" si="44"/>
        <v>43890</v>
      </c>
      <c r="B180" s="5">
        <f t="shared" si="44"/>
        <v>44136</v>
      </c>
      <c r="C180" s="6">
        <f t="shared" si="44"/>
        <v>0.33333333333333331</v>
      </c>
      <c r="D180" s="7">
        <f t="shared" si="44"/>
        <v>248</v>
      </c>
      <c r="E180" s="10" t="s">
        <v>268</v>
      </c>
      <c r="F180" s="7">
        <f t="shared" si="45"/>
        <v>169194</v>
      </c>
      <c r="G180" s="7">
        <f t="shared" si="45"/>
        <v>8371</v>
      </c>
      <c r="H180" s="7">
        <f t="shared" si="45"/>
        <v>4313</v>
      </c>
      <c r="I180" s="16" t="str">
        <f t="shared" si="45"/>
        <v>No hay datos</v>
      </c>
      <c r="J180" s="19">
        <f t="shared" si="45"/>
        <v>149048</v>
      </c>
      <c r="K180" s="24">
        <f t="shared" si="45"/>
        <v>21423</v>
      </c>
      <c r="L180" s="7">
        <f t="shared" si="45"/>
        <v>327889</v>
      </c>
      <c r="M180" s="7">
        <f t="shared" si="45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39"/>
        <v>59477</v>
      </c>
      <c r="S180" s="7">
        <f t="shared" si="39"/>
        <v>1789</v>
      </c>
      <c r="T180" s="7">
        <f t="shared" si="39"/>
        <v>242</v>
      </c>
      <c r="U180" s="7">
        <f t="shared" si="39"/>
        <v>79053</v>
      </c>
      <c r="V180" s="7">
        <f t="shared" si="39"/>
        <v>531</v>
      </c>
      <c r="W180" s="7">
        <f t="shared" si="39"/>
        <v>342</v>
      </c>
      <c r="X180" s="7" t="str">
        <f t="shared" si="39"/>
        <v>53.0%</v>
      </c>
      <c r="Y180" s="7" t="str">
        <f t="shared" si="39"/>
        <v>47.0%</v>
      </c>
      <c r="Z180" s="7" t="str">
        <f t="shared" si="39"/>
        <v>60.6%</v>
      </c>
      <c r="AA180" s="7" t="str">
        <f t="shared" si="39"/>
        <v>20.5%</v>
      </c>
      <c r="AB180" s="7" t="str">
        <f t="shared" si="39"/>
        <v>13.2%</v>
      </c>
      <c r="AC180" s="7" t="str">
        <f t="shared" si="39"/>
        <v>2.9%</v>
      </c>
      <c r="AD180" s="7" t="str">
        <f t="shared" si="39"/>
        <v>1.4%</v>
      </c>
      <c r="AE180" s="7" t="str">
        <f t="shared" si="39"/>
        <v>0.8%</v>
      </c>
      <c r="AF180" s="7" t="str">
        <f t="shared" si="39"/>
        <v>0.5%</v>
      </c>
      <c r="AG180" s="7" t="str">
        <f t="shared" si="39"/>
        <v>0.2%</v>
      </c>
      <c r="AH180" s="9"/>
      <c r="AI180" s="9">
        <f t="shared" si="32"/>
        <v>4</v>
      </c>
      <c r="AJ180" s="10" t="s">
        <v>282</v>
      </c>
    </row>
    <row r="181" spans="1:36" ht="13.8" x14ac:dyDescent="0.25">
      <c r="A181" s="5">
        <f t="shared" si="44"/>
        <v>43890</v>
      </c>
      <c r="B181" s="5">
        <f t="shared" si="44"/>
        <v>44136</v>
      </c>
      <c r="C181" s="6">
        <f t="shared" si="44"/>
        <v>0.33333333333333331</v>
      </c>
      <c r="D181" s="7">
        <f t="shared" si="44"/>
        <v>248</v>
      </c>
      <c r="E181" s="10" t="s">
        <v>268</v>
      </c>
      <c r="F181" s="7">
        <f t="shared" si="45"/>
        <v>169194</v>
      </c>
      <c r="G181" s="7">
        <f t="shared" si="45"/>
        <v>8371</v>
      </c>
      <c r="H181" s="7">
        <f t="shared" si="45"/>
        <v>4313</v>
      </c>
      <c r="I181" s="16" t="str">
        <f t="shared" si="45"/>
        <v>No hay datos</v>
      </c>
      <c r="J181" s="19">
        <f t="shared" si="45"/>
        <v>149048</v>
      </c>
      <c r="K181" s="24">
        <f t="shared" si="45"/>
        <v>21423</v>
      </c>
      <c r="L181" s="7">
        <f t="shared" si="45"/>
        <v>327889</v>
      </c>
      <c r="M181" s="7">
        <f t="shared" si="45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39"/>
        <v>59477</v>
      </c>
      <c r="S181" s="7">
        <f t="shared" si="39"/>
        <v>1789</v>
      </c>
      <c r="T181" s="7">
        <f t="shared" si="39"/>
        <v>242</v>
      </c>
      <c r="U181" s="7">
        <f t="shared" si="39"/>
        <v>79053</v>
      </c>
      <c r="V181" s="7">
        <f t="shared" si="39"/>
        <v>531</v>
      </c>
      <c r="W181" s="7">
        <f t="shared" si="39"/>
        <v>342</v>
      </c>
      <c r="X181" s="7" t="str">
        <f t="shared" si="39"/>
        <v>53.0%</v>
      </c>
      <c r="Y181" s="7" t="str">
        <f t="shared" si="39"/>
        <v>47.0%</v>
      </c>
      <c r="Z181" s="7" t="str">
        <f t="shared" si="39"/>
        <v>60.6%</v>
      </c>
      <c r="AA181" s="7" t="str">
        <f t="shared" si="39"/>
        <v>20.5%</v>
      </c>
      <c r="AB181" s="7" t="str">
        <f t="shared" si="39"/>
        <v>13.2%</v>
      </c>
      <c r="AC181" s="7" t="str">
        <f t="shared" si="39"/>
        <v>2.9%</v>
      </c>
      <c r="AD181" s="7" t="str">
        <f t="shared" si="39"/>
        <v>1.4%</v>
      </c>
      <c r="AE181" s="7" t="str">
        <f t="shared" si="39"/>
        <v>0.8%</v>
      </c>
      <c r="AF181" s="7" t="str">
        <f t="shared" si="39"/>
        <v>0.5%</v>
      </c>
      <c r="AG181" s="7" t="str">
        <f t="shared" si="39"/>
        <v>0.2%</v>
      </c>
      <c r="AH181" s="9"/>
      <c r="AI181" s="9">
        <f t="shared" si="32"/>
        <v>4</v>
      </c>
      <c r="AJ181" s="10" t="s">
        <v>282</v>
      </c>
    </row>
    <row r="182" spans="1:36" ht="13.8" x14ac:dyDescent="0.25">
      <c r="A182" s="5">
        <f t="shared" si="44"/>
        <v>43890</v>
      </c>
      <c r="B182" s="5">
        <f t="shared" si="44"/>
        <v>44136</v>
      </c>
      <c r="C182" s="6">
        <f t="shared" si="44"/>
        <v>0.33333333333333331</v>
      </c>
      <c r="D182" s="7">
        <f t="shared" si="44"/>
        <v>248</v>
      </c>
      <c r="E182" s="10" t="s">
        <v>268</v>
      </c>
      <c r="F182" s="7">
        <f t="shared" si="45"/>
        <v>169194</v>
      </c>
      <c r="G182" s="7">
        <f t="shared" si="45"/>
        <v>8371</v>
      </c>
      <c r="H182" s="7">
        <f t="shared" si="45"/>
        <v>4313</v>
      </c>
      <c r="I182" s="16" t="str">
        <f t="shared" si="45"/>
        <v>No hay datos</v>
      </c>
      <c r="J182" s="19">
        <f t="shared" si="45"/>
        <v>149048</v>
      </c>
      <c r="K182" s="24">
        <f t="shared" si="45"/>
        <v>21423</v>
      </c>
      <c r="L182" s="7">
        <f t="shared" si="45"/>
        <v>327889</v>
      </c>
      <c r="M182" s="7">
        <f t="shared" si="45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39"/>
        <v>59477</v>
      </c>
      <c r="S182" s="7">
        <f t="shared" si="39"/>
        <v>1789</v>
      </c>
      <c r="T182" s="7">
        <f t="shared" si="39"/>
        <v>242</v>
      </c>
      <c r="U182" s="7">
        <f t="shared" si="39"/>
        <v>79053</v>
      </c>
      <c r="V182" s="7">
        <f t="shared" si="39"/>
        <v>531</v>
      </c>
      <c r="W182" s="7">
        <f t="shared" si="39"/>
        <v>342</v>
      </c>
      <c r="X182" s="7" t="str">
        <f t="shared" si="39"/>
        <v>53.0%</v>
      </c>
      <c r="Y182" s="7" t="str">
        <f t="shared" si="39"/>
        <v>47.0%</v>
      </c>
      <c r="Z182" s="7" t="str">
        <f t="shared" si="39"/>
        <v>60.6%</v>
      </c>
      <c r="AA182" s="7" t="str">
        <f t="shared" si="39"/>
        <v>20.5%</v>
      </c>
      <c r="AB182" s="7" t="str">
        <f t="shared" si="39"/>
        <v>13.2%</v>
      </c>
      <c r="AC182" s="7" t="str">
        <f t="shared" si="39"/>
        <v>2.9%</v>
      </c>
      <c r="AD182" s="7" t="str">
        <f t="shared" si="39"/>
        <v>1.4%</v>
      </c>
      <c r="AE182" s="7" t="str">
        <f t="shared" si="39"/>
        <v>0.8%</v>
      </c>
      <c r="AF182" s="7" t="str">
        <f t="shared" si="39"/>
        <v>0.5%</v>
      </c>
      <c r="AG182" s="7" t="str">
        <f t="shared" si="39"/>
        <v>0.2%</v>
      </c>
      <c r="AH182" s="9"/>
      <c r="AI182" s="9">
        <f t="shared" si="32"/>
        <v>4</v>
      </c>
      <c r="AJ182" s="10" t="s">
        <v>282</v>
      </c>
    </row>
    <row r="183" spans="1:36" ht="13.8" x14ac:dyDescent="0.25">
      <c r="A183" s="5">
        <f t="shared" si="44"/>
        <v>43890</v>
      </c>
      <c r="B183" s="5">
        <f t="shared" si="44"/>
        <v>44136</v>
      </c>
      <c r="C183" s="6">
        <f t="shared" si="44"/>
        <v>0.33333333333333331</v>
      </c>
      <c r="D183" s="7">
        <f t="shared" si="44"/>
        <v>248</v>
      </c>
      <c r="E183" s="10" t="s">
        <v>268</v>
      </c>
      <c r="F183" s="7">
        <f t="shared" si="45"/>
        <v>169194</v>
      </c>
      <c r="G183" s="7">
        <f t="shared" si="45"/>
        <v>8371</v>
      </c>
      <c r="H183" s="7">
        <f t="shared" si="45"/>
        <v>4313</v>
      </c>
      <c r="I183" s="16" t="str">
        <f t="shared" si="45"/>
        <v>No hay datos</v>
      </c>
      <c r="J183" s="19">
        <f t="shared" si="45"/>
        <v>149048</v>
      </c>
      <c r="K183" s="24">
        <f t="shared" si="45"/>
        <v>21423</v>
      </c>
      <c r="L183" s="7">
        <f t="shared" si="45"/>
        <v>327889</v>
      </c>
      <c r="M183" s="7">
        <f t="shared" si="45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46">R182</f>
        <v>59477</v>
      </c>
      <c r="S183" s="7">
        <f t="shared" si="46"/>
        <v>1789</v>
      </c>
      <c r="T183" s="7">
        <f t="shared" si="46"/>
        <v>242</v>
      </c>
      <c r="U183" s="7">
        <f t="shared" si="46"/>
        <v>79053</v>
      </c>
      <c r="V183" s="7">
        <f t="shared" si="46"/>
        <v>531</v>
      </c>
      <c r="W183" s="7">
        <f t="shared" si="46"/>
        <v>342</v>
      </c>
      <c r="X183" s="7" t="str">
        <f t="shared" si="46"/>
        <v>53.0%</v>
      </c>
      <c r="Y183" s="7" t="str">
        <f t="shared" si="46"/>
        <v>47.0%</v>
      </c>
      <c r="Z183" s="7" t="str">
        <f t="shared" si="46"/>
        <v>60.6%</v>
      </c>
      <c r="AA183" s="7" t="str">
        <f t="shared" si="46"/>
        <v>20.5%</v>
      </c>
      <c r="AB183" s="7" t="str">
        <f t="shared" si="46"/>
        <v>13.2%</v>
      </c>
      <c r="AC183" s="7" t="str">
        <f t="shared" si="46"/>
        <v>2.9%</v>
      </c>
      <c r="AD183" s="7" t="str">
        <f t="shared" si="46"/>
        <v>1.4%</v>
      </c>
      <c r="AE183" s="7" t="str">
        <f t="shared" si="46"/>
        <v>0.8%</v>
      </c>
      <c r="AF183" s="7" t="str">
        <f t="shared" si="46"/>
        <v>0.5%</v>
      </c>
      <c r="AG183" s="7" t="str">
        <f t="shared" si="46"/>
        <v>0.2%</v>
      </c>
      <c r="AH183" s="9"/>
      <c r="AI183" s="9">
        <f t="shared" si="32"/>
        <v>4</v>
      </c>
      <c r="AJ183" s="10" t="s">
        <v>282</v>
      </c>
    </row>
    <row r="184" spans="1:36" ht="13.8" x14ac:dyDescent="0.25">
      <c r="A184" s="5">
        <f t="shared" si="44"/>
        <v>43890</v>
      </c>
      <c r="B184" s="5">
        <f t="shared" si="44"/>
        <v>44136</v>
      </c>
      <c r="C184" s="6">
        <f t="shared" si="44"/>
        <v>0.33333333333333331</v>
      </c>
      <c r="D184" s="7">
        <f t="shared" si="44"/>
        <v>248</v>
      </c>
      <c r="E184" s="10" t="s">
        <v>268</v>
      </c>
      <c r="F184" s="7">
        <f t="shared" si="45"/>
        <v>169194</v>
      </c>
      <c r="G184" s="7">
        <f t="shared" si="45"/>
        <v>8371</v>
      </c>
      <c r="H184" s="7">
        <f t="shared" si="45"/>
        <v>4313</v>
      </c>
      <c r="I184" s="16" t="str">
        <f t="shared" si="45"/>
        <v>No hay datos</v>
      </c>
      <c r="J184" s="19">
        <f t="shared" si="45"/>
        <v>149048</v>
      </c>
      <c r="K184" s="24">
        <f t="shared" si="45"/>
        <v>21423</v>
      </c>
      <c r="L184" s="7">
        <f t="shared" si="45"/>
        <v>327889</v>
      </c>
      <c r="M184" s="7">
        <f t="shared" si="45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46"/>
        <v>59477</v>
      </c>
      <c r="S184" s="7">
        <f t="shared" si="46"/>
        <v>1789</v>
      </c>
      <c r="T184" s="7">
        <f t="shared" si="46"/>
        <v>242</v>
      </c>
      <c r="U184" s="7">
        <f t="shared" si="46"/>
        <v>79053</v>
      </c>
      <c r="V184" s="7">
        <f t="shared" si="46"/>
        <v>531</v>
      </c>
      <c r="W184" s="7">
        <f t="shared" si="46"/>
        <v>342</v>
      </c>
      <c r="X184" s="7" t="str">
        <f t="shared" si="46"/>
        <v>53.0%</v>
      </c>
      <c r="Y184" s="7" t="str">
        <f t="shared" si="46"/>
        <v>47.0%</v>
      </c>
      <c r="Z184" s="7" t="str">
        <f t="shared" si="46"/>
        <v>60.6%</v>
      </c>
      <c r="AA184" s="7" t="str">
        <f t="shared" si="46"/>
        <v>20.5%</v>
      </c>
      <c r="AB184" s="7" t="str">
        <f t="shared" si="46"/>
        <v>13.2%</v>
      </c>
      <c r="AC184" s="7" t="str">
        <f t="shared" si="46"/>
        <v>2.9%</v>
      </c>
      <c r="AD184" s="7" t="str">
        <f t="shared" si="46"/>
        <v>1.4%</v>
      </c>
      <c r="AE184" s="7" t="str">
        <f t="shared" si="46"/>
        <v>0.8%</v>
      </c>
      <c r="AF184" s="7" t="str">
        <f t="shared" si="46"/>
        <v>0.5%</v>
      </c>
      <c r="AG184" s="7" t="str">
        <f t="shared" si="46"/>
        <v>0.2%</v>
      </c>
      <c r="AH184" s="9"/>
      <c r="AI184" s="9">
        <f t="shared" si="32"/>
        <v>4</v>
      </c>
      <c r="AJ184" s="10" t="s">
        <v>282</v>
      </c>
    </row>
    <row r="185" spans="1:36" ht="13.8" x14ac:dyDescent="0.25">
      <c r="A185" s="5">
        <f t="shared" si="44"/>
        <v>43890</v>
      </c>
      <c r="B185" s="5">
        <f t="shared" si="44"/>
        <v>44136</v>
      </c>
      <c r="C185" s="6">
        <f t="shared" si="44"/>
        <v>0.33333333333333331</v>
      </c>
      <c r="D185" s="7">
        <f t="shared" si="44"/>
        <v>248</v>
      </c>
      <c r="E185" s="10" t="s">
        <v>268</v>
      </c>
      <c r="F185" s="7">
        <f t="shared" si="45"/>
        <v>169194</v>
      </c>
      <c r="G185" s="7">
        <f t="shared" si="45"/>
        <v>8371</v>
      </c>
      <c r="H185" s="7">
        <f t="shared" si="45"/>
        <v>4313</v>
      </c>
      <c r="I185" s="16" t="str">
        <f t="shared" si="45"/>
        <v>No hay datos</v>
      </c>
      <c r="J185" s="19">
        <f t="shared" si="45"/>
        <v>149048</v>
      </c>
      <c r="K185" s="24">
        <f t="shared" si="45"/>
        <v>21423</v>
      </c>
      <c r="L185" s="7">
        <f t="shared" si="45"/>
        <v>327889</v>
      </c>
      <c r="M185" s="7">
        <f t="shared" si="45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46"/>
        <v>59477</v>
      </c>
      <c r="S185" s="7">
        <f t="shared" si="46"/>
        <v>1789</v>
      </c>
      <c r="T185" s="7">
        <f t="shared" si="46"/>
        <v>242</v>
      </c>
      <c r="U185" s="7">
        <f t="shared" si="46"/>
        <v>79053</v>
      </c>
      <c r="V185" s="7">
        <f t="shared" si="46"/>
        <v>531</v>
      </c>
      <c r="W185" s="7">
        <f t="shared" si="46"/>
        <v>342</v>
      </c>
      <c r="X185" s="7" t="str">
        <f t="shared" si="46"/>
        <v>53.0%</v>
      </c>
      <c r="Y185" s="7" t="str">
        <f t="shared" si="46"/>
        <v>47.0%</v>
      </c>
      <c r="Z185" s="7" t="str">
        <f t="shared" si="46"/>
        <v>60.6%</v>
      </c>
      <c r="AA185" s="7" t="str">
        <f t="shared" si="46"/>
        <v>20.5%</v>
      </c>
      <c r="AB185" s="7" t="str">
        <f t="shared" si="46"/>
        <v>13.2%</v>
      </c>
      <c r="AC185" s="7" t="str">
        <f t="shared" si="46"/>
        <v>2.9%</v>
      </c>
      <c r="AD185" s="7" t="str">
        <f t="shared" si="46"/>
        <v>1.4%</v>
      </c>
      <c r="AE185" s="7" t="str">
        <f t="shared" si="46"/>
        <v>0.8%</v>
      </c>
      <c r="AF185" s="7" t="str">
        <f t="shared" si="46"/>
        <v>0.5%</v>
      </c>
      <c r="AG185" s="7" t="str">
        <f t="shared" si="46"/>
        <v>0.2%</v>
      </c>
      <c r="AH185" s="9"/>
      <c r="AI185" s="9">
        <f t="shared" si="32"/>
        <v>4</v>
      </c>
      <c r="AJ185" s="10" t="s">
        <v>282</v>
      </c>
    </row>
    <row r="186" spans="1:36" ht="13.8" x14ac:dyDescent="0.25">
      <c r="A186" s="5">
        <f t="shared" si="44"/>
        <v>43890</v>
      </c>
      <c r="B186" s="5">
        <f t="shared" si="44"/>
        <v>44136</v>
      </c>
      <c r="C186" s="6">
        <f t="shared" si="44"/>
        <v>0.33333333333333331</v>
      </c>
      <c r="D186" s="7">
        <f t="shared" si="44"/>
        <v>248</v>
      </c>
      <c r="E186" s="10" t="s">
        <v>268</v>
      </c>
      <c r="F186" s="7">
        <f t="shared" si="45"/>
        <v>169194</v>
      </c>
      <c r="G186" s="7">
        <f t="shared" si="45"/>
        <v>8371</v>
      </c>
      <c r="H186" s="7">
        <f t="shared" si="45"/>
        <v>4313</v>
      </c>
      <c r="I186" s="16" t="str">
        <f t="shared" si="45"/>
        <v>No hay datos</v>
      </c>
      <c r="J186" s="19">
        <f t="shared" si="45"/>
        <v>149048</v>
      </c>
      <c r="K186" s="24">
        <f t="shared" si="45"/>
        <v>21423</v>
      </c>
      <c r="L186" s="7">
        <f t="shared" si="45"/>
        <v>327889</v>
      </c>
      <c r="M186" s="7">
        <f t="shared" si="45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46"/>
        <v>79053</v>
      </c>
      <c r="V186" s="7">
        <f t="shared" si="46"/>
        <v>531</v>
      </c>
      <c r="W186" s="7">
        <f t="shared" si="46"/>
        <v>342</v>
      </c>
      <c r="X186" s="7" t="str">
        <f t="shared" si="46"/>
        <v>53.0%</v>
      </c>
      <c r="Y186" s="7" t="str">
        <f t="shared" si="46"/>
        <v>47.0%</v>
      </c>
      <c r="Z186" s="7" t="str">
        <f t="shared" si="46"/>
        <v>60.6%</v>
      </c>
      <c r="AA186" s="7" t="str">
        <f t="shared" si="46"/>
        <v>20.5%</v>
      </c>
      <c r="AB186" s="7" t="str">
        <f t="shared" si="46"/>
        <v>13.2%</v>
      </c>
      <c r="AC186" s="7" t="str">
        <f t="shared" si="46"/>
        <v>2.9%</v>
      </c>
      <c r="AD186" s="7" t="str">
        <f t="shared" si="46"/>
        <v>1.4%</v>
      </c>
      <c r="AE186" s="7" t="str">
        <f t="shared" si="46"/>
        <v>0.8%</v>
      </c>
      <c r="AF186" s="7" t="str">
        <f t="shared" si="46"/>
        <v>0.5%</v>
      </c>
      <c r="AG186" s="7" t="str">
        <f t="shared" si="46"/>
        <v>0.2%</v>
      </c>
      <c r="AH186" s="9"/>
      <c r="AI186" s="9">
        <f t="shared" si="32"/>
        <v>4</v>
      </c>
      <c r="AJ186" s="10" t="s">
        <v>282</v>
      </c>
    </row>
    <row r="187" spans="1:36" ht="13.8" x14ac:dyDescent="0.25">
      <c r="A187" s="5">
        <f t="shared" si="44"/>
        <v>43890</v>
      </c>
      <c r="B187" s="5">
        <f t="shared" si="44"/>
        <v>44136</v>
      </c>
      <c r="C187" s="6">
        <f t="shared" si="44"/>
        <v>0.33333333333333331</v>
      </c>
      <c r="D187" s="7">
        <f t="shared" si="44"/>
        <v>248</v>
      </c>
      <c r="E187" s="10" t="s">
        <v>268</v>
      </c>
      <c r="F187" s="7">
        <f t="shared" si="45"/>
        <v>169194</v>
      </c>
      <c r="G187" s="7">
        <f t="shared" si="45"/>
        <v>8371</v>
      </c>
      <c r="H187" s="7">
        <f t="shared" si="45"/>
        <v>4313</v>
      </c>
      <c r="I187" s="16" t="str">
        <f t="shared" si="45"/>
        <v>No hay datos</v>
      </c>
      <c r="J187" s="19">
        <f t="shared" si="45"/>
        <v>149048</v>
      </c>
      <c r="K187" s="24">
        <f t="shared" si="45"/>
        <v>21423</v>
      </c>
      <c r="L187" s="7">
        <f t="shared" si="45"/>
        <v>327889</v>
      </c>
      <c r="M187" s="7">
        <f t="shared" si="45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46"/>
        <v>5119</v>
      </c>
      <c r="S187" s="7">
        <f t="shared" si="46"/>
        <v>276</v>
      </c>
      <c r="T187" s="7">
        <f t="shared" si="46"/>
        <v>223</v>
      </c>
      <c r="U187" s="7">
        <f t="shared" si="46"/>
        <v>79053</v>
      </c>
      <c r="V187" s="7">
        <f t="shared" si="46"/>
        <v>531</v>
      </c>
      <c r="W187" s="7">
        <f t="shared" si="46"/>
        <v>342</v>
      </c>
      <c r="X187" s="7" t="str">
        <f t="shared" si="46"/>
        <v>53.0%</v>
      </c>
      <c r="Y187" s="7" t="str">
        <f t="shared" si="46"/>
        <v>47.0%</v>
      </c>
      <c r="Z187" s="7" t="str">
        <f t="shared" si="46"/>
        <v>60.6%</v>
      </c>
      <c r="AA187" s="7" t="str">
        <f t="shared" si="46"/>
        <v>20.5%</v>
      </c>
      <c r="AB187" s="7" t="str">
        <f t="shared" si="46"/>
        <v>13.2%</v>
      </c>
      <c r="AC187" s="7" t="str">
        <f t="shared" si="46"/>
        <v>2.9%</v>
      </c>
      <c r="AD187" s="7" t="str">
        <f t="shared" si="46"/>
        <v>1.4%</v>
      </c>
      <c r="AE187" s="7" t="str">
        <f t="shared" si="46"/>
        <v>0.8%</v>
      </c>
      <c r="AF187" s="7" t="str">
        <f t="shared" si="46"/>
        <v>0.5%</v>
      </c>
      <c r="AG187" s="7" t="str">
        <f t="shared" si="46"/>
        <v>0.2%</v>
      </c>
      <c r="AH187" s="9"/>
      <c r="AI187" s="9">
        <f t="shared" si="32"/>
        <v>4</v>
      </c>
      <c r="AJ187" s="10" t="s">
        <v>282</v>
      </c>
    </row>
    <row r="188" spans="1:36" ht="13.8" x14ac:dyDescent="0.25">
      <c r="A188" s="5">
        <f t="shared" si="44"/>
        <v>43890</v>
      </c>
      <c r="B188" s="5">
        <f t="shared" si="44"/>
        <v>44136</v>
      </c>
      <c r="C188" s="6">
        <f t="shared" si="44"/>
        <v>0.33333333333333331</v>
      </c>
      <c r="D188" s="7">
        <f t="shared" si="44"/>
        <v>248</v>
      </c>
      <c r="E188" s="10" t="s">
        <v>268</v>
      </c>
      <c r="F188" s="7">
        <f t="shared" si="45"/>
        <v>169194</v>
      </c>
      <c r="G188" s="7">
        <f t="shared" si="45"/>
        <v>8371</v>
      </c>
      <c r="H188" s="7">
        <f t="shared" si="45"/>
        <v>4313</v>
      </c>
      <c r="I188" s="16" t="str">
        <f t="shared" si="45"/>
        <v>No hay datos</v>
      </c>
      <c r="J188" s="19">
        <f t="shared" si="45"/>
        <v>149048</v>
      </c>
      <c r="K188" s="24">
        <f t="shared" si="45"/>
        <v>21423</v>
      </c>
      <c r="L188" s="7">
        <f t="shared" si="45"/>
        <v>327889</v>
      </c>
      <c r="M188" s="7">
        <f t="shared" si="45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46"/>
        <v>5119</v>
      </c>
      <c r="S188" s="7">
        <f t="shared" si="46"/>
        <v>276</v>
      </c>
      <c r="T188" s="7">
        <f t="shared" si="46"/>
        <v>223</v>
      </c>
      <c r="U188" s="7">
        <f t="shared" si="46"/>
        <v>79053</v>
      </c>
      <c r="V188" s="7">
        <f t="shared" si="46"/>
        <v>531</v>
      </c>
      <c r="W188" s="7">
        <f t="shared" si="46"/>
        <v>342</v>
      </c>
      <c r="X188" s="7" t="str">
        <f t="shared" si="46"/>
        <v>53.0%</v>
      </c>
      <c r="Y188" s="7" t="str">
        <f t="shared" si="46"/>
        <v>47.0%</v>
      </c>
      <c r="Z188" s="7" t="str">
        <f t="shared" si="46"/>
        <v>60.6%</v>
      </c>
      <c r="AA188" s="7" t="str">
        <f t="shared" si="46"/>
        <v>20.5%</v>
      </c>
      <c r="AB188" s="7" t="str">
        <f t="shared" si="46"/>
        <v>13.2%</v>
      </c>
      <c r="AC188" s="7" t="str">
        <f t="shared" si="46"/>
        <v>2.9%</v>
      </c>
      <c r="AD188" s="7" t="str">
        <f t="shared" si="46"/>
        <v>1.4%</v>
      </c>
      <c r="AE188" s="7" t="str">
        <f t="shared" si="46"/>
        <v>0.8%</v>
      </c>
      <c r="AF188" s="7" t="str">
        <f t="shared" si="46"/>
        <v>0.5%</v>
      </c>
      <c r="AG188" s="7" t="str">
        <f t="shared" si="46"/>
        <v>0.2%</v>
      </c>
      <c r="AH188" s="9"/>
      <c r="AI188" s="9">
        <f t="shared" si="32"/>
        <v>4</v>
      </c>
      <c r="AJ188" s="10" t="s">
        <v>282</v>
      </c>
    </row>
    <row r="189" spans="1:36" ht="13.8" x14ac:dyDescent="0.25">
      <c r="A189" s="5">
        <f t="shared" si="44"/>
        <v>43890</v>
      </c>
      <c r="B189" s="5">
        <f t="shared" si="44"/>
        <v>44136</v>
      </c>
      <c r="C189" s="6">
        <f t="shared" si="44"/>
        <v>0.33333333333333331</v>
      </c>
      <c r="D189" s="7">
        <f t="shared" si="44"/>
        <v>248</v>
      </c>
      <c r="E189" s="10" t="s">
        <v>268</v>
      </c>
      <c r="F189" s="7">
        <f t="shared" si="45"/>
        <v>169194</v>
      </c>
      <c r="G189" s="7">
        <f t="shared" si="45"/>
        <v>8371</v>
      </c>
      <c r="H189" s="7">
        <f t="shared" si="45"/>
        <v>4313</v>
      </c>
      <c r="I189" s="16" t="str">
        <f t="shared" si="45"/>
        <v>No hay datos</v>
      </c>
      <c r="J189" s="19">
        <f t="shared" si="45"/>
        <v>149048</v>
      </c>
      <c r="K189" s="24">
        <f t="shared" si="45"/>
        <v>21423</v>
      </c>
      <c r="L189" s="7">
        <f t="shared" si="45"/>
        <v>327889</v>
      </c>
      <c r="M189" s="7">
        <f t="shared" si="45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46"/>
        <v>5119</v>
      </c>
      <c r="S189" s="7">
        <f t="shared" si="46"/>
        <v>276</v>
      </c>
      <c r="T189" s="7">
        <f t="shared" si="46"/>
        <v>223</v>
      </c>
      <c r="U189" s="7">
        <f t="shared" si="46"/>
        <v>79053</v>
      </c>
      <c r="V189" s="7">
        <f t="shared" si="46"/>
        <v>531</v>
      </c>
      <c r="W189" s="7">
        <f t="shared" si="46"/>
        <v>342</v>
      </c>
      <c r="X189" s="7" t="str">
        <f t="shared" si="46"/>
        <v>53.0%</v>
      </c>
      <c r="Y189" s="7" t="str">
        <f t="shared" si="46"/>
        <v>47.0%</v>
      </c>
      <c r="Z189" s="7" t="str">
        <f t="shared" si="46"/>
        <v>60.6%</v>
      </c>
      <c r="AA189" s="7" t="str">
        <f t="shared" si="46"/>
        <v>20.5%</v>
      </c>
      <c r="AB189" s="7" t="str">
        <f t="shared" si="46"/>
        <v>13.2%</v>
      </c>
      <c r="AC189" s="7" t="str">
        <f t="shared" si="46"/>
        <v>2.9%</v>
      </c>
      <c r="AD189" s="7" t="str">
        <f t="shared" si="46"/>
        <v>1.4%</v>
      </c>
      <c r="AE189" s="7" t="str">
        <f t="shared" si="46"/>
        <v>0.8%</v>
      </c>
      <c r="AF189" s="7" t="str">
        <f t="shared" si="46"/>
        <v>0.5%</v>
      </c>
      <c r="AG189" s="7" t="str">
        <f t="shared" si="46"/>
        <v>0.2%</v>
      </c>
      <c r="AH189" s="9"/>
      <c r="AI189" s="9">
        <f t="shared" si="32"/>
        <v>4</v>
      </c>
      <c r="AJ189" s="10" t="s">
        <v>282</v>
      </c>
    </row>
    <row r="190" spans="1:36" ht="13.8" x14ac:dyDescent="0.25">
      <c r="A190" s="5">
        <f t="shared" si="44"/>
        <v>43890</v>
      </c>
      <c r="B190" s="5">
        <f t="shared" si="44"/>
        <v>44136</v>
      </c>
      <c r="C190" s="6">
        <f t="shared" si="44"/>
        <v>0.33333333333333331</v>
      </c>
      <c r="D190" s="7">
        <f t="shared" si="44"/>
        <v>248</v>
      </c>
      <c r="E190" s="10" t="s">
        <v>268</v>
      </c>
      <c r="F190" s="7">
        <f t="shared" si="45"/>
        <v>169194</v>
      </c>
      <c r="G190" s="7">
        <f t="shared" si="45"/>
        <v>8371</v>
      </c>
      <c r="H190" s="7">
        <f t="shared" si="45"/>
        <v>4313</v>
      </c>
      <c r="I190" s="16" t="str">
        <f t="shared" si="45"/>
        <v>No hay datos</v>
      </c>
      <c r="J190" s="19">
        <f t="shared" si="45"/>
        <v>149048</v>
      </c>
      <c r="K190" s="24">
        <f t="shared" si="45"/>
        <v>21423</v>
      </c>
      <c r="L190" s="7">
        <f t="shared" si="45"/>
        <v>327889</v>
      </c>
      <c r="M190" s="7">
        <f t="shared" si="45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46"/>
        <v>5119</v>
      </c>
      <c r="S190" s="7">
        <f t="shared" si="46"/>
        <v>276</v>
      </c>
      <c r="T190" s="7">
        <f t="shared" si="46"/>
        <v>223</v>
      </c>
      <c r="U190" s="7">
        <f t="shared" si="46"/>
        <v>79053</v>
      </c>
      <c r="V190" s="7">
        <f t="shared" si="46"/>
        <v>531</v>
      </c>
      <c r="W190" s="7">
        <f t="shared" si="46"/>
        <v>342</v>
      </c>
      <c r="X190" s="7" t="str">
        <f t="shared" si="46"/>
        <v>53.0%</v>
      </c>
      <c r="Y190" s="7" t="str">
        <f t="shared" si="46"/>
        <v>47.0%</v>
      </c>
      <c r="Z190" s="7" t="str">
        <f t="shared" si="46"/>
        <v>60.6%</v>
      </c>
      <c r="AA190" s="7" t="str">
        <f t="shared" si="46"/>
        <v>20.5%</v>
      </c>
      <c r="AB190" s="7" t="str">
        <f t="shared" si="46"/>
        <v>13.2%</v>
      </c>
      <c r="AC190" s="7" t="str">
        <f t="shared" si="46"/>
        <v>2.9%</v>
      </c>
      <c r="AD190" s="7" t="str">
        <f t="shared" si="46"/>
        <v>1.4%</v>
      </c>
      <c r="AE190" s="7" t="str">
        <f t="shared" si="46"/>
        <v>0.8%</v>
      </c>
      <c r="AF190" s="7" t="str">
        <f t="shared" si="46"/>
        <v>0.5%</v>
      </c>
      <c r="AG190" s="7" t="str">
        <f t="shared" si="46"/>
        <v>0.2%</v>
      </c>
      <c r="AH190" s="9"/>
      <c r="AI190" s="9">
        <f t="shared" si="32"/>
        <v>4</v>
      </c>
      <c r="AJ190" s="10" t="s">
        <v>282</v>
      </c>
    </row>
    <row r="191" spans="1:36" ht="13.8" x14ac:dyDescent="0.25">
      <c r="A191" s="5">
        <f t="shared" si="44"/>
        <v>43890</v>
      </c>
      <c r="B191" s="5">
        <f t="shared" si="44"/>
        <v>44136</v>
      </c>
      <c r="C191" s="6">
        <f t="shared" si="44"/>
        <v>0.33333333333333331</v>
      </c>
      <c r="D191" s="7">
        <f t="shared" si="44"/>
        <v>248</v>
      </c>
      <c r="E191" s="10" t="s">
        <v>268</v>
      </c>
      <c r="F191" s="7">
        <f t="shared" si="45"/>
        <v>169194</v>
      </c>
      <c r="G191" s="7">
        <f t="shared" si="45"/>
        <v>8371</v>
      </c>
      <c r="H191" s="7">
        <f t="shared" si="45"/>
        <v>4313</v>
      </c>
      <c r="I191" s="16" t="str">
        <f t="shared" si="45"/>
        <v>No hay datos</v>
      </c>
      <c r="J191" s="19">
        <f t="shared" si="45"/>
        <v>149048</v>
      </c>
      <c r="K191" s="24">
        <f t="shared" si="45"/>
        <v>21423</v>
      </c>
      <c r="L191" s="7">
        <f t="shared" si="45"/>
        <v>327889</v>
      </c>
      <c r="M191" s="7">
        <f t="shared" si="45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46"/>
        <v>5119</v>
      </c>
      <c r="S191" s="7">
        <f t="shared" si="46"/>
        <v>276</v>
      </c>
      <c r="T191" s="7">
        <f t="shared" si="46"/>
        <v>223</v>
      </c>
      <c r="U191" s="7">
        <f t="shared" si="46"/>
        <v>79053</v>
      </c>
      <c r="V191" s="7">
        <f t="shared" si="46"/>
        <v>531</v>
      </c>
      <c r="W191" s="7">
        <f t="shared" si="46"/>
        <v>342</v>
      </c>
      <c r="X191" s="7" t="str">
        <f t="shared" si="46"/>
        <v>53.0%</v>
      </c>
      <c r="Y191" s="7" t="str">
        <f t="shared" si="46"/>
        <v>47.0%</v>
      </c>
      <c r="Z191" s="7" t="str">
        <f t="shared" si="46"/>
        <v>60.6%</v>
      </c>
      <c r="AA191" s="7" t="str">
        <f t="shared" si="46"/>
        <v>20.5%</v>
      </c>
      <c r="AB191" s="7" t="str">
        <f t="shared" si="46"/>
        <v>13.2%</v>
      </c>
      <c r="AC191" s="7" t="str">
        <f t="shared" si="46"/>
        <v>2.9%</v>
      </c>
      <c r="AD191" s="7" t="str">
        <f t="shared" si="46"/>
        <v>1.4%</v>
      </c>
      <c r="AE191" s="7" t="str">
        <f t="shared" si="46"/>
        <v>0.8%</v>
      </c>
      <c r="AF191" s="7" t="str">
        <f t="shared" si="46"/>
        <v>0.5%</v>
      </c>
      <c r="AG191" s="7" t="str">
        <f t="shared" si="46"/>
        <v>0.2%</v>
      </c>
      <c r="AH191" s="9"/>
      <c r="AI191" s="9">
        <f t="shared" si="32"/>
        <v>4</v>
      </c>
      <c r="AJ191" s="10" t="s">
        <v>282</v>
      </c>
    </row>
    <row r="192" spans="1:36" ht="13.8" x14ac:dyDescent="0.25">
      <c r="A192" s="5">
        <f t="shared" si="44"/>
        <v>43890</v>
      </c>
      <c r="B192" s="5">
        <f t="shared" si="44"/>
        <v>44136</v>
      </c>
      <c r="C192" s="6">
        <f t="shared" si="44"/>
        <v>0.33333333333333331</v>
      </c>
      <c r="D192" s="7">
        <f t="shared" si="44"/>
        <v>248</v>
      </c>
      <c r="E192" s="10" t="s">
        <v>268</v>
      </c>
      <c r="F192" s="7">
        <f t="shared" si="45"/>
        <v>169194</v>
      </c>
      <c r="G192" s="7">
        <f t="shared" si="45"/>
        <v>8371</v>
      </c>
      <c r="H192" s="7">
        <f t="shared" si="45"/>
        <v>4313</v>
      </c>
      <c r="I192" s="16" t="str">
        <f t="shared" si="45"/>
        <v>No hay datos</v>
      </c>
      <c r="J192" s="19">
        <f t="shared" si="45"/>
        <v>149048</v>
      </c>
      <c r="K192" s="24">
        <f t="shared" si="45"/>
        <v>21423</v>
      </c>
      <c r="L192" s="7">
        <f t="shared" si="45"/>
        <v>327889</v>
      </c>
      <c r="M192" s="7">
        <f t="shared" si="45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46"/>
        <v>5119</v>
      </c>
      <c r="S192" s="7">
        <f t="shared" si="46"/>
        <v>276</v>
      </c>
      <c r="T192" s="7">
        <f t="shared" si="46"/>
        <v>223</v>
      </c>
      <c r="U192" s="7">
        <f t="shared" si="46"/>
        <v>79053</v>
      </c>
      <c r="V192" s="7">
        <f t="shared" si="46"/>
        <v>531</v>
      </c>
      <c r="W192" s="7">
        <f t="shared" si="46"/>
        <v>342</v>
      </c>
      <c r="X192" s="7" t="str">
        <f t="shared" si="46"/>
        <v>53.0%</v>
      </c>
      <c r="Y192" s="7" t="str">
        <f t="shared" si="46"/>
        <v>47.0%</v>
      </c>
      <c r="Z192" s="7" t="str">
        <f t="shared" si="46"/>
        <v>60.6%</v>
      </c>
      <c r="AA192" s="7" t="str">
        <f t="shared" si="46"/>
        <v>20.5%</v>
      </c>
      <c r="AB192" s="7" t="str">
        <f t="shared" si="46"/>
        <v>13.2%</v>
      </c>
      <c r="AC192" s="7" t="str">
        <f t="shared" si="46"/>
        <v>2.9%</v>
      </c>
      <c r="AD192" s="7" t="str">
        <f t="shared" si="46"/>
        <v>1.4%</v>
      </c>
      <c r="AE192" s="7" t="str">
        <f t="shared" si="46"/>
        <v>0.8%</v>
      </c>
      <c r="AF192" s="7" t="str">
        <f t="shared" si="46"/>
        <v>0.5%</v>
      </c>
      <c r="AG192" s="7" t="str">
        <f t="shared" si="46"/>
        <v>0.2%</v>
      </c>
      <c r="AH192" s="9"/>
      <c r="AI192" s="9">
        <f t="shared" si="32"/>
        <v>4</v>
      </c>
      <c r="AJ192" s="10" t="s">
        <v>282</v>
      </c>
    </row>
    <row r="193" spans="1:36" ht="13.8" x14ac:dyDescent="0.25">
      <c r="A193" s="5">
        <f t="shared" si="44"/>
        <v>43890</v>
      </c>
      <c r="B193" s="5">
        <f t="shared" si="44"/>
        <v>44136</v>
      </c>
      <c r="C193" s="6">
        <f t="shared" si="44"/>
        <v>0.33333333333333331</v>
      </c>
      <c r="D193" s="7">
        <f t="shared" si="44"/>
        <v>248</v>
      </c>
      <c r="E193" s="10" t="s">
        <v>268</v>
      </c>
      <c r="F193" s="7">
        <f t="shared" si="45"/>
        <v>169194</v>
      </c>
      <c r="G193" s="7">
        <f t="shared" si="45"/>
        <v>8371</v>
      </c>
      <c r="H193" s="7">
        <f t="shared" si="45"/>
        <v>4313</v>
      </c>
      <c r="I193" s="16" t="str">
        <f t="shared" si="45"/>
        <v>No hay datos</v>
      </c>
      <c r="J193" s="19">
        <f t="shared" si="45"/>
        <v>149048</v>
      </c>
      <c r="K193" s="24">
        <f t="shared" si="45"/>
        <v>21423</v>
      </c>
      <c r="L193" s="7">
        <f t="shared" si="45"/>
        <v>327889</v>
      </c>
      <c r="M193" s="7">
        <f t="shared" si="45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46"/>
        <v>5119</v>
      </c>
      <c r="S193" s="7">
        <f t="shared" si="46"/>
        <v>276</v>
      </c>
      <c r="T193" s="7">
        <f t="shared" si="46"/>
        <v>223</v>
      </c>
      <c r="U193" s="7">
        <f t="shared" si="46"/>
        <v>79053</v>
      </c>
      <c r="V193" s="7">
        <f t="shared" si="46"/>
        <v>531</v>
      </c>
      <c r="W193" s="7">
        <f t="shared" si="46"/>
        <v>342</v>
      </c>
      <c r="X193" s="7" t="str">
        <f t="shared" si="46"/>
        <v>53.0%</v>
      </c>
      <c r="Y193" s="7" t="str">
        <f t="shared" si="46"/>
        <v>47.0%</v>
      </c>
      <c r="Z193" s="7" t="str">
        <f t="shared" si="46"/>
        <v>60.6%</v>
      </c>
      <c r="AA193" s="7" t="str">
        <f t="shared" si="46"/>
        <v>20.5%</v>
      </c>
      <c r="AB193" s="7" t="str">
        <f t="shared" si="46"/>
        <v>13.2%</v>
      </c>
      <c r="AC193" s="7" t="str">
        <f t="shared" si="46"/>
        <v>2.9%</v>
      </c>
      <c r="AD193" s="7" t="str">
        <f t="shared" si="46"/>
        <v>1.4%</v>
      </c>
      <c r="AE193" s="7" t="str">
        <f t="shared" si="46"/>
        <v>0.8%</v>
      </c>
      <c r="AF193" s="7" t="str">
        <f t="shared" si="46"/>
        <v>0.5%</v>
      </c>
      <c r="AG193" s="7" t="str">
        <f t="shared" si="46"/>
        <v>0.2%</v>
      </c>
      <c r="AH193" s="9"/>
      <c r="AI193" s="9">
        <f t="shared" si="32"/>
        <v>4</v>
      </c>
      <c r="AJ193" s="10" t="s">
        <v>282</v>
      </c>
    </row>
    <row r="194" spans="1:36" ht="13.8" x14ac:dyDescent="0.25">
      <c r="A194" s="5">
        <f t="shared" si="44"/>
        <v>43890</v>
      </c>
      <c r="B194" s="5">
        <f t="shared" si="44"/>
        <v>44136</v>
      </c>
      <c r="C194" s="6">
        <f t="shared" si="44"/>
        <v>0.33333333333333331</v>
      </c>
      <c r="D194" s="7">
        <f t="shared" si="44"/>
        <v>248</v>
      </c>
      <c r="E194" s="10" t="s">
        <v>268</v>
      </c>
      <c r="F194" s="7">
        <f t="shared" si="45"/>
        <v>169194</v>
      </c>
      <c r="G194" s="7">
        <f t="shared" si="45"/>
        <v>8371</v>
      </c>
      <c r="H194" s="7">
        <f t="shared" si="45"/>
        <v>4313</v>
      </c>
      <c r="I194" s="16" t="str">
        <f t="shared" si="45"/>
        <v>No hay datos</v>
      </c>
      <c r="J194" s="19">
        <f t="shared" si="45"/>
        <v>149048</v>
      </c>
      <c r="K194" s="24">
        <f t="shared" si="45"/>
        <v>21423</v>
      </c>
      <c r="L194" s="7">
        <f t="shared" si="45"/>
        <v>327889</v>
      </c>
      <c r="M194" s="7">
        <f t="shared" si="45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46"/>
        <v>5119</v>
      </c>
      <c r="S194" s="7">
        <f t="shared" si="46"/>
        <v>276</v>
      </c>
      <c r="T194" s="7">
        <f t="shared" si="46"/>
        <v>223</v>
      </c>
      <c r="U194" s="7">
        <f t="shared" si="46"/>
        <v>79053</v>
      </c>
      <c r="V194" s="7">
        <f t="shared" si="46"/>
        <v>531</v>
      </c>
      <c r="W194" s="7">
        <f t="shared" si="46"/>
        <v>342</v>
      </c>
      <c r="X194" s="7" t="str">
        <f t="shared" si="46"/>
        <v>53.0%</v>
      </c>
      <c r="Y194" s="7" t="str">
        <f t="shared" si="46"/>
        <v>47.0%</v>
      </c>
      <c r="Z194" s="7" t="str">
        <f t="shared" si="46"/>
        <v>60.6%</v>
      </c>
      <c r="AA194" s="7" t="str">
        <f t="shared" si="46"/>
        <v>20.5%</v>
      </c>
      <c r="AB194" s="7" t="str">
        <f t="shared" si="46"/>
        <v>13.2%</v>
      </c>
      <c r="AC194" s="7" t="str">
        <f t="shared" si="46"/>
        <v>2.9%</v>
      </c>
      <c r="AD194" s="7" t="str">
        <f t="shared" si="46"/>
        <v>1.4%</v>
      </c>
      <c r="AE194" s="7" t="str">
        <f t="shared" si="46"/>
        <v>0.8%</v>
      </c>
      <c r="AF194" s="7" t="str">
        <f t="shared" si="46"/>
        <v>0.5%</v>
      </c>
      <c r="AG194" s="7" t="str">
        <f t="shared" si="46"/>
        <v>0.2%</v>
      </c>
      <c r="AH194" s="9"/>
      <c r="AI194" s="9">
        <f t="shared" si="32"/>
        <v>4</v>
      </c>
      <c r="AJ194" s="10" t="s">
        <v>282</v>
      </c>
    </row>
    <row r="195" spans="1:36" ht="13.8" x14ac:dyDescent="0.25">
      <c r="A195" s="5">
        <f t="shared" ref="A195:D210" si="47">A194</f>
        <v>43890</v>
      </c>
      <c r="B195" s="5">
        <f t="shared" si="47"/>
        <v>44136</v>
      </c>
      <c r="C195" s="6">
        <f t="shared" si="47"/>
        <v>0.33333333333333331</v>
      </c>
      <c r="D195" s="7">
        <f t="shared" si="47"/>
        <v>248</v>
      </c>
      <c r="E195" s="10" t="s">
        <v>268</v>
      </c>
      <c r="F195" s="7">
        <f t="shared" ref="F195:M210" si="48">F194</f>
        <v>169194</v>
      </c>
      <c r="G195" s="7">
        <f t="shared" si="48"/>
        <v>8371</v>
      </c>
      <c r="H195" s="7">
        <f t="shared" si="48"/>
        <v>4313</v>
      </c>
      <c r="I195" s="16" t="str">
        <f t="shared" si="48"/>
        <v>No hay datos</v>
      </c>
      <c r="J195" s="19">
        <f t="shared" si="48"/>
        <v>149048</v>
      </c>
      <c r="K195" s="24">
        <f t="shared" si="48"/>
        <v>21423</v>
      </c>
      <c r="L195" s="7">
        <f t="shared" si="48"/>
        <v>327889</v>
      </c>
      <c r="M195" s="7">
        <f t="shared" si="48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46"/>
        <v>5119</v>
      </c>
      <c r="S195" s="7">
        <f t="shared" si="46"/>
        <v>276</v>
      </c>
      <c r="T195" s="7">
        <f t="shared" si="46"/>
        <v>223</v>
      </c>
      <c r="U195" s="7">
        <f t="shared" si="46"/>
        <v>79053</v>
      </c>
      <c r="V195" s="7">
        <f t="shared" si="46"/>
        <v>531</v>
      </c>
      <c r="W195" s="7">
        <f t="shared" si="46"/>
        <v>342</v>
      </c>
      <c r="X195" s="7" t="str">
        <f t="shared" si="46"/>
        <v>53.0%</v>
      </c>
      <c r="Y195" s="7" t="str">
        <f t="shared" si="46"/>
        <v>47.0%</v>
      </c>
      <c r="Z195" s="7" t="str">
        <f t="shared" si="46"/>
        <v>60.6%</v>
      </c>
      <c r="AA195" s="7" t="str">
        <f t="shared" si="46"/>
        <v>20.5%</v>
      </c>
      <c r="AB195" s="7" t="str">
        <f t="shared" si="46"/>
        <v>13.2%</v>
      </c>
      <c r="AC195" s="7" t="str">
        <f t="shared" si="46"/>
        <v>2.9%</v>
      </c>
      <c r="AD195" s="7" t="str">
        <f t="shared" si="46"/>
        <v>1.4%</v>
      </c>
      <c r="AE195" s="7" t="str">
        <f t="shared" si="46"/>
        <v>0.8%</v>
      </c>
      <c r="AF195" s="7" t="str">
        <f t="shared" si="46"/>
        <v>0.5%</v>
      </c>
      <c r="AG195" s="7" t="str">
        <f t="shared" si="46"/>
        <v>0.2%</v>
      </c>
      <c r="AH195" s="9"/>
      <c r="AI195" s="9">
        <f t="shared" si="32"/>
        <v>4</v>
      </c>
      <c r="AJ195" s="10" t="s">
        <v>282</v>
      </c>
    </row>
    <row r="196" spans="1:36" ht="13.8" x14ac:dyDescent="0.25">
      <c r="A196" s="5">
        <f t="shared" si="47"/>
        <v>43890</v>
      </c>
      <c r="B196" s="5">
        <f t="shared" si="47"/>
        <v>44136</v>
      </c>
      <c r="C196" s="6">
        <f t="shared" si="47"/>
        <v>0.33333333333333331</v>
      </c>
      <c r="D196" s="7">
        <f t="shared" si="47"/>
        <v>248</v>
      </c>
      <c r="E196" s="10" t="s">
        <v>268</v>
      </c>
      <c r="F196" s="7">
        <f t="shared" si="48"/>
        <v>169194</v>
      </c>
      <c r="G196" s="7">
        <f t="shared" si="48"/>
        <v>8371</v>
      </c>
      <c r="H196" s="7">
        <f t="shared" si="48"/>
        <v>4313</v>
      </c>
      <c r="I196" s="16" t="str">
        <f t="shared" si="48"/>
        <v>No hay datos</v>
      </c>
      <c r="J196" s="19">
        <f t="shared" si="48"/>
        <v>149048</v>
      </c>
      <c r="K196" s="24">
        <f t="shared" si="48"/>
        <v>21423</v>
      </c>
      <c r="L196" s="7">
        <f t="shared" si="48"/>
        <v>327889</v>
      </c>
      <c r="M196" s="7">
        <f t="shared" si="48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46"/>
        <v>79053</v>
      </c>
      <c r="V196" s="7">
        <f t="shared" si="46"/>
        <v>531</v>
      </c>
      <c r="W196" s="7">
        <f t="shared" si="46"/>
        <v>342</v>
      </c>
      <c r="X196" s="7" t="str">
        <f t="shared" si="46"/>
        <v>53.0%</v>
      </c>
      <c r="Y196" s="7" t="str">
        <f t="shared" si="46"/>
        <v>47.0%</v>
      </c>
      <c r="Z196" s="7" t="str">
        <f t="shared" si="46"/>
        <v>60.6%</v>
      </c>
      <c r="AA196" s="7" t="str">
        <f t="shared" si="46"/>
        <v>20.5%</v>
      </c>
      <c r="AB196" s="7" t="str">
        <f t="shared" si="46"/>
        <v>13.2%</v>
      </c>
      <c r="AC196" s="7" t="str">
        <f t="shared" si="46"/>
        <v>2.9%</v>
      </c>
      <c r="AD196" s="7" t="str">
        <f t="shared" si="46"/>
        <v>1.4%</v>
      </c>
      <c r="AE196" s="7" t="str">
        <f t="shared" si="46"/>
        <v>0.8%</v>
      </c>
      <c r="AF196" s="7" t="str">
        <f t="shared" si="46"/>
        <v>0.5%</v>
      </c>
      <c r="AG196" s="7" t="str">
        <f t="shared" si="46"/>
        <v>0.2%</v>
      </c>
      <c r="AH196" s="9"/>
      <c r="AI196" s="9">
        <f t="shared" ref="AI196:AI246" si="49">AI195</f>
        <v>4</v>
      </c>
      <c r="AJ196" s="10" t="s">
        <v>282</v>
      </c>
    </row>
    <row r="197" spans="1:36" ht="13.8" x14ac:dyDescent="0.25">
      <c r="A197" s="5">
        <f t="shared" si="47"/>
        <v>43890</v>
      </c>
      <c r="B197" s="5">
        <f t="shared" si="47"/>
        <v>44136</v>
      </c>
      <c r="C197" s="6">
        <f t="shared" si="47"/>
        <v>0.33333333333333331</v>
      </c>
      <c r="D197" s="7">
        <f t="shared" si="47"/>
        <v>248</v>
      </c>
      <c r="E197" s="10" t="s">
        <v>268</v>
      </c>
      <c r="F197" s="7">
        <f t="shared" si="48"/>
        <v>169194</v>
      </c>
      <c r="G197" s="7">
        <f t="shared" si="48"/>
        <v>8371</v>
      </c>
      <c r="H197" s="7">
        <f t="shared" si="48"/>
        <v>4313</v>
      </c>
      <c r="I197" s="16" t="str">
        <f t="shared" si="48"/>
        <v>No hay datos</v>
      </c>
      <c r="J197" s="19">
        <f t="shared" si="48"/>
        <v>149048</v>
      </c>
      <c r="K197" s="24">
        <f t="shared" si="48"/>
        <v>21423</v>
      </c>
      <c r="L197" s="7">
        <f t="shared" si="48"/>
        <v>327889</v>
      </c>
      <c r="M197" s="7">
        <f t="shared" si="48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46"/>
        <v>227</v>
      </c>
      <c r="S197" s="7">
        <f t="shared" si="46"/>
        <v>1</v>
      </c>
      <c r="T197" s="7">
        <f t="shared" si="46"/>
        <v>1</v>
      </c>
      <c r="U197" s="7">
        <f t="shared" si="46"/>
        <v>79053</v>
      </c>
      <c r="V197" s="7">
        <f t="shared" si="46"/>
        <v>531</v>
      </c>
      <c r="W197" s="7">
        <f t="shared" si="46"/>
        <v>342</v>
      </c>
      <c r="X197" s="7" t="str">
        <f t="shared" si="46"/>
        <v>53.0%</v>
      </c>
      <c r="Y197" s="7" t="str">
        <f t="shared" si="46"/>
        <v>47.0%</v>
      </c>
      <c r="Z197" s="7" t="str">
        <f t="shared" si="46"/>
        <v>60.6%</v>
      </c>
      <c r="AA197" s="7" t="str">
        <f t="shared" si="46"/>
        <v>20.5%</v>
      </c>
      <c r="AB197" s="7" t="str">
        <f t="shared" si="46"/>
        <v>13.2%</v>
      </c>
      <c r="AC197" s="7" t="str">
        <f t="shared" si="46"/>
        <v>2.9%</v>
      </c>
      <c r="AD197" s="7" t="str">
        <f t="shared" si="46"/>
        <v>1.4%</v>
      </c>
      <c r="AE197" s="7" t="str">
        <f t="shared" si="46"/>
        <v>0.8%</v>
      </c>
      <c r="AF197" s="7" t="str">
        <f t="shared" si="46"/>
        <v>0.5%</v>
      </c>
      <c r="AG197" s="7" t="str">
        <f t="shared" si="46"/>
        <v>0.2%</v>
      </c>
      <c r="AH197" s="9"/>
      <c r="AI197" s="9">
        <f t="shared" si="49"/>
        <v>4</v>
      </c>
      <c r="AJ197" s="10" t="s">
        <v>282</v>
      </c>
    </row>
    <row r="198" spans="1:36" ht="13.8" x14ac:dyDescent="0.25">
      <c r="A198" s="5">
        <f t="shared" si="47"/>
        <v>43890</v>
      </c>
      <c r="B198" s="5">
        <f t="shared" si="47"/>
        <v>44136</v>
      </c>
      <c r="C198" s="6">
        <f t="shared" si="47"/>
        <v>0.33333333333333331</v>
      </c>
      <c r="D198" s="7">
        <f t="shared" si="47"/>
        <v>248</v>
      </c>
      <c r="E198" s="10" t="s">
        <v>268</v>
      </c>
      <c r="F198" s="7">
        <f t="shared" si="48"/>
        <v>169194</v>
      </c>
      <c r="G198" s="7">
        <f t="shared" si="48"/>
        <v>8371</v>
      </c>
      <c r="H198" s="7">
        <f t="shared" si="48"/>
        <v>4313</v>
      </c>
      <c r="I198" s="16" t="str">
        <f t="shared" si="48"/>
        <v>No hay datos</v>
      </c>
      <c r="J198" s="19">
        <f t="shared" si="48"/>
        <v>149048</v>
      </c>
      <c r="K198" s="24">
        <f t="shared" si="48"/>
        <v>21423</v>
      </c>
      <c r="L198" s="7">
        <f t="shared" si="48"/>
        <v>327889</v>
      </c>
      <c r="M198" s="7">
        <f t="shared" si="48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46"/>
        <v>227</v>
      </c>
      <c r="S198" s="7">
        <f t="shared" si="46"/>
        <v>1</v>
      </c>
      <c r="T198" s="7">
        <f t="shared" si="46"/>
        <v>1</v>
      </c>
      <c r="U198" s="7">
        <f t="shared" si="46"/>
        <v>79053</v>
      </c>
      <c r="V198" s="7">
        <f t="shared" si="46"/>
        <v>531</v>
      </c>
      <c r="W198" s="7">
        <f t="shared" si="46"/>
        <v>342</v>
      </c>
      <c r="X198" s="7" t="str">
        <f t="shared" si="46"/>
        <v>53.0%</v>
      </c>
      <c r="Y198" s="7" t="str">
        <f t="shared" si="46"/>
        <v>47.0%</v>
      </c>
      <c r="Z198" s="7" t="str">
        <f t="shared" si="46"/>
        <v>60.6%</v>
      </c>
      <c r="AA198" s="7" t="str">
        <f t="shared" si="46"/>
        <v>20.5%</v>
      </c>
      <c r="AB198" s="7" t="str">
        <f t="shared" si="46"/>
        <v>13.2%</v>
      </c>
      <c r="AC198" s="7" t="str">
        <f t="shared" si="46"/>
        <v>2.9%</v>
      </c>
      <c r="AD198" s="7" t="str">
        <f t="shared" si="46"/>
        <v>1.4%</v>
      </c>
      <c r="AE198" s="7" t="str">
        <f t="shared" si="46"/>
        <v>0.8%</v>
      </c>
      <c r="AF198" s="7" t="str">
        <f t="shared" si="46"/>
        <v>0.5%</v>
      </c>
      <c r="AG198" s="7" t="str">
        <f t="shared" si="46"/>
        <v>0.2%</v>
      </c>
      <c r="AH198" s="9"/>
      <c r="AI198" s="9">
        <f t="shared" si="49"/>
        <v>4</v>
      </c>
      <c r="AJ198" s="10" t="s">
        <v>282</v>
      </c>
    </row>
    <row r="199" spans="1:36" ht="13.8" x14ac:dyDescent="0.25">
      <c r="A199" s="5">
        <f t="shared" si="47"/>
        <v>43890</v>
      </c>
      <c r="B199" s="5">
        <f t="shared" si="47"/>
        <v>44136</v>
      </c>
      <c r="C199" s="6">
        <f t="shared" si="47"/>
        <v>0.33333333333333331</v>
      </c>
      <c r="D199" s="7">
        <f t="shared" si="47"/>
        <v>248</v>
      </c>
      <c r="E199" s="10" t="s">
        <v>268</v>
      </c>
      <c r="F199" s="7">
        <f t="shared" si="48"/>
        <v>169194</v>
      </c>
      <c r="G199" s="7">
        <f t="shared" si="48"/>
        <v>8371</v>
      </c>
      <c r="H199" s="7">
        <f t="shared" si="48"/>
        <v>4313</v>
      </c>
      <c r="I199" s="16" t="str">
        <f t="shared" si="48"/>
        <v>No hay datos</v>
      </c>
      <c r="J199" s="19">
        <f t="shared" si="48"/>
        <v>149048</v>
      </c>
      <c r="K199" s="24">
        <f t="shared" si="48"/>
        <v>21423</v>
      </c>
      <c r="L199" s="7">
        <f t="shared" si="48"/>
        <v>327889</v>
      </c>
      <c r="M199" s="7">
        <f t="shared" si="48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0">R198</f>
        <v>227</v>
      </c>
      <c r="S199" s="7">
        <f t="shared" si="50"/>
        <v>1</v>
      </c>
      <c r="T199" s="7">
        <f t="shared" si="50"/>
        <v>1</v>
      </c>
      <c r="U199" s="7">
        <f t="shared" si="50"/>
        <v>79053</v>
      </c>
      <c r="V199" s="7">
        <f t="shared" si="50"/>
        <v>531</v>
      </c>
      <c r="W199" s="7">
        <f t="shared" si="50"/>
        <v>342</v>
      </c>
      <c r="X199" s="7" t="str">
        <f t="shared" si="50"/>
        <v>53.0%</v>
      </c>
      <c r="Y199" s="7" t="str">
        <f t="shared" si="50"/>
        <v>47.0%</v>
      </c>
      <c r="Z199" s="7" t="str">
        <f t="shared" si="50"/>
        <v>60.6%</v>
      </c>
      <c r="AA199" s="7" t="str">
        <f t="shared" si="50"/>
        <v>20.5%</v>
      </c>
      <c r="AB199" s="7" t="str">
        <f t="shared" si="50"/>
        <v>13.2%</v>
      </c>
      <c r="AC199" s="7" t="str">
        <f t="shared" si="50"/>
        <v>2.9%</v>
      </c>
      <c r="AD199" s="7" t="str">
        <f t="shared" si="50"/>
        <v>1.4%</v>
      </c>
      <c r="AE199" s="7" t="str">
        <f t="shared" si="50"/>
        <v>0.8%</v>
      </c>
      <c r="AF199" s="7" t="str">
        <f t="shared" si="50"/>
        <v>0.5%</v>
      </c>
      <c r="AG199" s="7" t="str">
        <f t="shared" si="50"/>
        <v>0.2%</v>
      </c>
      <c r="AH199" s="9"/>
      <c r="AI199" s="9">
        <f t="shared" si="49"/>
        <v>4</v>
      </c>
      <c r="AJ199" s="10" t="s">
        <v>282</v>
      </c>
    </row>
    <row r="200" spans="1:36" ht="13.8" x14ac:dyDescent="0.25">
      <c r="A200" s="5">
        <f t="shared" si="47"/>
        <v>43890</v>
      </c>
      <c r="B200" s="5">
        <f t="shared" si="47"/>
        <v>44136</v>
      </c>
      <c r="C200" s="6">
        <f t="shared" si="47"/>
        <v>0.33333333333333331</v>
      </c>
      <c r="D200" s="7">
        <f t="shared" si="47"/>
        <v>248</v>
      </c>
      <c r="E200" s="10" t="s">
        <v>268</v>
      </c>
      <c r="F200" s="7">
        <f t="shared" si="48"/>
        <v>169194</v>
      </c>
      <c r="G200" s="7">
        <f t="shared" si="48"/>
        <v>8371</v>
      </c>
      <c r="H200" s="7">
        <f t="shared" si="48"/>
        <v>4313</v>
      </c>
      <c r="I200" s="16" t="str">
        <f t="shared" si="48"/>
        <v>No hay datos</v>
      </c>
      <c r="J200" s="19">
        <f t="shared" si="48"/>
        <v>149048</v>
      </c>
      <c r="K200" s="24">
        <f t="shared" si="48"/>
        <v>21423</v>
      </c>
      <c r="L200" s="7">
        <f t="shared" si="48"/>
        <v>327889</v>
      </c>
      <c r="M200" s="7">
        <f t="shared" si="48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50"/>
        <v>79053</v>
      </c>
      <c r="V200" s="7">
        <f t="shared" si="50"/>
        <v>531</v>
      </c>
      <c r="W200" s="7">
        <f t="shared" si="50"/>
        <v>342</v>
      </c>
      <c r="X200" s="7" t="str">
        <f t="shared" si="50"/>
        <v>53.0%</v>
      </c>
      <c r="Y200" s="7" t="str">
        <f t="shared" si="50"/>
        <v>47.0%</v>
      </c>
      <c r="Z200" s="7" t="str">
        <f t="shared" si="50"/>
        <v>60.6%</v>
      </c>
      <c r="AA200" s="7" t="str">
        <f t="shared" si="50"/>
        <v>20.5%</v>
      </c>
      <c r="AB200" s="7" t="str">
        <f t="shared" si="50"/>
        <v>13.2%</v>
      </c>
      <c r="AC200" s="7" t="str">
        <f t="shared" si="50"/>
        <v>2.9%</v>
      </c>
      <c r="AD200" s="7" t="str">
        <f t="shared" si="50"/>
        <v>1.4%</v>
      </c>
      <c r="AE200" s="7" t="str">
        <f t="shared" si="50"/>
        <v>0.8%</v>
      </c>
      <c r="AF200" s="7" t="str">
        <f t="shared" si="50"/>
        <v>0.5%</v>
      </c>
      <c r="AG200" s="7" t="str">
        <f t="shared" si="50"/>
        <v>0.2%</v>
      </c>
      <c r="AH200" s="9"/>
      <c r="AI200" s="9">
        <f t="shared" si="49"/>
        <v>4</v>
      </c>
      <c r="AJ200" s="10" t="s">
        <v>282</v>
      </c>
    </row>
    <row r="201" spans="1:36" ht="13.8" x14ac:dyDescent="0.25">
      <c r="A201" s="5">
        <f t="shared" si="47"/>
        <v>43890</v>
      </c>
      <c r="B201" s="5">
        <f t="shared" si="47"/>
        <v>44136</v>
      </c>
      <c r="C201" s="6">
        <f t="shared" si="47"/>
        <v>0.33333333333333331</v>
      </c>
      <c r="D201" s="7">
        <f t="shared" si="47"/>
        <v>248</v>
      </c>
      <c r="E201" s="10" t="s">
        <v>268</v>
      </c>
      <c r="F201" s="7">
        <f t="shared" si="48"/>
        <v>169194</v>
      </c>
      <c r="G201" s="7">
        <f t="shared" si="48"/>
        <v>8371</v>
      </c>
      <c r="H201" s="7">
        <f t="shared" si="48"/>
        <v>4313</v>
      </c>
      <c r="I201" s="16" t="str">
        <f t="shared" si="48"/>
        <v>No hay datos</v>
      </c>
      <c r="J201" s="19">
        <f t="shared" si="48"/>
        <v>149048</v>
      </c>
      <c r="K201" s="24">
        <f t="shared" si="48"/>
        <v>21423</v>
      </c>
      <c r="L201" s="7">
        <f t="shared" si="48"/>
        <v>327889</v>
      </c>
      <c r="M201" s="7">
        <f t="shared" si="48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50"/>
        <v>3008</v>
      </c>
      <c r="S201" s="7">
        <f t="shared" si="50"/>
        <v>22</v>
      </c>
      <c r="T201" s="7">
        <f t="shared" si="50"/>
        <v>0</v>
      </c>
      <c r="U201" s="7">
        <f t="shared" si="50"/>
        <v>79053</v>
      </c>
      <c r="V201" s="7">
        <f t="shared" si="50"/>
        <v>531</v>
      </c>
      <c r="W201" s="7">
        <f t="shared" si="50"/>
        <v>342</v>
      </c>
      <c r="X201" s="7" t="str">
        <f t="shared" si="50"/>
        <v>53.0%</v>
      </c>
      <c r="Y201" s="7" t="str">
        <f t="shared" si="50"/>
        <v>47.0%</v>
      </c>
      <c r="Z201" s="7" t="str">
        <f t="shared" si="50"/>
        <v>60.6%</v>
      </c>
      <c r="AA201" s="7" t="str">
        <f t="shared" si="50"/>
        <v>20.5%</v>
      </c>
      <c r="AB201" s="7" t="str">
        <f t="shared" si="50"/>
        <v>13.2%</v>
      </c>
      <c r="AC201" s="7" t="str">
        <f t="shared" si="50"/>
        <v>2.9%</v>
      </c>
      <c r="AD201" s="7" t="str">
        <f t="shared" si="50"/>
        <v>1.4%</v>
      </c>
      <c r="AE201" s="7" t="str">
        <f t="shared" si="50"/>
        <v>0.8%</v>
      </c>
      <c r="AF201" s="7" t="str">
        <f t="shared" si="50"/>
        <v>0.5%</v>
      </c>
      <c r="AG201" s="7" t="str">
        <f t="shared" si="50"/>
        <v>0.2%</v>
      </c>
      <c r="AH201" s="9"/>
      <c r="AI201" s="9">
        <f t="shared" si="49"/>
        <v>4</v>
      </c>
      <c r="AJ201" s="10" t="s">
        <v>282</v>
      </c>
    </row>
    <row r="202" spans="1:36" ht="13.8" x14ac:dyDescent="0.25">
      <c r="A202" s="5">
        <f t="shared" si="47"/>
        <v>43890</v>
      </c>
      <c r="B202" s="5">
        <f t="shared" si="47"/>
        <v>44136</v>
      </c>
      <c r="C202" s="6">
        <f t="shared" si="47"/>
        <v>0.33333333333333331</v>
      </c>
      <c r="D202" s="7">
        <f t="shared" si="47"/>
        <v>248</v>
      </c>
      <c r="E202" s="10" t="s">
        <v>268</v>
      </c>
      <c r="F202" s="7">
        <f t="shared" si="48"/>
        <v>169194</v>
      </c>
      <c r="G202" s="7">
        <f t="shared" si="48"/>
        <v>8371</v>
      </c>
      <c r="H202" s="7">
        <f t="shared" si="48"/>
        <v>4313</v>
      </c>
      <c r="I202" s="16" t="str">
        <f t="shared" si="48"/>
        <v>No hay datos</v>
      </c>
      <c r="J202" s="19">
        <f t="shared" si="48"/>
        <v>149048</v>
      </c>
      <c r="K202" s="24">
        <f t="shared" si="48"/>
        <v>21423</v>
      </c>
      <c r="L202" s="7">
        <f t="shared" si="48"/>
        <v>327889</v>
      </c>
      <c r="M202" s="7">
        <f t="shared" si="48"/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0"/>
        <v>3008</v>
      </c>
      <c r="S202" s="7">
        <f t="shared" si="50"/>
        <v>22</v>
      </c>
      <c r="T202" s="7">
        <f t="shared" si="50"/>
        <v>0</v>
      </c>
      <c r="U202" s="7">
        <f t="shared" si="50"/>
        <v>79053</v>
      </c>
      <c r="V202" s="7">
        <f t="shared" si="50"/>
        <v>531</v>
      </c>
      <c r="W202" s="7">
        <f t="shared" si="50"/>
        <v>342</v>
      </c>
      <c r="X202" s="7" t="str">
        <f t="shared" si="50"/>
        <v>53.0%</v>
      </c>
      <c r="Y202" s="7" t="str">
        <f t="shared" si="50"/>
        <v>47.0%</v>
      </c>
      <c r="Z202" s="7" t="str">
        <f t="shared" si="50"/>
        <v>60.6%</v>
      </c>
      <c r="AA202" s="7" t="str">
        <f t="shared" si="50"/>
        <v>20.5%</v>
      </c>
      <c r="AB202" s="7" t="str">
        <f t="shared" si="50"/>
        <v>13.2%</v>
      </c>
      <c r="AC202" s="7" t="str">
        <f t="shared" si="50"/>
        <v>2.9%</v>
      </c>
      <c r="AD202" s="7" t="str">
        <f t="shared" si="50"/>
        <v>1.4%</v>
      </c>
      <c r="AE202" s="7" t="str">
        <f t="shared" si="50"/>
        <v>0.8%</v>
      </c>
      <c r="AF202" s="7" t="str">
        <f t="shared" si="50"/>
        <v>0.5%</v>
      </c>
      <c r="AG202" s="7" t="str">
        <f t="shared" si="50"/>
        <v>0.2%</v>
      </c>
      <c r="AH202" s="9"/>
      <c r="AI202" s="9">
        <f t="shared" si="49"/>
        <v>4</v>
      </c>
      <c r="AJ202" s="10" t="s">
        <v>282</v>
      </c>
    </row>
    <row r="203" spans="1:36" ht="13.8" x14ac:dyDescent="0.25">
      <c r="A203" s="5">
        <f t="shared" si="47"/>
        <v>43890</v>
      </c>
      <c r="B203" s="5">
        <f t="shared" si="47"/>
        <v>44136</v>
      </c>
      <c r="C203" s="6">
        <f t="shared" si="47"/>
        <v>0.33333333333333331</v>
      </c>
      <c r="D203" s="7">
        <f t="shared" si="47"/>
        <v>248</v>
      </c>
      <c r="E203" s="10" t="s">
        <v>268</v>
      </c>
      <c r="F203" s="7">
        <f t="shared" si="48"/>
        <v>169194</v>
      </c>
      <c r="G203" s="7">
        <f t="shared" si="48"/>
        <v>8371</v>
      </c>
      <c r="H203" s="7">
        <f t="shared" si="48"/>
        <v>4313</v>
      </c>
      <c r="I203" s="16" t="str">
        <f t="shared" si="48"/>
        <v>No hay datos</v>
      </c>
      <c r="J203" s="19">
        <f t="shared" si="48"/>
        <v>149048</v>
      </c>
      <c r="K203" s="24">
        <f t="shared" si="48"/>
        <v>21423</v>
      </c>
      <c r="L203" s="7">
        <f t="shared" si="48"/>
        <v>327889</v>
      </c>
      <c r="M203" s="7">
        <f t="shared" si="48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50"/>
        <v>3008</v>
      </c>
      <c r="S203" s="7">
        <f t="shared" si="50"/>
        <v>22</v>
      </c>
      <c r="T203" s="7">
        <f t="shared" si="50"/>
        <v>0</v>
      </c>
      <c r="U203" s="7">
        <f t="shared" si="50"/>
        <v>79053</v>
      </c>
      <c r="V203" s="7">
        <f t="shared" si="50"/>
        <v>531</v>
      </c>
      <c r="W203" s="7">
        <f t="shared" si="50"/>
        <v>342</v>
      </c>
      <c r="X203" s="7" t="str">
        <f t="shared" si="50"/>
        <v>53.0%</v>
      </c>
      <c r="Y203" s="7" t="str">
        <f t="shared" si="50"/>
        <v>47.0%</v>
      </c>
      <c r="Z203" s="7" t="str">
        <f t="shared" si="50"/>
        <v>60.6%</v>
      </c>
      <c r="AA203" s="7" t="str">
        <f t="shared" si="50"/>
        <v>20.5%</v>
      </c>
      <c r="AB203" s="7" t="str">
        <f t="shared" si="50"/>
        <v>13.2%</v>
      </c>
      <c r="AC203" s="7" t="str">
        <f t="shared" si="50"/>
        <v>2.9%</v>
      </c>
      <c r="AD203" s="7" t="str">
        <f t="shared" si="50"/>
        <v>1.4%</v>
      </c>
      <c r="AE203" s="7" t="str">
        <f t="shared" si="50"/>
        <v>0.8%</v>
      </c>
      <c r="AF203" s="7" t="str">
        <f t="shared" si="50"/>
        <v>0.5%</v>
      </c>
      <c r="AG203" s="7" t="str">
        <f t="shared" si="50"/>
        <v>0.2%</v>
      </c>
      <c r="AH203" s="9"/>
      <c r="AI203" s="9">
        <f t="shared" si="49"/>
        <v>4</v>
      </c>
      <c r="AJ203" s="10" t="s">
        <v>282</v>
      </c>
    </row>
    <row r="204" spans="1:36" ht="13.8" x14ac:dyDescent="0.25">
      <c r="A204" s="5">
        <f t="shared" si="47"/>
        <v>43890</v>
      </c>
      <c r="B204" s="5">
        <f t="shared" si="47"/>
        <v>44136</v>
      </c>
      <c r="C204" s="6">
        <f t="shared" si="47"/>
        <v>0.33333333333333331</v>
      </c>
      <c r="D204" s="7">
        <f t="shared" si="47"/>
        <v>248</v>
      </c>
      <c r="E204" s="10" t="s">
        <v>268</v>
      </c>
      <c r="F204" s="7">
        <f t="shared" si="48"/>
        <v>169194</v>
      </c>
      <c r="G204" s="7">
        <f t="shared" si="48"/>
        <v>8371</v>
      </c>
      <c r="H204" s="7">
        <f t="shared" si="48"/>
        <v>4313</v>
      </c>
      <c r="I204" s="16" t="str">
        <f t="shared" si="48"/>
        <v>No hay datos</v>
      </c>
      <c r="J204" s="19">
        <f t="shared" si="48"/>
        <v>149048</v>
      </c>
      <c r="K204" s="24">
        <f t="shared" si="48"/>
        <v>21423</v>
      </c>
      <c r="L204" s="7">
        <f t="shared" si="48"/>
        <v>327889</v>
      </c>
      <c r="M204" s="7">
        <f t="shared" si="48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50"/>
        <v>3008</v>
      </c>
      <c r="S204" s="7">
        <f t="shared" si="50"/>
        <v>22</v>
      </c>
      <c r="T204" s="7">
        <f t="shared" si="50"/>
        <v>0</v>
      </c>
      <c r="U204" s="7">
        <f t="shared" si="50"/>
        <v>79053</v>
      </c>
      <c r="V204" s="7">
        <f t="shared" si="50"/>
        <v>531</v>
      </c>
      <c r="W204" s="7">
        <f t="shared" si="50"/>
        <v>342</v>
      </c>
      <c r="X204" s="7" t="str">
        <f t="shared" si="50"/>
        <v>53.0%</v>
      </c>
      <c r="Y204" s="7" t="str">
        <f t="shared" si="50"/>
        <v>47.0%</v>
      </c>
      <c r="Z204" s="7" t="str">
        <f t="shared" si="50"/>
        <v>60.6%</v>
      </c>
      <c r="AA204" s="7" t="str">
        <f t="shared" si="50"/>
        <v>20.5%</v>
      </c>
      <c r="AB204" s="7" t="str">
        <f t="shared" si="50"/>
        <v>13.2%</v>
      </c>
      <c r="AC204" s="7" t="str">
        <f t="shared" si="50"/>
        <v>2.9%</v>
      </c>
      <c r="AD204" s="7" t="str">
        <f t="shared" si="50"/>
        <v>1.4%</v>
      </c>
      <c r="AE204" s="7" t="str">
        <f t="shared" si="50"/>
        <v>0.8%</v>
      </c>
      <c r="AF204" s="7" t="str">
        <f t="shared" si="50"/>
        <v>0.5%</v>
      </c>
      <c r="AG204" s="7" t="str">
        <f t="shared" si="50"/>
        <v>0.2%</v>
      </c>
      <c r="AH204" s="9"/>
      <c r="AI204" s="9">
        <f t="shared" si="49"/>
        <v>4</v>
      </c>
      <c r="AJ204" s="10" t="s">
        <v>282</v>
      </c>
    </row>
    <row r="205" spans="1:36" ht="13.8" x14ac:dyDescent="0.25">
      <c r="A205" s="5">
        <f t="shared" si="47"/>
        <v>43890</v>
      </c>
      <c r="B205" s="5">
        <f t="shared" si="47"/>
        <v>44136</v>
      </c>
      <c r="C205" s="6">
        <f t="shared" si="47"/>
        <v>0.33333333333333331</v>
      </c>
      <c r="D205" s="7">
        <f t="shared" si="47"/>
        <v>248</v>
      </c>
      <c r="E205" s="10" t="s">
        <v>268</v>
      </c>
      <c r="F205" s="7">
        <f t="shared" si="48"/>
        <v>169194</v>
      </c>
      <c r="G205" s="7">
        <f t="shared" si="48"/>
        <v>8371</v>
      </c>
      <c r="H205" s="7">
        <f t="shared" si="48"/>
        <v>4313</v>
      </c>
      <c r="I205" s="16" t="str">
        <f t="shared" si="48"/>
        <v>No hay datos</v>
      </c>
      <c r="J205" s="19">
        <f t="shared" si="48"/>
        <v>149048</v>
      </c>
      <c r="K205" s="24">
        <f t="shared" si="48"/>
        <v>21423</v>
      </c>
      <c r="L205" s="7">
        <f t="shared" si="48"/>
        <v>327889</v>
      </c>
      <c r="M205" s="7">
        <f t="shared" si="48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0"/>
        <v>3008</v>
      </c>
      <c r="S205" s="7">
        <f t="shared" si="50"/>
        <v>22</v>
      </c>
      <c r="T205" s="7">
        <f t="shared" si="50"/>
        <v>0</v>
      </c>
      <c r="U205" s="7">
        <f t="shared" si="50"/>
        <v>79053</v>
      </c>
      <c r="V205" s="7">
        <f t="shared" si="50"/>
        <v>531</v>
      </c>
      <c r="W205" s="7">
        <f t="shared" si="50"/>
        <v>342</v>
      </c>
      <c r="X205" s="7" t="str">
        <f t="shared" si="50"/>
        <v>53.0%</v>
      </c>
      <c r="Y205" s="7" t="str">
        <f t="shared" si="50"/>
        <v>47.0%</v>
      </c>
      <c r="Z205" s="7" t="str">
        <f t="shared" si="50"/>
        <v>60.6%</v>
      </c>
      <c r="AA205" s="7" t="str">
        <f t="shared" si="50"/>
        <v>20.5%</v>
      </c>
      <c r="AB205" s="7" t="str">
        <f t="shared" si="50"/>
        <v>13.2%</v>
      </c>
      <c r="AC205" s="7" t="str">
        <f t="shared" si="50"/>
        <v>2.9%</v>
      </c>
      <c r="AD205" s="7" t="str">
        <f t="shared" si="50"/>
        <v>1.4%</v>
      </c>
      <c r="AE205" s="7" t="str">
        <f t="shared" si="50"/>
        <v>0.8%</v>
      </c>
      <c r="AF205" s="7" t="str">
        <f t="shared" si="50"/>
        <v>0.5%</v>
      </c>
      <c r="AG205" s="7" t="str">
        <f t="shared" si="50"/>
        <v>0.2%</v>
      </c>
      <c r="AH205" s="9"/>
      <c r="AI205" s="9">
        <f t="shared" si="49"/>
        <v>4</v>
      </c>
      <c r="AJ205" s="10" t="s">
        <v>282</v>
      </c>
    </row>
    <row r="206" spans="1:36" ht="13.8" x14ac:dyDescent="0.25">
      <c r="A206" s="5">
        <f t="shared" si="47"/>
        <v>43890</v>
      </c>
      <c r="B206" s="5">
        <f t="shared" si="47"/>
        <v>44136</v>
      </c>
      <c r="C206" s="6">
        <f t="shared" si="47"/>
        <v>0.33333333333333331</v>
      </c>
      <c r="D206" s="7">
        <f t="shared" si="47"/>
        <v>248</v>
      </c>
      <c r="E206" s="10" t="s">
        <v>268</v>
      </c>
      <c r="F206" s="7">
        <f t="shared" si="48"/>
        <v>169194</v>
      </c>
      <c r="G206" s="7">
        <f t="shared" si="48"/>
        <v>8371</v>
      </c>
      <c r="H206" s="7">
        <f t="shared" si="48"/>
        <v>4313</v>
      </c>
      <c r="I206" s="16" t="str">
        <f t="shared" si="48"/>
        <v>No hay datos</v>
      </c>
      <c r="J206" s="19">
        <f t="shared" si="48"/>
        <v>149048</v>
      </c>
      <c r="K206" s="24">
        <f t="shared" si="48"/>
        <v>21423</v>
      </c>
      <c r="L206" s="7">
        <f t="shared" si="48"/>
        <v>327889</v>
      </c>
      <c r="M206" s="7">
        <f t="shared" si="48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0"/>
        <v>3008</v>
      </c>
      <c r="S206" s="7">
        <f t="shared" si="50"/>
        <v>22</v>
      </c>
      <c r="T206" s="7">
        <f t="shared" si="50"/>
        <v>0</v>
      </c>
      <c r="U206" s="7">
        <f t="shared" si="50"/>
        <v>79053</v>
      </c>
      <c r="V206" s="7">
        <f t="shared" si="50"/>
        <v>531</v>
      </c>
      <c r="W206" s="7">
        <f t="shared" si="50"/>
        <v>342</v>
      </c>
      <c r="X206" s="7" t="str">
        <f t="shared" si="50"/>
        <v>53.0%</v>
      </c>
      <c r="Y206" s="7" t="str">
        <f t="shared" si="50"/>
        <v>47.0%</v>
      </c>
      <c r="Z206" s="7" t="str">
        <f t="shared" si="50"/>
        <v>60.6%</v>
      </c>
      <c r="AA206" s="7" t="str">
        <f t="shared" si="50"/>
        <v>20.5%</v>
      </c>
      <c r="AB206" s="7" t="str">
        <f t="shared" si="50"/>
        <v>13.2%</v>
      </c>
      <c r="AC206" s="7" t="str">
        <f t="shared" si="50"/>
        <v>2.9%</v>
      </c>
      <c r="AD206" s="7" t="str">
        <f t="shared" si="50"/>
        <v>1.4%</v>
      </c>
      <c r="AE206" s="7" t="str">
        <f t="shared" si="50"/>
        <v>0.8%</v>
      </c>
      <c r="AF206" s="7" t="str">
        <f t="shared" si="50"/>
        <v>0.5%</v>
      </c>
      <c r="AG206" s="7" t="str">
        <f t="shared" si="50"/>
        <v>0.2%</v>
      </c>
      <c r="AH206" s="9"/>
      <c r="AI206" s="9">
        <f t="shared" si="49"/>
        <v>4</v>
      </c>
      <c r="AJ206" s="10" t="s">
        <v>282</v>
      </c>
    </row>
    <row r="207" spans="1:36" ht="13.8" x14ac:dyDescent="0.25">
      <c r="A207" s="5">
        <f t="shared" si="47"/>
        <v>43890</v>
      </c>
      <c r="B207" s="5">
        <f t="shared" si="47"/>
        <v>44136</v>
      </c>
      <c r="C207" s="6">
        <f t="shared" si="47"/>
        <v>0.33333333333333331</v>
      </c>
      <c r="D207" s="7">
        <f t="shared" si="47"/>
        <v>248</v>
      </c>
      <c r="E207" s="10" t="s">
        <v>268</v>
      </c>
      <c r="F207" s="7">
        <f t="shared" si="48"/>
        <v>169194</v>
      </c>
      <c r="G207" s="7">
        <f t="shared" si="48"/>
        <v>8371</v>
      </c>
      <c r="H207" s="7">
        <f t="shared" si="48"/>
        <v>4313</v>
      </c>
      <c r="I207" s="16" t="str">
        <f t="shared" si="48"/>
        <v>No hay datos</v>
      </c>
      <c r="J207" s="19">
        <f t="shared" si="48"/>
        <v>149048</v>
      </c>
      <c r="K207" s="24">
        <f t="shared" si="48"/>
        <v>21423</v>
      </c>
      <c r="L207" s="7">
        <f t="shared" si="48"/>
        <v>327889</v>
      </c>
      <c r="M207" s="7">
        <f t="shared" si="48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0"/>
        <v>3008</v>
      </c>
      <c r="S207" s="7">
        <f t="shared" si="50"/>
        <v>22</v>
      </c>
      <c r="T207" s="7">
        <f t="shared" si="50"/>
        <v>0</v>
      </c>
      <c r="U207" s="7">
        <f t="shared" si="50"/>
        <v>79053</v>
      </c>
      <c r="V207" s="7">
        <f t="shared" si="50"/>
        <v>531</v>
      </c>
      <c r="W207" s="7">
        <f t="shared" si="50"/>
        <v>342</v>
      </c>
      <c r="X207" s="7" t="str">
        <f t="shared" si="50"/>
        <v>53.0%</v>
      </c>
      <c r="Y207" s="7" t="str">
        <f t="shared" si="50"/>
        <v>47.0%</v>
      </c>
      <c r="Z207" s="7" t="str">
        <f t="shared" si="50"/>
        <v>60.6%</v>
      </c>
      <c r="AA207" s="7" t="str">
        <f t="shared" si="50"/>
        <v>20.5%</v>
      </c>
      <c r="AB207" s="7" t="str">
        <f t="shared" si="50"/>
        <v>13.2%</v>
      </c>
      <c r="AC207" s="7" t="str">
        <f t="shared" si="50"/>
        <v>2.9%</v>
      </c>
      <c r="AD207" s="7" t="str">
        <f t="shared" si="50"/>
        <v>1.4%</v>
      </c>
      <c r="AE207" s="7" t="str">
        <f t="shared" si="50"/>
        <v>0.8%</v>
      </c>
      <c r="AF207" s="7" t="str">
        <f t="shared" si="50"/>
        <v>0.5%</v>
      </c>
      <c r="AG207" s="7" t="str">
        <f t="shared" si="50"/>
        <v>0.2%</v>
      </c>
      <c r="AH207" s="9"/>
      <c r="AI207" s="9">
        <f t="shared" si="49"/>
        <v>4</v>
      </c>
      <c r="AJ207" s="10" t="s">
        <v>282</v>
      </c>
    </row>
    <row r="208" spans="1:36" ht="13.8" x14ac:dyDescent="0.25">
      <c r="A208" s="5">
        <f t="shared" si="47"/>
        <v>43890</v>
      </c>
      <c r="B208" s="5">
        <f t="shared" si="47"/>
        <v>44136</v>
      </c>
      <c r="C208" s="6">
        <f t="shared" si="47"/>
        <v>0.33333333333333331</v>
      </c>
      <c r="D208" s="7">
        <f t="shared" si="47"/>
        <v>248</v>
      </c>
      <c r="E208" s="10" t="s">
        <v>268</v>
      </c>
      <c r="F208" s="7">
        <f t="shared" si="48"/>
        <v>169194</v>
      </c>
      <c r="G208" s="7">
        <f t="shared" si="48"/>
        <v>8371</v>
      </c>
      <c r="H208" s="7">
        <f t="shared" si="48"/>
        <v>4313</v>
      </c>
      <c r="I208" s="16" t="str">
        <f t="shared" si="48"/>
        <v>No hay datos</v>
      </c>
      <c r="J208" s="19">
        <f t="shared" si="48"/>
        <v>149048</v>
      </c>
      <c r="K208" s="24">
        <f t="shared" si="48"/>
        <v>21423</v>
      </c>
      <c r="L208" s="7">
        <f t="shared" si="48"/>
        <v>327889</v>
      </c>
      <c r="M208" s="7">
        <f t="shared" si="48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0"/>
        <v>3008</v>
      </c>
      <c r="S208" s="7">
        <f t="shared" si="50"/>
        <v>22</v>
      </c>
      <c r="T208" s="7">
        <f t="shared" si="50"/>
        <v>0</v>
      </c>
      <c r="U208" s="7">
        <f t="shared" si="50"/>
        <v>79053</v>
      </c>
      <c r="V208" s="7">
        <f t="shared" si="50"/>
        <v>531</v>
      </c>
      <c r="W208" s="7">
        <f t="shared" si="50"/>
        <v>342</v>
      </c>
      <c r="X208" s="7" t="str">
        <f t="shared" si="50"/>
        <v>53.0%</v>
      </c>
      <c r="Y208" s="7" t="str">
        <f t="shared" si="50"/>
        <v>47.0%</v>
      </c>
      <c r="Z208" s="7" t="str">
        <f t="shared" si="50"/>
        <v>60.6%</v>
      </c>
      <c r="AA208" s="7" t="str">
        <f t="shared" si="50"/>
        <v>20.5%</v>
      </c>
      <c r="AB208" s="7" t="str">
        <f t="shared" si="50"/>
        <v>13.2%</v>
      </c>
      <c r="AC208" s="7" t="str">
        <f t="shared" si="50"/>
        <v>2.9%</v>
      </c>
      <c r="AD208" s="7" t="str">
        <f t="shared" si="50"/>
        <v>1.4%</v>
      </c>
      <c r="AE208" s="7" t="str">
        <f t="shared" si="50"/>
        <v>0.8%</v>
      </c>
      <c r="AF208" s="7" t="str">
        <f t="shared" si="50"/>
        <v>0.5%</v>
      </c>
      <c r="AG208" s="7" t="str">
        <f t="shared" si="50"/>
        <v>0.2%</v>
      </c>
      <c r="AH208" s="9"/>
      <c r="AI208" s="9">
        <f t="shared" si="49"/>
        <v>4</v>
      </c>
      <c r="AJ208" s="10" t="s">
        <v>282</v>
      </c>
    </row>
    <row r="209" spans="1:36" ht="13.8" x14ac:dyDescent="0.25">
      <c r="A209" s="5">
        <f t="shared" si="47"/>
        <v>43890</v>
      </c>
      <c r="B209" s="5">
        <f t="shared" si="47"/>
        <v>44136</v>
      </c>
      <c r="C209" s="6">
        <f t="shared" si="47"/>
        <v>0.33333333333333331</v>
      </c>
      <c r="D209" s="7">
        <f t="shared" si="47"/>
        <v>248</v>
      </c>
      <c r="E209" s="10" t="s">
        <v>268</v>
      </c>
      <c r="F209" s="7">
        <f t="shared" si="48"/>
        <v>169194</v>
      </c>
      <c r="G209" s="7">
        <f t="shared" si="48"/>
        <v>8371</v>
      </c>
      <c r="H209" s="7">
        <f t="shared" si="48"/>
        <v>4313</v>
      </c>
      <c r="I209" s="16" t="str">
        <f t="shared" si="48"/>
        <v>No hay datos</v>
      </c>
      <c r="J209" s="19">
        <f t="shared" si="48"/>
        <v>149048</v>
      </c>
      <c r="K209" s="24">
        <f t="shared" si="48"/>
        <v>21423</v>
      </c>
      <c r="L209" s="7">
        <f t="shared" si="48"/>
        <v>327889</v>
      </c>
      <c r="M209" s="7">
        <f t="shared" si="48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0"/>
        <v>3008</v>
      </c>
      <c r="S209" s="7">
        <f t="shared" si="50"/>
        <v>22</v>
      </c>
      <c r="T209" s="7">
        <f t="shared" si="50"/>
        <v>0</v>
      </c>
      <c r="U209" s="7">
        <f t="shared" si="50"/>
        <v>79053</v>
      </c>
      <c r="V209" s="7">
        <f t="shared" si="50"/>
        <v>531</v>
      </c>
      <c r="W209" s="7">
        <f t="shared" si="50"/>
        <v>342</v>
      </c>
      <c r="X209" s="7" t="str">
        <f t="shared" si="50"/>
        <v>53.0%</v>
      </c>
      <c r="Y209" s="7" t="str">
        <f t="shared" si="50"/>
        <v>47.0%</v>
      </c>
      <c r="Z209" s="7" t="str">
        <f t="shared" si="50"/>
        <v>60.6%</v>
      </c>
      <c r="AA209" s="7" t="str">
        <f t="shared" si="50"/>
        <v>20.5%</v>
      </c>
      <c r="AB209" s="7" t="str">
        <f t="shared" si="50"/>
        <v>13.2%</v>
      </c>
      <c r="AC209" s="7" t="str">
        <f t="shared" si="50"/>
        <v>2.9%</v>
      </c>
      <c r="AD209" s="7" t="str">
        <f t="shared" si="50"/>
        <v>1.4%</v>
      </c>
      <c r="AE209" s="7" t="str">
        <f t="shared" si="50"/>
        <v>0.8%</v>
      </c>
      <c r="AF209" s="7" t="str">
        <f t="shared" si="50"/>
        <v>0.5%</v>
      </c>
      <c r="AG209" s="7" t="str">
        <f t="shared" si="50"/>
        <v>0.2%</v>
      </c>
      <c r="AH209" s="9"/>
      <c r="AI209" s="9">
        <f t="shared" si="49"/>
        <v>4</v>
      </c>
      <c r="AJ209" s="10" t="s">
        <v>282</v>
      </c>
    </row>
    <row r="210" spans="1:36" ht="13.8" x14ac:dyDescent="0.25">
      <c r="A210" s="5">
        <f t="shared" si="47"/>
        <v>43890</v>
      </c>
      <c r="B210" s="5">
        <f t="shared" si="47"/>
        <v>44136</v>
      </c>
      <c r="C210" s="6">
        <f t="shared" si="47"/>
        <v>0.33333333333333331</v>
      </c>
      <c r="D210" s="7">
        <f t="shared" si="47"/>
        <v>248</v>
      </c>
      <c r="E210" s="10" t="s">
        <v>268</v>
      </c>
      <c r="F210" s="7">
        <f t="shared" si="48"/>
        <v>169194</v>
      </c>
      <c r="G210" s="7">
        <f t="shared" si="48"/>
        <v>8371</v>
      </c>
      <c r="H210" s="7">
        <f t="shared" si="48"/>
        <v>4313</v>
      </c>
      <c r="I210" s="16" t="str">
        <f t="shared" si="48"/>
        <v>No hay datos</v>
      </c>
      <c r="J210" s="19">
        <f t="shared" si="48"/>
        <v>149048</v>
      </c>
      <c r="K210" s="24">
        <f t="shared" si="48"/>
        <v>21423</v>
      </c>
      <c r="L210" s="7">
        <f t="shared" si="48"/>
        <v>327889</v>
      </c>
      <c r="M210" s="7">
        <f t="shared" si="48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0"/>
        <v>3008</v>
      </c>
      <c r="S210" s="7">
        <f t="shared" si="50"/>
        <v>22</v>
      </c>
      <c r="T210" s="7">
        <f t="shared" si="50"/>
        <v>0</v>
      </c>
      <c r="U210" s="7">
        <f t="shared" si="50"/>
        <v>79053</v>
      </c>
      <c r="V210" s="7">
        <f t="shared" si="50"/>
        <v>531</v>
      </c>
      <c r="W210" s="7">
        <f t="shared" si="50"/>
        <v>342</v>
      </c>
      <c r="X210" s="7" t="str">
        <f t="shared" si="50"/>
        <v>53.0%</v>
      </c>
      <c r="Y210" s="7" t="str">
        <f t="shared" si="50"/>
        <v>47.0%</v>
      </c>
      <c r="Z210" s="7" t="str">
        <f t="shared" si="50"/>
        <v>60.6%</v>
      </c>
      <c r="AA210" s="7" t="str">
        <f t="shared" si="50"/>
        <v>20.5%</v>
      </c>
      <c r="AB210" s="7" t="str">
        <f t="shared" si="50"/>
        <v>13.2%</v>
      </c>
      <c r="AC210" s="7" t="str">
        <f t="shared" si="50"/>
        <v>2.9%</v>
      </c>
      <c r="AD210" s="7" t="str">
        <f t="shared" si="50"/>
        <v>1.4%</v>
      </c>
      <c r="AE210" s="7" t="str">
        <f t="shared" si="50"/>
        <v>0.8%</v>
      </c>
      <c r="AF210" s="7" t="str">
        <f t="shared" si="50"/>
        <v>0.5%</v>
      </c>
      <c r="AG210" s="7" t="str">
        <f t="shared" si="50"/>
        <v>0.2%</v>
      </c>
      <c r="AH210" s="9"/>
      <c r="AI210" s="9">
        <f t="shared" si="49"/>
        <v>4</v>
      </c>
      <c r="AJ210" s="10" t="s">
        <v>282</v>
      </c>
    </row>
    <row r="211" spans="1:36" ht="13.8" x14ac:dyDescent="0.25">
      <c r="A211" s="5">
        <f t="shared" ref="A211:D226" si="51">A210</f>
        <v>43890</v>
      </c>
      <c r="B211" s="5">
        <f t="shared" si="51"/>
        <v>44136</v>
      </c>
      <c r="C211" s="6">
        <f t="shared" si="51"/>
        <v>0.33333333333333331</v>
      </c>
      <c r="D211" s="7">
        <f t="shared" si="51"/>
        <v>248</v>
      </c>
      <c r="E211" s="10" t="s">
        <v>268</v>
      </c>
      <c r="F211" s="7">
        <f t="shared" ref="F211:M226" si="52">F210</f>
        <v>169194</v>
      </c>
      <c r="G211" s="7">
        <f t="shared" si="52"/>
        <v>8371</v>
      </c>
      <c r="H211" s="7">
        <f t="shared" si="52"/>
        <v>4313</v>
      </c>
      <c r="I211" s="16" t="str">
        <f t="shared" si="52"/>
        <v>No hay datos</v>
      </c>
      <c r="J211" s="19">
        <f t="shared" si="52"/>
        <v>149048</v>
      </c>
      <c r="K211" s="24">
        <f t="shared" si="52"/>
        <v>21423</v>
      </c>
      <c r="L211" s="7">
        <f t="shared" si="52"/>
        <v>327889</v>
      </c>
      <c r="M211" s="7">
        <f t="shared" si="52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0"/>
        <v>3008</v>
      </c>
      <c r="S211" s="7">
        <f t="shared" si="50"/>
        <v>22</v>
      </c>
      <c r="T211" s="7">
        <f t="shared" si="50"/>
        <v>0</v>
      </c>
      <c r="U211" s="7">
        <f t="shared" si="50"/>
        <v>79053</v>
      </c>
      <c r="V211" s="7">
        <f t="shared" si="50"/>
        <v>531</v>
      </c>
      <c r="W211" s="7">
        <f t="shared" si="50"/>
        <v>342</v>
      </c>
      <c r="X211" s="7" t="str">
        <f t="shared" si="50"/>
        <v>53.0%</v>
      </c>
      <c r="Y211" s="7" t="str">
        <f t="shared" si="50"/>
        <v>47.0%</v>
      </c>
      <c r="Z211" s="7" t="str">
        <f t="shared" si="50"/>
        <v>60.6%</v>
      </c>
      <c r="AA211" s="7" t="str">
        <f t="shared" si="50"/>
        <v>20.5%</v>
      </c>
      <c r="AB211" s="7" t="str">
        <f t="shared" si="50"/>
        <v>13.2%</v>
      </c>
      <c r="AC211" s="7" t="str">
        <f t="shared" si="50"/>
        <v>2.9%</v>
      </c>
      <c r="AD211" s="7" t="str">
        <f t="shared" si="50"/>
        <v>1.4%</v>
      </c>
      <c r="AE211" s="7" t="str">
        <f t="shared" si="50"/>
        <v>0.8%</v>
      </c>
      <c r="AF211" s="7" t="str">
        <f t="shared" si="50"/>
        <v>0.5%</v>
      </c>
      <c r="AG211" s="7" t="str">
        <f t="shared" si="50"/>
        <v>0.2%</v>
      </c>
      <c r="AH211" s="9"/>
      <c r="AI211" s="9">
        <f t="shared" si="49"/>
        <v>4</v>
      </c>
      <c r="AJ211" s="10" t="s">
        <v>282</v>
      </c>
    </row>
    <row r="212" spans="1:36" ht="13.8" x14ac:dyDescent="0.25">
      <c r="A212" s="5">
        <f t="shared" si="51"/>
        <v>43890</v>
      </c>
      <c r="B212" s="5">
        <f t="shared" si="51"/>
        <v>44136</v>
      </c>
      <c r="C212" s="6">
        <f t="shared" si="51"/>
        <v>0.33333333333333331</v>
      </c>
      <c r="D212" s="7">
        <f t="shared" si="51"/>
        <v>248</v>
      </c>
      <c r="E212" s="10" t="s">
        <v>268</v>
      </c>
      <c r="F212" s="7">
        <f t="shared" si="52"/>
        <v>169194</v>
      </c>
      <c r="G212" s="7">
        <f t="shared" si="52"/>
        <v>8371</v>
      </c>
      <c r="H212" s="7">
        <f t="shared" si="52"/>
        <v>4313</v>
      </c>
      <c r="I212" s="16" t="str">
        <f t="shared" si="52"/>
        <v>No hay datos</v>
      </c>
      <c r="J212" s="19">
        <f t="shared" si="52"/>
        <v>149048</v>
      </c>
      <c r="K212" s="24">
        <f t="shared" si="52"/>
        <v>21423</v>
      </c>
      <c r="L212" s="7">
        <f t="shared" si="52"/>
        <v>327889</v>
      </c>
      <c r="M212" s="7">
        <f t="shared" si="52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0"/>
        <v>3008</v>
      </c>
      <c r="S212" s="7">
        <f t="shared" si="50"/>
        <v>22</v>
      </c>
      <c r="T212" s="7">
        <f t="shared" si="50"/>
        <v>0</v>
      </c>
      <c r="U212" s="7">
        <f t="shared" si="50"/>
        <v>79053</v>
      </c>
      <c r="V212" s="7">
        <f t="shared" si="50"/>
        <v>531</v>
      </c>
      <c r="W212" s="7">
        <f t="shared" si="50"/>
        <v>342</v>
      </c>
      <c r="X212" s="7" t="str">
        <f t="shared" si="50"/>
        <v>53.0%</v>
      </c>
      <c r="Y212" s="7" t="str">
        <f t="shared" si="50"/>
        <v>47.0%</v>
      </c>
      <c r="Z212" s="7" t="str">
        <f t="shared" si="50"/>
        <v>60.6%</v>
      </c>
      <c r="AA212" s="7" t="str">
        <f t="shared" si="50"/>
        <v>20.5%</v>
      </c>
      <c r="AB212" s="7" t="str">
        <f t="shared" si="50"/>
        <v>13.2%</v>
      </c>
      <c r="AC212" s="7" t="str">
        <f t="shared" si="50"/>
        <v>2.9%</v>
      </c>
      <c r="AD212" s="7" t="str">
        <f t="shared" si="50"/>
        <v>1.4%</v>
      </c>
      <c r="AE212" s="7" t="str">
        <f t="shared" si="50"/>
        <v>0.8%</v>
      </c>
      <c r="AF212" s="7" t="str">
        <f t="shared" si="50"/>
        <v>0.5%</v>
      </c>
      <c r="AG212" s="7" t="str">
        <f t="shared" si="50"/>
        <v>0.2%</v>
      </c>
      <c r="AH212" s="9"/>
      <c r="AI212" s="9">
        <f t="shared" si="49"/>
        <v>4</v>
      </c>
      <c r="AJ212" s="10" t="s">
        <v>282</v>
      </c>
    </row>
    <row r="213" spans="1:36" ht="13.8" x14ac:dyDescent="0.25">
      <c r="A213" s="5">
        <f t="shared" si="51"/>
        <v>43890</v>
      </c>
      <c r="B213" s="5">
        <f t="shared" si="51"/>
        <v>44136</v>
      </c>
      <c r="C213" s="6">
        <f t="shared" si="51"/>
        <v>0.33333333333333331</v>
      </c>
      <c r="D213" s="7">
        <f t="shared" si="51"/>
        <v>248</v>
      </c>
      <c r="E213" s="10" t="s">
        <v>268</v>
      </c>
      <c r="F213" s="7">
        <f t="shared" si="52"/>
        <v>169194</v>
      </c>
      <c r="G213" s="7">
        <f t="shared" si="52"/>
        <v>8371</v>
      </c>
      <c r="H213" s="7">
        <f t="shared" si="52"/>
        <v>4313</v>
      </c>
      <c r="I213" s="16" t="str">
        <f t="shared" si="52"/>
        <v>No hay datos</v>
      </c>
      <c r="J213" s="19">
        <f t="shared" si="52"/>
        <v>149048</v>
      </c>
      <c r="K213" s="24">
        <f t="shared" si="52"/>
        <v>21423</v>
      </c>
      <c r="L213" s="7">
        <f t="shared" si="52"/>
        <v>327889</v>
      </c>
      <c r="M213" s="7">
        <f t="shared" si="52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50"/>
        <v>79053</v>
      </c>
      <c r="V213" s="7">
        <f t="shared" si="50"/>
        <v>531</v>
      </c>
      <c r="W213" s="7">
        <f t="shared" si="50"/>
        <v>342</v>
      </c>
      <c r="X213" s="7" t="str">
        <f t="shared" si="50"/>
        <v>53.0%</v>
      </c>
      <c r="Y213" s="7" t="str">
        <f t="shared" si="50"/>
        <v>47.0%</v>
      </c>
      <c r="Z213" s="7" t="str">
        <f t="shared" si="50"/>
        <v>60.6%</v>
      </c>
      <c r="AA213" s="7" t="str">
        <f t="shared" si="50"/>
        <v>20.5%</v>
      </c>
      <c r="AB213" s="7" t="str">
        <f t="shared" si="50"/>
        <v>13.2%</v>
      </c>
      <c r="AC213" s="7" t="str">
        <f t="shared" si="50"/>
        <v>2.9%</v>
      </c>
      <c r="AD213" s="7" t="str">
        <f t="shared" si="50"/>
        <v>1.4%</v>
      </c>
      <c r="AE213" s="7" t="str">
        <f t="shared" si="50"/>
        <v>0.8%</v>
      </c>
      <c r="AF213" s="7" t="str">
        <f t="shared" si="50"/>
        <v>0.5%</v>
      </c>
      <c r="AG213" s="7" t="str">
        <f t="shared" si="50"/>
        <v>0.2%</v>
      </c>
      <c r="AH213" s="9"/>
      <c r="AI213" s="9">
        <f t="shared" si="49"/>
        <v>4</v>
      </c>
      <c r="AJ213" s="10" t="s">
        <v>282</v>
      </c>
    </row>
    <row r="214" spans="1:36" ht="13.8" x14ac:dyDescent="0.25">
      <c r="A214" s="5">
        <f t="shared" si="51"/>
        <v>43890</v>
      </c>
      <c r="B214" s="5">
        <f t="shared" si="51"/>
        <v>44136</v>
      </c>
      <c r="C214" s="6">
        <f t="shared" si="51"/>
        <v>0.33333333333333331</v>
      </c>
      <c r="D214" s="7">
        <f t="shared" si="51"/>
        <v>248</v>
      </c>
      <c r="E214" s="10" t="s">
        <v>268</v>
      </c>
      <c r="F214" s="7">
        <f t="shared" si="52"/>
        <v>169194</v>
      </c>
      <c r="G214" s="7">
        <f t="shared" si="52"/>
        <v>8371</v>
      </c>
      <c r="H214" s="7">
        <f t="shared" si="52"/>
        <v>4313</v>
      </c>
      <c r="I214" s="16" t="str">
        <f t="shared" si="52"/>
        <v>No hay datos</v>
      </c>
      <c r="J214" s="19">
        <f t="shared" si="52"/>
        <v>149048</v>
      </c>
      <c r="K214" s="24">
        <f t="shared" si="52"/>
        <v>21423</v>
      </c>
      <c r="L214" s="7">
        <f t="shared" si="52"/>
        <v>327889</v>
      </c>
      <c r="M214" s="7">
        <f t="shared" si="52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0"/>
        <v>1440</v>
      </c>
      <c r="S214" s="7">
        <f t="shared" si="50"/>
        <v>74</v>
      </c>
      <c r="T214" s="7">
        <f t="shared" si="50"/>
        <v>2</v>
      </c>
      <c r="U214" s="7">
        <f t="shared" si="50"/>
        <v>79053</v>
      </c>
      <c r="V214" s="7">
        <f t="shared" si="50"/>
        <v>531</v>
      </c>
      <c r="W214" s="7">
        <f t="shared" si="50"/>
        <v>342</v>
      </c>
      <c r="X214" s="7" t="str">
        <f t="shared" si="50"/>
        <v>53.0%</v>
      </c>
      <c r="Y214" s="7" t="str">
        <f t="shared" si="50"/>
        <v>47.0%</v>
      </c>
      <c r="Z214" s="7" t="str">
        <f t="shared" si="50"/>
        <v>60.6%</v>
      </c>
      <c r="AA214" s="7" t="str">
        <f t="shared" si="50"/>
        <v>20.5%</v>
      </c>
      <c r="AB214" s="7" t="str">
        <f t="shared" si="50"/>
        <v>13.2%</v>
      </c>
      <c r="AC214" s="7" t="str">
        <f t="shared" si="50"/>
        <v>2.9%</v>
      </c>
      <c r="AD214" s="7" t="str">
        <f t="shared" si="50"/>
        <v>1.4%</v>
      </c>
      <c r="AE214" s="7" t="str">
        <f t="shared" si="50"/>
        <v>0.8%</v>
      </c>
      <c r="AF214" s="7" t="str">
        <f t="shared" si="50"/>
        <v>0.5%</v>
      </c>
      <c r="AG214" s="7" t="str">
        <f t="shared" si="50"/>
        <v>0.2%</v>
      </c>
      <c r="AH214" s="9"/>
      <c r="AI214" s="9">
        <f t="shared" si="49"/>
        <v>4</v>
      </c>
      <c r="AJ214" s="10" t="s">
        <v>282</v>
      </c>
    </row>
    <row r="215" spans="1:36" ht="13.8" x14ac:dyDescent="0.25">
      <c r="A215" s="5">
        <f t="shared" si="51"/>
        <v>43890</v>
      </c>
      <c r="B215" s="5">
        <f t="shared" si="51"/>
        <v>44136</v>
      </c>
      <c r="C215" s="6">
        <f t="shared" si="51"/>
        <v>0.33333333333333331</v>
      </c>
      <c r="D215" s="7">
        <f t="shared" si="51"/>
        <v>248</v>
      </c>
      <c r="E215" s="10" t="s">
        <v>268</v>
      </c>
      <c r="F215" s="7">
        <f t="shared" si="52"/>
        <v>169194</v>
      </c>
      <c r="G215" s="7">
        <f t="shared" si="52"/>
        <v>8371</v>
      </c>
      <c r="H215" s="7">
        <f t="shared" si="52"/>
        <v>4313</v>
      </c>
      <c r="I215" s="16" t="str">
        <f t="shared" si="52"/>
        <v>No hay datos</v>
      </c>
      <c r="J215" s="19">
        <f t="shared" si="52"/>
        <v>149048</v>
      </c>
      <c r="K215" s="24">
        <f t="shared" si="52"/>
        <v>21423</v>
      </c>
      <c r="L215" s="7">
        <f t="shared" si="52"/>
        <v>327889</v>
      </c>
      <c r="M215" s="7">
        <f t="shared" si="52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3">R214</f>
        <v>1440</v>
      </c>
      <c r="S215" s="7">
        <f t="shared" si="53"/>
        <v>74</v>
      </c>
      <c r="T215" s="7">
        <f t="shared" si="53"/>
        <v>2</v>
      </c>
      <c r="U215" s="7">
        <f t="shared" si="53"/>
        <v>79053</v>
      </c>
      <c r="V215" s="7">
        <f t="shared" si="53"/>
        <v>531</v>
      </c>
      <c r="W215" s="7">
        <f t="shared" si="53"/>
        <v>342</v>
      </c>
      <c r="X215" s="7" t="str">
        <f t="shared" si="53"/>
        <v>53.0%</v>
      </c>
      <c r="Y215" s="7" t="str">
        <f t="shared" si="53"/>
        <v>47.0%</v>
      </c>
      <c r="Z215" s="7" t="str">
        <f t="shared" si="53"/>
        <v>60.6%</v>
      </c>
      <c r="AA215" s="7" t="str">
        <f t="shared" si="53"/>
        <v>20.5%</v>
      </c>
      <c r="AB215" s="7" t="str">
        <f t="shared" si="53"/>
        <v>13.2%</v>
      </c>
      <c r="AC215" s="7" t="str">
        <f t="shared" si="53"/>
        <v>2.9%</v>
      </c>
      <c r="AD215" s="7" t="str">
        <f t="shared" si="53"/>
        <v>1.4%</v>
      </c>
      <c r="AE215" s="7" t="str">
        <f t="shared" si="53"/>
        <v>0.8%</v>
      </c>
      <c r="AF215" s="7" t="str">
        <f t="shared" si="53"/>
        <v>0.5%</v>
      </c>
      <c r="AG215" s="7" t="str">
        <f t="shared" si="53"/>
        <v>0.2%</v>
      </c>
      <c r="AH215" s="9"/>
      <c r="AI215" s="9">
        <f t="shared" si="49"/>
        <v>4</v>
      </c>
      <c r="AJ215" s="10" t="s">
        <v>282</v>
      </c>
    </row>
    <row r="216" spans="1:36" ht="13.8" x14ac:dyDescent="0.25">
      <c r="A216" s="5">
        <f t="shared" si="51"/>
        <v>43890</v>
      </c>
      <c r="B216" s="5">
        <f t="shared" si="51"/>
        <v>44136</v>
      </c>
      <c r="C216" s="6">
        <f t="shared" si="51"/>
        <v>0.33333333333333331</v>
      </c>
      <c r="D216" s="7">
        <f t="shared" si="51"/>
        <v>248</v>
      </c>
      <c r="E216" s="10" t="s">
        <v>268</v>
      </c>
      <c r="F216" s="7">
        <f t="shared" si="52"/>
        <v>169194</v>
      </c>
      <c r="G216" s="7">
        <f t="shared" si="52"/>
        <v>8371</v>
      </c>
      <c r="H216" s="7">
        <f t="shared" si="52"/>
        <v>4313</v>
      </c>
      <c r="I216" s="16" t="str">
        <f t="shared" si="52"/>
        <v>No hay datos</v>
      </c>
      <c r="J216" s="19">
        <f t="shared" si="52"/>
        <v>149048</v>
      </c>
      <c r="K216" s="24">
        <f t="shared" si="52"/>
        <v>21423</v>
      </c>
      <c r="L216" s="7">
        <f t="shared" si="52"/>
        <v>327889</v>
      </c>
      <c r="M216" s="7">
        <f t="shared" si="52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53"/>
        <v>1440</v>
      </c>
      <c r="S216" s="7">
        <f t="shared" si="53"/>
        <v>74</v>
      </c>
      <c r="T216" s="7">
        <f t="shared" si="53"/>
        <v>2</v>
      </c>
      <c r="U216" s="7">
        <f t="shared" si="53"/>
        <v>79053</v>
      </c>
      <c r="V216" s="7">
        <f t="shared" si="53"/>
        <v>531</v>
      </c>
      <c r="W216" s="7">
        <f t="shared" si="53"/>
        <v>342</v>
      </c>
      <c r="X216" s="7" t="str">
        <f t="shared" si="53"/>
        <v>53.0%</v>
      </c>
      <c r="Y216" s="7" t="str">
        <f t="shared" si="53"/>
        <v>47.0%</v>
      </c>
      <c r="Z216" s="7" t="str">
        <f t="shared" si="53"/>
        <v>60.6%</v>
      </c>
      <c r="AA216" s="7" t="str">
        <f t="shared" si="53"/>
        <v>20.5%</v>
      </c>
      <c r="AB216" s="7" t="str">
        <f t="shared" si="53"/>
        <v>13.2%</v>
      </c>
      <c r="AC216" s="7" t="str">
        <f t="shared" si="53"/>
        <v>2.9%</v>
      </c>
      <c r="AD216" s="7" t="str">
        <f t="shared" si="53"/>
        <v>1.4%</v>
      </c>
      <c r="AE216" s="7" t="str">
        <f t="shared" si="53"/>
        <v>0.8%</v>
      </c>
      <c r="AF216" s="7" t="str">
        <f t="shared" si="53"/>
        <v>0.5%</v>
      </c>
      <c r="AG216" s="7" t="str">
        <f t="shared" si="53"/>
        <v>0.2%</v>
      </c>
      <c r="AH216" s="9"/>
      <c r="AI216" s="9">
        <f t="shared" si="49"/>
        <v>4</v>
      </c>
      <c r="AJ216" s="10" t="s">
        <v>282</v>
      </c>
    </row>
    <row r="217" spans="1:36" ht="13.8" x14ac:dyDescent="0.25">
      <c r="A217" s="5">
        <f t="shared" si="51"/>
        <v>43890</v>
      </c>
      <c r="B217" s="5">
        <f t="shared" si="51"/>
        <v>44136</v>
      </c>
      <c r="C217" s="6">
        <f t="shared" si="51"/>
        <v>0.33333333333333331</v>
      </c>
      <c r="D217" s="7">
        <f t="shared" si="51"/>
        <v>248</v>
      </c>
      <c r="E217" s="10" t="s">
        <v>268</v>
      </c>
      <c r="F217" s="7">
        <f t="shared" si="52"/>
        <v>169194</v>
      </c>
      <c r="G217" s="7">
        <f t="shared" si="52"/>
        <v>8371</v>
      </c>
      <c r="H217" s="7">
        <f t="shared" si="52"/>
        <v>4313</v>
      </c>
      <c r="I217" s="16" t="str">
        <f t="shared" si="52"/>
        <v>No hay datos</v>
      </c>
      <c r="J217" s="19">
        <f t="shared" si="52"/>
        <v>149048</v>
      </c>
      <c r="K217" s="24">
        <f t="shared" si="52"/>
        <v>21423</v>
      </c>
      <c r="L217" s="7">
        <f t="shared" si="52"/>
        <v>327889</v>
      </c>
      <c r="M217" s="7">
        <f t="shared" si="52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3"/>
        <v>1440</v>
      </c>
      <c r="S217" s="7">
        <f t="shared" si="53"/>
        <v>74</v>
      </c>
      <c r="T217" s="7">
        <f t="shared" si="53"/>
        <v>2</v>
      </c>
      <c r="U217" s="7">
        <f t="shared" si="53"/>
        <v>79053</v>
      </c>
      <c r="V217" s="7">
        <f t="shared" si="53"/>
        <v>531</v>
      </c>
      <c r="W217" s="7">
        <f t="shared" si="53"/>
        <v>342</v>
      </c>
      <c r="X217" s="7" t="str">
        <f t="shared" si="53"/>
        <v>53.0%</v>
      </c>
      <c r="Y217" s="7" t="str">
        <f t="shared" si="53"/>
        <v>47.0%</v>
      </c>
      <c r="Z217" s="7" t="str">
        <f t="shared" si="53"/>
        <v>60.6%</v>
      </c>
      <c r="AA217" s="7" t="str">
        <f t="shared" si="53"/>
        <v>20.5%</v>
      </c>
      <c r="AB217" s="7" t="str">
        <f t="shared" si="53"/>
        <v>13.2%</v>
      </c>
      <c r="AC217" s="7" t="str">
        <f t="shared" si="53"/>
        <v>2.9%</v>
      </c>
      <c r="AD217" s="7" t="str">
        <f t="shared" si="53"/>
        <v>1.4%</v>
      </c>
      <c r="AE217" s="7" t="str">
        <f t="shared" si="53"/>
        <v>0.8%</v>
      </c>
      <c r="AF217" s="7" t="str">
        <f t="shared" si="53"/>
        <v>0.5%</v>
      </c>
      <c r="AG217" s="7" t="str">
        <f t="shared" si="53"/>
        <v>0.2%</v>
      </c>
      <c r="AH217" s="9"/>
      <c r="AI217" s="9">
        <f t="shared" si="49"/>
        <v>4</v>
      </c>
      <c r="AJ217" s="10" t="s">
        <v>282</v>
      </c>
    </row>
    <row r="218" spans="1:36" ht="13.8" x14ac:dyDescent="0.25">
      <c r="A218" s="5">
        <f t="shared" si="51"/>
        <v>43890</v>
      </c>
      <c r="B218" s="5">
        <f t="shared" si="51"/>
        <v>44136</v>
      </c>
      <c r="C218" s="6">
        <f t="shared" si="51"/>
        <v>0.33333333333333331</v>
      </c>
      <c r="D218" s="7">
        <f t="shared" si="51"/>
        <v>248</v>
      </c>
      <c r="E218" s="10" t="s">
        <v>268</v>
      </c>
      <c r="F218" s="7">
        <f t="shared" si="52"/>
        <v>169194</v>
      </c>
      <c r="G218" s="7">
        <f t="shared" si="52"/>
        <v>8371</v>
      </c>
      <c r="H218" s="7">
        <f t="shared" si="52"/>
        <v>4313</v>
      </c>
      <c r="I218" s="16" t="str">
        <f t="shared" si="52"/>
        <v>No hay datos</v>
      </c>
      <c r="J218" s="19">
        <f t="shared" si="52"/>
        <v>149048</v>
      </c>
      <c r="K218" s="24">
        <f t="shared" si="52"/>
        <v>21423</v>
      </c>
      <c r="L218" s="7">
        <f t="shared" si="52"/>
        <v>327889</v>
      </c>
      <c r="M218" s="7">
        <f t="shared" si="52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3"/>
        <v>1440</v>
      </c>
      <c r="S218" s="7">
        <f t="shared" si="53"/>
        <v>74</v>
      </c>
      <c r="T218" s="7">
        <f t="shared" si="53"/>
        <v>2</v>
      </c>
      <c r="U218" s="7">
        <f t="shared" si="53"/>
        <v>79053</v>
      </c>
      <c r="V218" s="7">
        <f t="shared" si="53"/>
        <v>531</v>
      </c>
      <c r="W218" s="7">
        <f t="shared" si="53"/>
        <v>342</v>
      </c>
      <c r="X218" s="7" t="str">
        <f t="shared" si="53"/>
        <v>53.0%</v>
      </c>
      <c r="Y218" s="7" t="str">
        <f t="shared" si="53"/>
        <v>47.0%</v>
      </c>
      <c r="Z218" s="7" t="str">
        <f t="shared" si="53"/>
        <v>60.6%</v>
      </c>
      <c r="AA218" s="7" t="str">
        <f t="shared" si="53"/>
        <v>20.5%</v>
      </c>
      <c r="AB218" s="7" t="str">
        <f t="shared" si="53"/>
        <v>13.2%</v>
      </c>
      <c r="AC218" s="7" t="str">
        <f t="shared" si="53"/>
        <v>2.9%</v>
      </c>
      <c r="AD218" s="7" t="str">
        <f t="shared" si="53"/>
        <v>1.4%</v>
      </c>
      <c r="AE218" s="7" t="str">
        <f t="shared" si="53"/>
        <v>0.8%</v>
      </c>
      <c r="AF218" s="7" t="str">
        <f t="shared" si="53"/>
        <v>0.5%</v>
      </c>
      <c r="AG218" s="7" t="str">
        <f t="shared" si="53"/>
        <v>0.2%</v>
      </c>
      <c r="AH218" s="9"/>
      <c r="AI218" s="9">
        <f t="shared" si="49"/>
        <v>4</v>
      </c>
      <c r="AJ218" s="10" t="s">
        <v>282</v>
      </c>
    </row>
    <row r="219" spans="1:36" ht="13.8" x14ac:dyDescent="0.25">
      <c r="A219" s="5">
        <f t="shared" si="51"/>
        <v>43890</v>
      </c>
      <c r="B219" s="5">
        <f t="shared" si="51"/>
        <v>44136</v>
      </c>
      <c r="C219" s="6">
        <f t="shared" si="51"/>
        <v>0.33333333333333331</v>
      </c>
      <c r="D219" s="7">
        <f t="shared" si="51"/>
        <v>248</v>
      </c>
      <c r="E219" s="10" t="s">
        <v>268</v>
      </c>
      <c r="F219" s="7">
        <f t="shared" si="52"/>
        <v>169194</v>
      </c>
      <c r="G219" s="7">
        <f t="shared" si="52"/>
        <v>8371</v>
      </c>
      <c r="H219" s="7">
        <f t="shared" si="52"/>
        <v>4313</v>
      </c>
      <c r="I219" s="16" t="str">
        <f t="shared" si="52"/>
        <v>No hay datos</v>
      </c>
      <c r="J219" s="19">
        <f t="shared" si="52"/>
        <v>149048</v>
      </c>
      <c r="K219" s="24">
        <f t="shared" si="52"/>
        <v>21423</v>
      </c>
      <c r="L219" s="7">
        <f t="shared" si="52"/>
        <v>327889</v>
      </c>
      <c r="M219" s="7">
        <f t="shared" si="52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53"/>
        <v>79053</v>
      </c>
      <c r="V219" s="7">
        <f t="shared" si="53"/>
        <v>531</v>
      </c>
      <c r="W219" s="7">
        <f t="shared" si="53"/>
        <v>342</v>
      </c>
      <c r="X219" s="7" t="str">
        <f t="shared" si="53"/>
        <v>53.0%</v>
      </c>
      <c r="Y219" s="7" t="str">
        <f t="shared" si="53"/>
        <v>47.0%</v>
      </c>
      <c r="Z219" s="7" t="str">
        <f t="shared" si="53"/>
        <v>60.6%</v>
      </c>
      <c r="AA219" s="7" t="str">
        <f t="shared" si="53"/>
        <v>20.5%</v>
      </c>
      <c r="AB219" s="7" t="str">
        <f t="shared" si="53"/>
        <v>13.2%</v>
      </c>
      <c r="AC219" s="7" t="str">
        <f t="shared" si="53"/>
        <v>2.9%</v>
      </c>
      <c r="AD219" s="7" t="str">
        <f t="shared" si="53"/>
        <v>1.4%</v>
      </c>
      <c r="AE219" s="7" t="str">
        <f t="shared" si="53"/>
        <v>0.8%</v>
      </c>
      <c r="AF219" s="7" t="str">
        <f t="shared" si="53"/>
        <v>0.5%</v>
      </c>
      <c r="AG219" s="7" t="str">
        <f t="shared" si="53"/>
        <v>0.2%</v>
      </c>
      <c r="AH219" s="9"/>
      <c r="AI219" s="9">
        <f t="shared" si="49"/>
        <v>4</v>
      </c>
      <c r="AJ219" s="10" t="s">
        <v>282</v>
      </c>
    </row>
    <row r="220" spans="1:36" ht="13.8" x14ac:dyDescent="0.25">
      <c r="A220" s="5">
        <f t="shared" si="51"/>
        <v>43890</v>
      </c>
      <c r="B220" s="5">
        <f t="shared" si="51"/>
        <v>44136</v>
      </c>
      <c r="C220" s="6">
        <f t="shared" si="51"/>
        <v>0.33333333333333331</v>
      </c>
      <c r="D220" s="7">
        <f t="shared" si="51"/>
        <v>248</v>
      </c>
      <c r="E220" s="10" t="s">
        <v>268</v>
      </c>
      <c r="F220" s="7">
        <f t="shared" si="52"/>
        <v>169194</v>
      </c>
      <c r="G220" s="7">
        <f t="shared" si="52"/>
        <v>8371</v>
      </c>
      <c r="H220" s="7">
        <f t="shared" si="52"/>
        <v>4313</v>
      </c>
      <c r="I220" s="16" t="str">
        <f t="shared" si="52"/>
        <v>No hay datos</v>
      </c>
      <c r="J220" s="19">
        <f t="shared" si="52"/>
        <v>149048</v>
      </c>
      <c r="K220" s="24">
        <f t="shared" si="52"/>
        <v>21423</v>
      </c>
      <c r="L220" s="7">
        <f t="shared" si="52"/>
        <v>327889</v>
      </c>
      <c r="M220" s="7">
        <f t="shared" si="52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3"/>
        <v>1956</v>
      </c>
      <c r="S220" s="7">
        <f t="shared" si="53"/>
        <v>53</v>
      </c>
      <c r="T220" s="7">
        <f t="shared" si="53"/>
        <v>17</v>
      </c>
      <c r="U220" s="7">
        <f t="shared" si="53"/>
        <v>79053</v>
      </c>
      <c r="V220" s="7">
        <f t="shared" si="53"/>
        <v>531</v>
      </c>
      <c r="W220" s="7">
        <f t="shared" si="53"/>
        <v>342</v>
      </c>
      <c r="X220" s="7" t="str">
        <f t="shared" si="53"/>
        <v>53.0%</v>
      </c>
      <c r="Y220" s="7" t="str">
        <f t="shared" si="53"/>
        <v>47.0%</v>
      </c>
      <c r="Z220" s="7" t="str">
        <f t="shared" si="53"/>
        <v>60.6%</v>
      </c>
      <c r="AA220" s="7" t="str">
        <f t="shared" si="53"/>
        <v>20.5%</v>
      </c>
      <c r="AB220" s="7" t="str">
        <f t="shared" si="53"/>
        <v>13.2%</v>
      </c>
      <c r="AC220" s="7" t="str">
        <f t="shared" si="53"/>
        <v>2.9%</v>
      </c>
      <c r="AD220" s="7" t="str">
        <f t="shared" si="53"/>
        <v>1.4%</v>
      </c>
      <c r="AE220" s="7" t="str">
        <f t="shared" si="53"/>
        <v>0.8%</v>
      </c>
      <c r="AF220" s="7" t="str">
        <f t="shared" si="53"/>
        <v>0.5%</v>
      </c>
      <c r="AG220" s="7" t="str">
        <f t="shared" si="53"/>
        <v>0.2%</v>
      </c>
      <c r="AH220" s="9"/>
      <c r="AI220" s="9">
        <f t="shared" si="49"/>
        <v>4</v>
      </c>
      <c r="AJ220" s="10" t="s">
        <v>282</v>
      </c>
    </row>
    <row r="221" spans="1:36" ht="13.8" x14ac:dyDescent="0.25">
      <c r="A221" s="5">
        <f t="shared" si="51"/>
        <v>43890</v>
      </c>
      <c r="B221" s="5">
        <f t="shared" si="51"/>
        <v>44136</v>
      </c>
      <c r="C221" s="6">
        <f t="shared" si="51"/>
        <v>0.33333333333333331</v>
      </c>
      <c r="D221" s="7">
        <f t="shared" si="51"/>
        <v>248</v>
      </c>
      <c r="E221" s="10" t="s">
        <v>268</v>
      </c>
      <c r="F221" s="7">
        <f t="shared" si="52"/>
        <v>169194</v>
      </c>
      <c r="G221" s="7">
        <f t="shared" si="52"/>
        <v>8371</v>
      </c>
      <c r="H221" s="7">
        <f t="shared" si="52"/>
        <v>4313</v>
      </c>
      <c r="I221" s="16" t="str">
        <f t="shared" si="52"/>
        <v>No hay datos</v>
      </c>
      <c r="J221" s="19">
        <f t="shared" si="52"/>
        <v>149048</v>
      </c>
      <c r="K221" s="24">
        <f t="shared" si="52"/>
        <v>21423</v>
      </c>
      <c r="L221" s="7">
        <f t="shared" si="52"/>
        <v>327889</v>
      </c>
      <c r="M221" s="7">
        <f t="shared" si="52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3"/>
        <v>1956</v>
      </c>
      <c r="S221" s="7">
        <f t="shared" si="53"/>
        <v>53</v>
      </c>
      <c r="T221" s="7">
        <f t="shared" si="53"/>
        <v>17</v>
      </c>
      <c r="U221" s="7">
        <f t="shared" si="53"/>
        <v>79053</v>
      </c>
      <c r="V221" s="7">
        <f t="shared" si="53"/>
        <v>531</v>
      </c>
      <c r="W221" s="7">
        <f t="shared" si="53"/>
        <v>342</v>
      </c>
      <c r="X221" s="7" t="str">
        <f t="shared" si="53"/>
        <v>53.0%</v>
      </c>
      <c r="Y221" s="7" t="str">
        <f t="shared" si="53"/>
        <v>47.0%</v>
      </c>
      <c r="Z221" s="7" t="str">
        <f t="shared" si="53"/>
        <v>60.6%</v>
      </c>
      <c r="AA221" s="7" t="str">
        <f t="shared" si="53"/>
        <v>20.5%</v>
      </c>
      <c r="AB221" s="7" t="str">
        <f t="shared" si="53"/>
        <v>13.2%</v>
      </c>
      <c r="AC221" s="7" t="str">
        <f t="shared" si="53"/>
        <v>2.9%</v>
      </c>
      <c r="AD221" s="7" t="str">
        <f t="shared" si="53"/>
        <v>1.4%</v>
      </c>
      <c r="AE221" s="7" t="str">
        <f t="shared" si="53"/>
        <v>0.8%</v>
      </c>
      <c r="AF221" s="7" t="str">
        <f t="shared" si="53"/>
        <v>0.5%</v>
      </c>
      <c r="AG221" s="7" t="str">
        <f t="shared" si="53"/>
        <v>0.2%</v>
      </c>
      <c r="AH221" s="9"/>
      <c r="AI221" s="9">
        <f t="shared" si="49"/>
        <v>4</v>
      </c>
      <c r="AJ221" s="10" t="s">
        <v>282</v>
      </c>
    </row>
    <row r="222" spans="1:36" ht="13.8" x14ac:dyDescent="0.25">
      <c r="A222" s="5">
        <f t="shared" si="51"/>
        <v>43890</v>
      </c>
      <c r="B222" s="5">
        <f t="shared" si="51"/>
        <v>44136</v>
      </c>
      <c r="C222" s="6">
        <f t="shared" si="51"/>
        <v>0.33333333333333331</v>
      </c>
      <c r="D222" s="7">
        <f t="shared" si="51"/>
        <v>248</v>
      </c>
      <c r="E222" s="10" t="s">
        <v>268</v>
      </c>
      <c r="F222" s="7">
        <f t="shared" si="52"/>
        <v>169194</v>
      </c>
      <c r="G222" s="7">
        <f t="shared" si="52"/>
        <v>8371</v>
      </c>
      <c r="H222" s="7">
        <f t="shared" si="52"/>
        <v>4313</v>
      </c>
      <c r="I222" s="16" t="str">
        <f t="shared" si="52"/>
        <v>No hay datos</v>
      </c>
      <c r="J222" s="19">
        <f t="shared" si="52"/>
        <v>149048</v>
      </c>
      <c r="K222" s="24">
        <f t="shared" si="52"/>
        <v>21423</v>
      </c>
      <c r="L222" s="7">
        <f t="shared" si="52"/>
        <v>327889</v>
      </c>
      <c r="M222" s="7">
        <f t="shared" si="52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53"/>
        <v>1956</v>
      </c>
      <c r="S222" s="7">
        <f t="shared" si="53"/>
        <v>53</v>
      </c>
      <c r="T222" s="7">
        <f t="shared" si="53"/>
        <v>17</v>
      </c>
      <c r="U222" s="7">
        <f t="shared" si="53"/>
        <v>79053</v>
      </c>
      <c r="V222" s="7">
        <f t="shared" si="53"/>
        <v>531</v>
      </c>
      <c r="W222" s="7">
        <f t="shared" si="53"/>
        <v>342</v>
      </c>
      <c r="X222" s="7" t="str">
        <f t="shared" si="53"/>
        <v>53.0%</v>
      </c>
      <c r="Y222" s="7" t="str">
        <f t="shared" si="53"/>
        <v>47.0%</v>
      </c>
      <c r="Z222" s="7" t="str">
        <f t="shared" si="53"/>
        <v>60.6%</v>
      </c>
      <c r="AA222" s="7" t="str">
        <f t="shared" si="53"/>
        <v>20.5%</v>
      </c>
      <c r="AB222" s="7" t="str">
        <f t="shared" si="53"/>
        <v>13.2%</v>
      </c>
      <c r="AC222" s="7" t="str">
        <f t="shared" si="53"/>
        <v>2.9%</v>
      </c>
      <c r="AD222" s="7" t="str">
        <f t="shared" si="53"/>
        <v>1.4%</v>
      </c>
      <c r="AE222" s="7" t="str">
        <f t="shared" si="53"/>
        <v>0.8%</v>
      </c>
      <c r="AF222" s="7" t="str">
        <f t="shared" si="53"/>
        <v>0.5%</v>
      </c>
      <c r="AG222" s="7" t="str">
        <f t="shared" si="53"/>
        <v>0.2%</v>
      </c>
      <c r="AH222" s="9"/>
      <c r="AI222" s="9">
        <f t="shared" si="49"/>
        <v>4</v>
      </c>
      <c r="AJ222" s="10" t="s">
        <v>282</v>
      </c>
    </row>
    <row r="223" spans="1:36" ht="13.8" x14ac:dyDescent="0.25">
      <c r="A223" s="5">
        <f t="shared" si="51"/>
        <v>43890</v>
      </c>
      <c r="B223" s="5">
        <f t="shared" si="51"/>
        <v>44136</v>
      </c>
      <c r="C223" s="6">
        <f t="shared" si="51"/>
        <v>0.33333333333333331</v>
      </c>
      <c r="D223" s="7">
        <f t="shared" si="51"/>
        <v>248</v>
      </c>
      <c r="E223" s="10" t="s">
        <v>268</v>
      </c>
      <c r="F223" s="7">
        <f t="shared" si="52"/>
        <v>169194</v>
      </c>
      <c r="G223" s="7">
        <f t="shared" si="52"/>
        <v>8371</v>
      </c>
      <c r="H223" s="7">
        <f t="shared" si="52"/>
        <v>4313</v>
      </c>
      <c r="I223" s="16" t="str">
        <f t="shared" si="52"/>
        <v>No hay datos</v>
      </c>
      <c r="J223" s="19">
        <f t="shared" si="52"/>
        <v>149048</v>
      </c>
      <c r="K223" s="24">
        <f t="shared" si="52"/>
        <v>21423</v>
      </c>
      <c r="L223" s="7">
        <f t="shared" si="52"/>
        <v>327889</v>
      </c>
      <c r="M223" s="7">
        <f t="shared" si="52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3"/>
        <v>1956</v>
      </c>
      <c r="S223" s="7">
        <f t="shared" si="53"/>
        <v>53</v>
      </c>
      <c r="T223" s="7">
        <f t="shared" si="53"/>
        <v>17</v>
      </c>
      <c r="U223" s="7">
        <f t="shared" si="53"/>
        <v>79053</v>
      </c>
      <c r="V223" s="7">
        <f t="shared" si="53"/>
        <v>531</v>
      </c>
      <c r="W223" s="7">
        <f t="shared" si="53"/>
        <v>342</v>
      </c>
      <c r="X223" s="7" t="str">
        <f t="shared" si="53"/>
        <v>53.0%</v>
      </c>
      <c r="Y223" s="7" t="str">
        <f t="shared" si="53"/>
        <v>47.0%</v>
      </c>
      <c r="Z223" s="7" t="str">
        <f t="shared" si="53"/>
        <v>60.6%</v>
      </c>
      <c r="AA223" s="7" t="str">
        <f t="shared" si="53"/>
        <v>20.5%</v>
      </c>
      <c r="AB223" s="7" t="str">
        <f t="shared" si="53"/>
        <v>13.2%</v>
      </c>
      <c r="AC223" s="7" t="str">
        <f t="shared" si="53"/>
        <v>2.9%</v>
      </c>
      <c r="AD223" s="7" t="str">
        <f t="shared" si="53"/>
        <v>1.4%</v>
      </c>
      <c r="AE223" s="7" t="str">
        <f t="shared" si="53"/>
        <v>0.8%</v>
      </c>
      <c r="AF223" s="7" t="str">
        <f t="shared" si="53"/>
        <v>0.5%</v>
      </c>
      <c r="AG223" s="7" t="str">
        <f t="shared" si="53"/>
        <v>0.2%</v>
      </c>
      <c r="AH223" s="9"/>
      <c r="AI223" s="9">
        <f t="shared" si="49"/>
        <v>4</v>
      </c>
      <c r="AJ223" s="10" t="s">
        <v>282</v>
      </c>
    </row>
    <row r="224" spans="1:36" ht="13.8" x14ac:dyDescent="0.25">
      <c r="A224" s="5">
        <f t="shared" si="51"/>
        <v>43890</v>
      </c>
      <c r="B224" s="5">
        <f t="shared" si="51"/>
        <v>44136</v>
      </c>
      <c r="C224" s="6">
        <f t="shared" si="51"/>
        <v>0.33333333333333331</v>
      </c>
      <c r="D224" s="7">
        <f t="shared" si="51"/>
        <v>248</v>
      </c>
      <c r="E224" s="10" t="s">
        <v>268</v>
      </c>
      <c r="F224" s="7">
        <f t="shared" si="52"/>
        <v>169194</v>
      </c>
      <c r="G224" s="7">
        <f t="shared" si="52"/>
        <v>8371</v>
      </c>
      <c r="H224" s="7">
        <f t="shared" si="52"/>
        <v>4313</v>
      </c>
      <c r="I224" s="16" t="str">
        <f t="shared" si="52"/>
        <v>No hay datos</v>
      </c>
      <c r="J224" s="19">
        <f t="shared" si="52"/>
        <v>149048</v>
      </c>
      <c r="K224" s="24">
        <f t="shared" si="52"/>
        <v>21423</v>
      </c>
      <c r="L224" s="7">
        <f t="shared" si="52"/>
        <v>327889</v>
      </c>
      <c r="M224" s="7">
        <f t="shared" si="52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53"/>
        <v>79053</v>
      </c>
      <c r="V224" s="7">
        <f t="shared" si="53"/>
        <v>531</v>
      </c>
      <c r="W224" s="7">
        <f t="shared" si="53"/>
        <v>342</v>
      </c>
      <c r="X224" s="7" t="str">
        <f t="shared" si="53"/>
        <v>53.0%</v>
      </c>
      <c r="Y224" s="7" t="str">
        <f t="shared" si="53"/>
        <v>47.0%</v>
      </c>
      <c r="Z224" s="7" t="str">
        <f t="shared" si="53"/>
        <v>60.6%</v>
      </c>
      <c r="AA224" s="7" t="str">
        <f t="shared" si="53"/>
        <v>20.5%</v>
      </c>
      <c r="AB224" s="7" t="str">
        <f t="shared" si="53"/>
        <v>13.2%</v>
      </c>
      <c r="AC224" s="7" t="str">
        <f t="shared" si="53"/>
        <v>2.9%</v>
      </c>
      <c r="AD224" s="7" t="str">
        <f t="shared" si="53"/>
        <v>1.4%</v>
      </c>
      <c r="AE224" s="7" t="str">
        <f t="shared" si="53"/>
        <v>0.8%</v>
      </c>
      <c r="AF224" s="7" t="str">
        <f t="shared" si="53"/>
        <v>0.5%</v>
      </c>
      <c r="AG224" s="7" t="str">
        <f t="shared" si="53"/>
        <v>0.2%</v>
      </c>
      <c r="AH224" s="9"/>
      <c r="AI224" s="9">
        <f t="shared" si="49"/>
        <v>4</v>
      </c>
      <c r="AJ224" s="10" t="s">
        <v>282</v>
      </c>
    </row>
    <row r="225" spans="1:36" ht="13.8" x14ac:dyDescent="0.25">
      <c r="A225" s="5">
        <f t="shared" si="51"/>
        <v>43890</v>
      </c>
      <c r="B225" s="5">
        <f t="shared" si="51"/>
        <v>44136</v>
      </c>
      <c r="C225" s="6">
        <f t="shared" si="51"/>
        <v>0.33333333333333331</v>
      </c>
      <c r="D225" s="7">
        <f t="shared" si="51"/>
        <v>248</v>
      </c>
      <c r="E225" s="10" t="s">
        <v>268</v>
      </c>
      <c r="F225" s="7">
        <f t="shared" si="52"/>
        <v>169194</v>
      </c>
      <c r="G225" s="7">
        <f t="shared" si="52"/>
        <v>8371</v>
      </c>
      <c r="H225" s="7">
        <f t="shared" si="52"/>
        <v>4313</v>
      </c>
      <c r="I225" s="16" t="str">
        <f t="shared" si="52"/>
        <v>No hay datos</v>
      </c>
      <c r="J225" s="19">
        <f t="shared" si="52"/>
        <v>149048</v>
      </c>
      <c r="K225" s="24">
        <f t="shared" si="52"/>
        <v>21423</v>
      </c>
      <c r="L225" s="7">
        <f t="shared" si="52"/>
        <v>327889</v>
      </c>
      <c r="M225" s="7">
        <f t="shared" si="52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53"/>
        <v>2258</v>
      </c>
      <c r="S225" s="7">
        <f t="shared" si="53"/>
        <v>60</v>
      </c>
      <c r="T225" s="7">
        <f t="shared" si="53"/>
        <v>15</v>
      </c>
      <c r="U225" s="7">
        <f t="shared" si="53"/>
        <v>79053</v>
      </c>
      <c r="V225" s="7">
        <f t="shared" si="53"/>
        <v>531</v>
      </c>
      <c r="W225" s="7">
        <f t="shared" si="53"/>
        <v>342</v>
      </c>
      <c r="X225" s="7" t="str">
        <f t="shared" si="53"/>
        <v>53.0%</v>
      </c>
      <c r="Y225" s="7" t="str">
        <f t="shared" si="53"/>
        <v>47.0%</v>
      </c>
      <c r="Z225" s="7" t="str">
        <f t="shared" si="53"/>
        <v>60.6%</v>
      </c>
      <c r="AA225" s="7" t="str">
        <f t="shared" si="53"/>
        <v>20.5%</v>
      </c>
      <c r="AB225" s="7" t="str">
        <f t="shared" si="53"/>
        <v>13.2%</v>
      </c>
      <c r="AC225" s="7" t="str">
        <f t="shared" si="53"/>
        <v>2.9%</v>
      </c>
      <c r="AD225" s="7" t="str">
        <f t="shared" si="53"/>
        <v>1.4%</v>
      </c>
      <c r="AE225" s="7" t="str">
        <f t="shared" si="53"/>
        <v>0.8%</v>
      </c>
      <c r="AF225" s="7" t="str">
        <f t="shared" si="53"/>
        <v>0.5%</v>
      </c>
      <c r="AG225" s="7" t="str">
        <f t="shared" si="53"/>
        <v>0.2%</v>
      </c>
      <c r="AH225" s="9"/>
      <c r="AI225" s="9">
        <f t="shared" si="49"/>
        <v>4</v>
      </c>
      <c r="AJ225" s="10" t="s">
        <v>282</v>
      </c>
    </row>
    <row r="226" spans="1:36" ht="13.8" x14ac:dyDescent="0.25">
      <c r="A226" s="5">
        <f t="shared" si="51"/>
        <v>43890</v>
      </c>
      <c r="B226" s="5">
        <f t="shared" si="51"/>
        <v>44136</v>
      </c>
      <c r="C226" s="6">
        <f t="shared" si="51"/>
        <v>0.33333333333333331</v>
      </c>
      <c r="D226" s="7">
        <f t="shared" si="51"/>
        <v>248</v>
      </c>
      <c r="E226" s="10" t="s">
        <v>268</v>
      </c>
      <c r="F226" s="7">
        <f t="shared" si="52"/>
        <v>169194</v>
      </c>
      <c r="G226" s="7">
        <f t="shared" si="52"/>
        <v>8371</v>
      </c>
      <c r="H226" s="7">
        <f t="shared" si="52"/>
        <v>4313</v>
      </c>
      <c r="I226" s="16" t="str">
        <f t="shared" si="52"/>
        <v>No hay datos</v>
      </c>
      <c r="J226" s="19">
        <f t="shared" si="52"/>
        <v>149048</v>
      </c>
      <c r="K226" s="24">
        <f t="shared" si="52"/>
        <v>21423</v>
      </c>
      <c r="L226" s="7">
        <f t="shared" si="52"/>
        <v>327889</v>
      </c>
      <c r="M226" s="7">
        <f t="shared" si="52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3"/>
        <v>2258</v>
      </c>
      <c r="S226" s="7">
        <f t="shared" si="53"/>
        <v>60</v>
      </c>
      <c r="T226" s="7">
        <f t="shared" si="53"/>
        <v>15</v>
      </c>
      <c r="U226" s="7">
        <f t="shared" si="53"/>
        <v>79053</v>
      </c>
      <c r="V226" s="7">
        <f t="shared" si="53"/>
        <v>531</v>
      </c>
      <c r="W226" s="7">
        <f t="shared" si="53"/>
        <v>342</v>
      </c>
      <c r="X226" s="7" t="str">
        <f t="shared" si="53"/>
        <v>53.0%</v>
      </c>
      <c r="Y226" s="7" t="str">
        <f t="shared" si="53"/>
        <v>47.0%</v>
      </c>
      <c r="Z226" s="7" t="str">
        <f t="shared" si="53"/>
        <v>60.6%</v>
      </c>
      <c r="AA226" s="7" t="str">
        <f t="shared" si="53"/>
        <v>20.5%</v>
      </c>
      <c r="AB226" s="7" t="str">
        <f t="shared" si="53"/>
        <v>13.2%</v>
      </c>
      <c r="AC226" s="7" t="str">
        <f t="shared" si="53"/>
        <v>2.9%</v>
      </c>
      <c r="AD226" s="7" t="str">
        <f t="shared" si="53"/>
        <v>1.4%</v>
      </c>
      <c r="AE226" s="7" t="str">
        <f t="shared" si="53"/>
        <v>0.8%</v>
      </c>
      <c r="AF226" s="7" t="str">
        <f t="shared" si="53"/>
        <v>0.5%</v>
      </c>
      <c r="AG226" s="7" t="str">
        <f t="shared" si="53"/>
        <v>0.2%</v>
      </c>
      <c r="AH226" s="9"/>
      <c r="AI226" s="9">
        <f t="shared" si="49"/>
        <v>4</v>
      </c>
      <c r="AJ226" s="10" t="s">
        <v>282</v>
      </c>
    </row>
    <row r="227" spans="1:36" ht="13.8" x14ac:dyDescent="0.25">
      <c r="A227" s="5">
        <f t="shared" ref="A227:D242" si="54">A226</f>
        <v>43890</v>
      </c>
      <c r="B227" s="5">
        <f t="shared" si="54"/>
        <v>44136</v>
      </c>
      <c r="C227" s="6">
        <f t="shared" si="54"/>
        <v>0.33333333333333331</v>
      </c>
      <c r="D227" s="7">
        <f t="shared" si="54"/>
        <v>248</v>
      </c>
      <c r="E227" s="10" t="s">
        <v>268</v>
      </c>
      <c r="F227" s="7">
        <f t="shared" ref="F227:M242" si="55">F226</f>
        <v>169194</v>
      </c>
      <c r="G227" s="7">
        <f t="shared" si="55"/>
        <v>8371</v>
      </c>
      <c r="H227" s="7">
        <f t="shared" si="55"/>
        <v>4313</v>
      </c>
      <c r="I227" s="16" t="str">
        <f t="shared" si="55"/>
        <v>No hay datos</v>
      </c>
      <c r="J227" s="19">
        <f t="shared" si="55"/>
        <v>149048</v>
      </c>
      <c r="K227" s="24">
        <f t="shared" si="55"/>
        <v>21423</v>
      </c>
      <c r="L227" s="7">
        <f t="shared" si="55"/>
        <v>327889</v>
      </c>
      <c r="M227" s="7">
        <f t="shared" si="55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53"/>
        <v>2258</v>
      </c>
      <c r="S227" s="7">
        <f t="shared" si="53"/>
        <v>60</v>
      </c>
      <c r="T227" s="7">
        <f t="shared" si="53"/>
        <v>15</v>
      </c>
      <c r="U227" s="7">
        <f t="shared" si="53"/>
        <v>79053</v>
      </c>
      <c r="V227" s="7">
        <f t="shared" si="53"/>
        <v>531</v>
      </c>
      <c r="W227" s="7">
        <f t="shared" si="53"/>
        <v>342</v>
      </c>
      <c r="X227" s="7" t="str">
        <f t="shared" si="53"/>
        <v>53.0%</v>
      </c>
      <c r="Y227" s="7" t="str">
        <f t="shared" si="53"/>
        <v>47.0%</v>
      </c>
      <c r="Z227" s="7" t="str">
        <f t="shared" si="53"/>
        <v>60.6%</v>
      </c>
      <c r="AA227" s="7" t="str">
        <f t="shared" si="53"/>
        <v>20.5%</v>
      </c>
      <c r="AB227" s="7" t="str">
        <f t="shared" si="53"/>
        <v>13.2%</v>
      </c>
      <c r="AC227" s="7" t="str">
        <f t="shared" si="53"/>
        <v>2.9%</v>
      </c>
      <c r="AD227" s="7" t="str">
        <f t="shared" si="53"/>
        <v>1.4%</v>
      </c>
      <c r="AE227" s="7" t="str">
        <f t="shared" si="53"/>
        <v>0.8%</v>
      </c>
      <c r="AF227" s="7" t="str">
        <f t="shared" si="53"/>
        <v>0.5%</v>
      </c>
      <c r="AG227" s="7" t="str">
        <f t="shared" si="53"/>
        <v>0.2%</v>
      </c>
      <c r="AH227" s="9"/>
      <c r="AI227" s="9">
        <f t="shared" si="49"/>
        <v>4</v>
      </c>
      <c r="AJ227" s="10" t="s">
        <v>282</v>
      </c>
    </row>
    <row r="228" spans="1:36" ht="13.8" x14ac:dyDescent="0.25">
      <c r="A228" s="5">
        <f t="shared" si="54"/>
        <v>43890</v>
      </c>
      <c r="B228" s="5">
        <f t="shared" si="54"/>
        <v>44136</v>
      </c>
      <c r="C228" s="6">
        <f t="shared" si="54"/>
        <v>0.33333333333333331</v>
      </c>
      <c r="D228" s="7">
        <f t="shared" si="54"/>
        <v>248</v>
      </c>
      <c r="E228" s="10" t="s">
        <v>268</v>
      </c>
      <c r="F228" s="7">
        <f t="shared" si="55"/>
        <v>169194</v>
      </c>
      <c r="G228" s="7">
        <f t="shared" si="55"/>
        <v>8371</v>
      </c>
      <c r="H228" s="7">
        <f t="shared" si="55"/>
        <v>4313</v>
      </c>
      <c r="I228" s="16" t="str">
        <f t="shared" si="55"/>
        <v>No hay datos</v>
      </c>
      <c r="J228" s="19">
        <f t="shared" si="55"/>
        <v>149048</v>
      </c>
      <c r="K228" s="24">
        <f t="shared" si="55"/>
        <v>21423</v>
      </c>
      <c r="L228" s="7">
        <f t="shared" si="55"/>
        <v>327889</v>
      </c>
      <c r="M228" s="7">
        <f t="shared" si="55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3"/>
        <v>2258</v>
      </c>
      <c r="S228" s="7">
        <f t="shared" si="53"/>
        <v>60</v>
      </c>
      <c r="T228" s="7">
        <f t="shared" si="53"/>
        <v>15</v>
      </c>
      <c r="U228" s="7">
        <f t="shared" si="53"/>
        <v>79053</v>
      </c>
      <c r="V228" s="7">
        <f t="shared" si="53"/>
        <v>531</v>
      </c>
      <c r="W228" s="7">
        <f t="shared" si="53"/>
        <v>342</v>
      </c>
      <c r="X228" s="7" t="str">
        <f t="shared" si="53"/>
        <v>53.0%</v>
      </c>
      <c r="Y228" s="7" t="str">
        <f t="shared" si="53"/>
        <v>47.0%</v>
      </c>
      <c r="Z228" s="7" t="str">
        <f t="shared" si="53"/>
        <v>60.6%</v>
      </c>
      <c r="AA228" s="7" t="str">
        <f t="shared" si="53"/>
        <v>20.5%</v>
      </c>
      <c r="AB228" s="7" t="str">
        <f t="shared" si="53"/>
        <v>13.2%</v>
      </c>
      <c r="AC228" s="7" t="str">
        <f t="shared" si="53"/>
        <v>2.9%</v>
      </c>
      <c r="AD228" s="7" t="str">
        <f t="shared" si="53"/>
        <v>1.4%</v>
      </c>
      <c r="AE228" s="7" t="str">
        <f t="shared" si="53"/>
        <v>0.8%</v>
      </c>
      <c r="AF228" s="7" t="str">
        <f t="shared" si="53"/>
        <v>0.5%</v>
      </c>
      <c r="AG228" s="7" t="str">
        <f t="shared" si="53"/>
        <v>0.2%</v>
      </c>
      <c r="AH228" s="9"/>
      <c r="AI228" s="9">
        <f t="shared" si="49"/>
        <v>4</v>
      </c>
      <c r="AJ228" s="10" t="s">
        <v>282</v>
      </c>
    </row>
    <row r="229" spans="1:36" ht="13.8" x14ac:dyDescent="0.25">
      <c r="A229" s="5">
        <f t="shared" si="54"/>
        <v>43890</v>
      </c>
      <c r="B229" s="5">
        <f t="shared" si="54"/>
        <v>44136</v>
      </c>
      <c r="C229" s="6">
        <f t="shared" si="54"/>
        <v>0.33333333333333331</v>
      </c>
      <c r="D229" s="7">
        <f t="shared" si="54"/>
        <v>248</v>
      </c>
      <c r="E229" s="10" t="s">
        <v>268</v>
      </c>
      <c r="F229" s="7">
        <f t="shared" si="55"/>
        <v>169194</v>
      </c>
      <c r="G229" s="7">
        <f t="shared" si="55"/>
        <v>8371</v>
      </c>
      <c r="H229" s="7">
        <f t="shared" si="55"/>
        <v>4313</v>
      </c>
      <c r="I229" s="16" t="str">
        <f t="shared" si="55"/>
        <v>No hay datos</v>
      </c>
      <c r="J229" s="19">
        <f t="shared" si="55"/>
        <v>149048</v>
      </c>
      <c r="K229" s="24">
        <f t="shared" si="55"/>
        <v>21423</v>
      </c>
      <c r="L229" s="7">
        <f t="shared" si="55"/>
        <v>327889</v>
      </c>
      <c r="M229" s="7">
        <f t="shared" si="55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53"/>
        <v>79053</v>
      </c>
      <c r="V229" s="7">
        <f t="shared" si="53"/>
        <v>531</v>
      </c>
      <c r="W229" s="7">
        <f t="shared" si="53"/>
        <v>342</v>
      </c>
      <c r="X229" s="7" t="str">
        <f t="shared" si="53"/>
        <v>53.0%</v>
      </c>
      <c r="Y229" s="7" t="str">
        <f t="shared" si="53"/>
        <v>47.0%</v>
      </c>
      <c r="Z229" s="7" t="str">
        <f t="shared" si="53"/>
        <v>60.6%</v>
      </c>
      <c r="AA229" s="7" t="str">
        <f t="shared" si="53"/>
        <v>20.5%</v>
      </c>
      <c r="AB229" s="7" t="str">
        <f t="shared" si="53"/>
        <v>13.2%</v>
      </c>
      <c r="AC229" s="7" t="str">
        <f t="shared" si="53"/>
        <v>2.9%</v>
      </c>
      <c r="AD229" s="7" t="str">
        <f t="shared" si="53"/>
        <v>1.4%</v>
      </c>
      <c r="AE229" s="7" t="str">
        <f t="shared" si="53"/>
        <v>0.8%</v>
      </c>
      <c r="AF229" s="7" t="str">
        <f t="shared" si="53"/>
        <v>0.5%</v>
      </c>
      <c r="AG229" s="7" t="str">
        <f t="shared" si="53"/>
        <v>0.2%</v>
      </c>
      <c r="AH229" s="9"/>
      <c r="AI229" s="9">
        <f t="shared" si="49"/>
        <v>4</v>
      </c>
      <c r="AJ229" s="10" t="s">
        <v>282</v>
      </c>
    </row>
    <row r="230" spans="1:36" ht="13.8" x14ac:dyDescent="0.25">
      <c r="A230" s="5">
        <f t="shared" si="54"/>
        <v>43890</v>
      </c>
      <c r="B230" s="5">
        <f t="shared" si="54"/>
        <v>44136</v>
      </c>
      <c r="C230" s="6">
        <f t="shared" si="54"/>
        <v>0.33333333333333331</v>
      </c>
      <c r="D230" s="7">
        <f t="shared" si="54"/>
        <v>248</v>
      </c>
      <c r="E230" s="10" t="s">
        <v>268</v>
      </c>
      <c r="F230" s="7">
        <f t="shared" si="55"/>
        <v>169194</v>
      </c>
      <c r="G230" s="7">
        <f t="shared" si="55"/>
        <v>8371</v>
      </c>
      <c r="H230" s="7">
        <f t="shared" si="55"/>
        <v>4313</v>
      </c>
      <c r="I230" s="16" t="str">
        <f t="shared" si="55"/>
        <v>No hay datos</v>
      </c>
      <c r="J230" s="19">
        <f t="shared" si="55"/>
        <v>149048</v>
      </c>
      <c r="K230" s="24">
        <f t="shared" si="55"/>
        <v>21423</v>
      </c>
      <c r="L230" s="7">
        <f t="shared" si="55"/>
        <v>327889</v>
      </c>
      <c r="M230" s="7">
        <f t="shared" si="55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3"/>
        <v>2763</v>
      </c>
      <c r="S230" s="7">
        <f t="shared" si="53"/>
        <v>92</v>
      </c>
      <c r="T230" s="7">
        <f t="shared" si="53"/>
        <v>2</v>
      </c>
      <c r="U230" s="7">
        <f t="shared" si="53"/>
        <v>79053</v>
      </c>
      <c r="V230" s="7">
        <f t="shared" si="53"/>
        <v>531</v>
      </c>
      <c r="W230" s="7">
        <f t="shared" si="53"/>
        <v>342</v>
      </c>
      <c r="X230" s="7" t="str">
        <f t="shared" si="53"/>
        <v>53.0%</v>
      </c>
      <c r="Y230" s="7" t="str">
        <f t="shared" si="53"/>
        <v>47.0%</v>
      </c>
      <c r="Z230" s="7" t="str">
        <f t="shared" si="53"/>
        <v>60.6%</v>
      </c>
      <c r="AA230" s="7" t="str">
        <f t="shared" si="53"/>
        <v>20.5%</v>
      </c>
      <c r="AB230" s="7" t="str">
        <f t="shared" si="53"/>
        <v>13.2%</v>
      </c>
      <c r="AC230" s="7" t="str">
        <f t="shared" si="53"/>
        <v>2.9%</v>
      </c>
      <c r="AD230" s="7" t="str">
        <f t="shared" si="53"/>
        <v>1.4%</v>
      </c>
      <c r="AE230" s="7" t="str">
        <f t="shared" si="53"/>
        <v>0.8%</v>
      </c>
      <c r="AF230" s="7" t="str">
        <f t="shared" si="53"/>
        <v>0.5%</v>
      </c>
      <c r="AG230" s="7" t="str">
        <f t="shared" si="53"/>
        <v>0.2%</v>
      </c>
      <c r="AH230" s="9"/>
      <c r="AI230" s="9">
        <f t="shared" si="49"/>
        <v>4</v>
      </c>
      <c r="AJ230" s="10" t="s">
        <v>282</v>
      </c>
    </row>
    <row r="231" spans="1:36" ht="13.8" x14ac:dyDescent="0.25">
      <c r="A231" s="5">
        <f t="shared" si="54"/>
        <v>43890</v>
      </c>
      <c r="B231" s="5">
        <f t="shared" si="54"/>
        <v>44136</v>
      </c>
      <c r="C231" s="6">
        <f t="shared" si="54"/>
        <v>0.33333333333333331</v>
      </c>
      <c r="D231" s="7">
        <f t="shared" si="54"/>
        <v>248</v>
      </c>
      <c r="E231" s="10" t="s">
        <v>268</v>
      </c>
      <c r="F231" s="7">
        <f t="shared" si="55"/>
        <v>169194</v>
      </c>
      <c r="G231" s="7">
        <f t="shared" si="55"/>
        <v>8371</v>
      </c>
      <c r="H231" s="7">
        <f t="shared" si="55"/>
        <v>4313</v>
      </c>
      <c r="I231" s="16" t="str">
        <f t="shared" si="55"/>
        <v>No hay datos</v>
      </c>
      <c r="J231" s="19">
        <f t="shared" si="55"/>
        <v>149048</v>
      </c>
      <c r="K231" s="24">
        <f t="shared" si="55"/>
        <v>21423</v>
      </c>
      <c r="L231" s="7">
        <f t="shared" si="55"/>
        <v>327889</v>
      </c>
      <c r="M231" s="7">
        <f t="shared" si="55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ref="R231:AG246" si="56">R230</f>
        <v>2763</v>
      </c>
      <c r="S231" s="7">
        <f t="shared" si="56"/>
        <v>92</v>
      </c>
      <c r="T231" s="7">
        <f t="shared" si="56"/>
        <v>2</v>
      </c>
      <c r="U231" s="7">
        <f t="shared" si="56"/>
        <v>79053</v>
      </c>
      <c r="V231" s="7">
        <f t="shared" si="56"/>
        <v>531</v>
      </c>
      <c r="W231" s="7">
        <f t="shared" si="56"/>
        <v>342</v>
      </c>
      <c r="X231" s="7" t="str">
        <f t="shared" si="56"/>
        <v>53.0%</v>
      </c>
      <c r="Y231" s="7" t="str">
        <f t="shared" si="56"/>
        <v>47.0%</v>
      </c>
      <c r="Z231" s="7" t="str">
        <f t="shared" si="56"/>
        <v>60.6%</v>
      </c>
      <c r="AA231" s="7" t="str">
        <f t="shared" si="56"/>
        <v>20.5%</v>
      </c>
      <c r="AB231" s="7" t="str">
        <f t="shared" si="56"/>
        <v>13.2%</v>
      </c>
      <c r="AC231" s="7" t="str">
        <f t="shared" si="56"/>
        <v>2.9%</v>
      </c>
      <c r="AD231" s="7" t="str">
        <f t="shared" si="56"/>
        <v>1.4%</v>
      </c>
      <c r="AE231" s="7" t="str">
        <f t="shared" si="56"/>
        <v>0.8%</v>
      </c>
      <c r="AF231" s="7" t="str">
        <f t="shared" si="56"/>
        <v>0.5%</v>
      </c>
      <c r="AG231" s="7" t="str">
        <f t="shared" si="56"/>
        <v>0.2%</v>
      </c>
      <c r="AH231" s="9"/>
      <c r="AI231" s="9">
        <f t="shared" si="49"/>
        <v>4</v>
      </c>
      <c r="AJ231" s="10" t="s">
        <v>282</v>
      </c>
    </row>
    <row r="232" spans="1:36" ht="13.8" x14ac:dyDescent="0.25">
      <c r="A232" s="5">
        <f t="shared" si="54"/>
        <v>43890</v>
      </c>
      <c r="B232" s="5">
        <f t="shared" si="54"/>
        <v>44136</v>
      </c>
      <c r="C232" s="6">
        <f t="shared" si="54"/>
        <v>0.33333333333333331</v>
      </c>
      <c r="D232" s="7">
        <f t="shared" si="54"/>
        <v>248</v>
      </c>
      <c r="E232" s="10" t="s">
        <v>268</v>
      </c>
      <c r="F232" s="7">
        <f t="shared" si="55"/>
        <v>169194</v>
      </c>
      <c r="G232" s="7">
        <f t="shared" si="55"/>
        <v>8371</v>
      </c>
      <c r="H232" s="7">
        <f t="shared" si="55"/>
        <v>4313</v>
      </c>
      <c r="I232" s="16" t="str">
        <f t="shared" si="55"/>
        <v>No hay datos</v>
      </c>
      <c r="J232" s="19">
        <f t="shared" si="55"/>
        <v>149048</v>
      </c>
      <c r="K232" s="24">
        <f t="shared" si="55"/>
        <v>21423</v>
      </c>
      <c r="L232" s="7">
        <f t="shared" si="55"/>
        <v>327889</v>
      </c>
      <c r="M232" s="7">
        <f t="shared" si="55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56"/>
        <v>2763</v>
      </c>
      <c r="S232" s="7">
        <f t="shared" si="56"/>
        <v>92</v>
      </c>
      <c r="T232" s="7">
        <f t="shared" si="56"/>
        <v>2</v>
      </c>
      <c r="U232" s="7">
        <f t="shared" si="56"/>
        <v>79053</v>
      </c>
      <c r="V232" s="7">
        <f t="shared" si="56"/>
        <v>531</v>
      </c>
      <c r="W232" s="7">
        <f t="shared" si="56"/>
        <v>342</v>
      </c>
      <c r="X232" s="7" t="str">
        <f t="shared" si="56"/>
        <v>53.0%</v>
      </c>
      <c r="Y232" s="7" t="str">
        <f t="shared" si="56"/>
        <v>47.0%</v>
      </c>
      <c r="Z232" s="7" t="str">
        <f t="shared" si="56"/>
        <v>60.6%</v>
      </c>
      <c r="AA232" s="7" t="str">
        <f t="shared" si="56"/>
        <v>20.5%</v>
      </c>
      <c r="AB232" s="7" t="str">
        <f t="shared" si="56"/>
        <v>13.2%</v>
      </c>
      <c r="AC232" s="7" t="str">
        <f t="shared" si="56"/>
        <v>2.9%</v>
      </c>
      <c r="AD232" s="7" t="str">
        <f t="shared" si="56"/>
        <v>1.4%</v>
      </c>
      <c r="AE232" s="7" t="str">
        <f t="shared" si="56"/>
        <v>0.8%</v>
      </c>
      <c r="AF232" s="7" t="str">
        <f t="shared" si="56"/>
        <v>0.5%</v>
      </c>
      <c r="AG232" s="7" t="str">
        <f t="shared" si="56"/>
        <v>0.2%</v>
      </c>
      <c r="AH232" s="9"/>
      <c r="AI232" s="9">
        <f t="shared" si="49"/>
        <v>4</v>
      </c>
      <c r="AJ232" s="10" t="s">
        <v>282</v>
      </c>
    </row>
    <row r="233" spans="1:36" ht="13.8" x14ac:dyDescent="0.25">
      <c r="A233" s="5">
        <f t="shared" si="54"/>
        <v>43890</v>
      </c>
      <c r="B233" s="5">
        <f t="shared" si="54"/>
        <v>44136</v>
      </c>
      <c r="C233" s="6">
        <f t="shared" si="54"/>
        <v>0.33333333333333331</v>
      </c>
      <c r="D233" s="7">
        <f t="shared" si="54"/>
        <v>248</v>
      </c>
      <c r="E233" s="10" t="s">
        <v>268</v>
      </c>
      <c r="F233" s="7">
        <f t="shared" si="55"/>
        <v>169194</v>
      </c>
      <c r="G233" s="7">
        <f t="shared" si="55"/>
        <v>8371</v>
      </c>
      <c r="H233" s="7">
        <f t="shared" si="55"/>
        <v>4313</v>
      </c>
      <c r="I233" s="16" t="str">
        <f t="shared" si="55"/>
        <v>No hay datos</v>
      </c>
      <c r="J233" s="19">
        <f t="shared" si="55"/>
        <v>149048</v>
      </c>
      <c r="K233" s="24">
        <f t="shared" si="55"/>
        <v>21423</v>
      </c>
      <c r="L233" s="7">
        <f t="shared" si="55"/>
        <v>327889</v>
      </c>
      <c r="M233" s="7">
        <f t="shared" si="55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56"/>
        <v>2763</v>
      </c>
      <c r="S233" s="7">
        <f t="shared" si="56"/>
        <v>92</v>
      </c>
      <c r="T233" s="7">
        <f t="shared" si="56"/>
        <v>2</v>
      </c>
      <c r="U233" s="7">
        <f t="shared" si="56"/>
        <v>79053</v>
      </c>
      <c r="V233" s="7">
        <f t="shared" si="56"/>
        <v>531</v>
      </c>
      <c r="W233" s="7">
        <f t="shared" si="56"/>
        <v>342</v>
      </c>
      <c r="X233" s="7" t="str">
        <f t="shared" si="56"/>
        <v>53.0%</v>
      </c>
      <c r="Y233" s="7" t="str">
        <f t="shared" si="56"/>
        <v>47.0%</v>
      </c>
      <c r="Z233" s="7" t="str">
        <f t="shared" si="56"/>
        <v>60.6%</v>
      </c>
      <c r="AA233" s="7" t="str">
        <f t="shared" si="56"/>
        <v>20.5%</v>
      </c>
      <c r="AB233" s="7" t="str">
        <f t="shared" si="56"/>
        <v>13.2%</v>
      </c>
      <c r="AC233" s="7" t="str">
        <f t="shared" si="56"/>
        <v>2.9%</v>
      </c>
      <c r="AD233" s="7" t="str">
        <f t="shared" si="56"/>
        <v>1.4%</v>
      </c>
      <c r="AE233" s="7" t="str">
        <f t="shared" si="56"/>
        <v>0.8%</v>
      </c>
      <c r="AF233" s="7" t="str">
        <f t="shared" si="56"/>
        <v>0.5%</v>
      </c>
      <c r="AG233" s="7" t="str">
        <f t="shared" si="56"/>
        <v>0.2%</v>
      </c>
      <c r="AH233" s="9"/>
      <c r="AI233" s="9">
        <f t="shared" si="49"/>
        <v>4</v>
      </c>
      <c r="AJ233" s="10" t="s">
        <v>282</v>
      </c>
    </row>
    <row r="234" spans="1:36" ht="13.8" x14ac:dyDescent="0.25">
      <c r="A234" s="5">
        <f t="shared" si="54"/>
        <v>43890</v>
      </c>
      <c r="B234" s="5">
        <f t="shared" si="54"/>
        <v>44136</v>
      </c>
      <c r="C234" s="6">
        <f t="shared" si="54"/>
        <v>0.33333333333333331</v>
      </c>
      <c r="D234" s="7">
        <f t="shared" si="54"/>
        <v>248</v>
      </c>
      <c r="E234" s="10" t="s">
        <v>268</v>
      </c>
      <c r="F234" s="7">
        <f t="shared" si="55"/>
        <v>169194</v>
      </c>
      <c r="G234" s="7">
        <f t="shared" si="55"/>
        <v>8371</v>
      </c>
      <c r="H234" s="7">
        <f t="shared" si="55"/>
        <v>4313</v>
      </c>
      <c r="I234" s="16" t="str">
        <f t="shared" si="55"/>
        <v>No hay datos</v>
      </c>
      <c r="J234" s="19">
        <f t="shared" si="55"/>
        <v>149048</v>
      </c>
      <c r="K234" s="24">
        <f t="shared" si="55"/>
        <v>21423</v>
      </c>
      <c r="L234" s="7">
        <f t="shared" si="55"/>
        <v>327889</v>
      </c>
      <c r="M234" s="7">
        <f t="shared" si="55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56"/>
        <v>2763</v>
      </c>
      <c r="S234" s="7">
        <f t="shared" si="56"/>
        <v>92</v>
      </c>
      <c r="T234" s="7">
        <f t="shared" si="56"/>
        <v>2</v>
      </c>
      <c r="U234" s="7">
        <f t="shared" si="56"/>
        <v>79053</v>
      </c>
      <c r="V234" s="7">
        <f t="shared" si="56"/>
        <v>531</v>
      </c>
      <c r="W234" s="7">
        <f t="shared" si="56"/>
        <v>342</v>
      </c>
      <c r="X234" s="7" t="str">
        <f t="shared" si="56"/>
        <v>53.0%</v>
      </c>
      <c r="Y234" s="7" t="str">
        <f t="shared" si="56"/>
        <v>47.0%</v>
      </c>
      <c r="Z234" s="7" t="str">
        <f t="shared" si="56"/>
        <v>60.6%</v>
      </c>
      <c r="AA234" s="7" t="str">
        <f t="shared" si="56"/>
        <v>20.5%</v>
      </c>
      <c r="AB234" s="7" t="str">
        <f t="shared" si="56"/>
        <v>13.2%</v>
      </c>
      <c r="AC234" s="7" t="str">
        <f t="shared" si="56"/>
        <v>2.9%</v>
      </c>
      <c r="AD234" s="7" t="str">
        <f t="shared" si="56"/>
        <v>1.4%</v>
      </c>
      <c r="AE234" s="7" t="str">
        <f t="shared" si="56"/>
        <v>0.8%</v>
      </c>
      <c r="AF234" s="7" t="str">
        <f t="shared" si="56"/>
        <v>0.5%</v>
      </c>
      <c r="AG234" s="7" t="str">
        <f t="shared" si="56"/>
        <v>0.2%</v>
      </c>
      <c r="AH234" s="9"/>
      <c r="AI234" s="9">
        <f t="shared" si="49"/>
        <v>4</v>
      </c>
      <c r="AJ234" s="10" t="s">
        <v>282</v>
      </c>
    </row>
    <row r="235" spans="1:36" ht="13.8" x14ac:dyDescent="0.25">
      <c r="A235" s="5">
        <f t="shared" si="54"/>
        <v>43890</v>
      </c>
      <c r="B235" s="5">
        <f t="shared" si="54"/>
        <v>44136</v>
      </c>
      <c r="C235" s="6">
        <f t="shared" si="54"/>
        <v>0.33333333333333331</v>
      </c>
      <c r="D235" s="7">
        <f t="shared" si="54"/>
        <v>248</v>
      </c>
      <c r="E235" s="10" t="s">
        <v>268</v>
      </c>
      <c r="F235" s="7">
        <f t="shared" si="55"/>
        <v>169194</v>
      </c>
      <c r="G235" s="7">
        <f t="shared" si="55"/>
        <v>8371</v>
      </c>
      <c r="H235" s="7">
        <f t="shared" si="55"/>
        <v>4313</v>
      </c>
      <c r="I235" s="16" t="str">
        <f t="shared" si="55"/>
        <v>No hay datos</v>
      </c>
      <c r="J235" s="19">
        <f t="shared" si="55"/>
        <v>149048</v>
      </c>
      <c r="K235" s="24">
        <f t="shared" si="55"/>
        <v>21423</v>
      </c>
      <c r="L235" s="7">
        <f t="shared" si="55"/>
        <v>327889</v>
      </c>
      <c r="M235" s="7">
        <f t="shared" si="55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56"/>
        <v>2763</v>
      </c>
      <c r="S235" s="7">
        <f t="shared" si="56"/>
        <v>92</v>
      </c>
      <c r="T235" s="7">
        <f t="shared" si="56"/>
        <v>2</v>
      </c>
      <c r="U235" s="7">
        <f t="shared" si="56"/>
        <v>79053</v>
      </c>
      <c r="V235" s="7">
        <f t="shared" si="56"/>
        <v>531</v>
      </c>
      <c r="W235" s="7">
        <f t="shared" si="56"/>
        <v>342</v>
      </c>
      <c r="X235" s="7" t="str">
        <f t="shared" si="56"/>
        <v>53.0%</v>
      </c>
      <c r="Y235" s="7" t="str">
        <f t="shared" si="56"/>
        <v>47.0%</v>
      </c>
      <c r="Z235" s="7" t="str">
        <f t="shared" si="56"/>
        <v>60.6%</v>
      </c>
      <c r="AA235" s="7" t="str">
        <f t="shared" si="56"/>
        <v>20.5%</v>
      </c>
      <c r="AB235" s="7" t="str">
        <f t="shared" si="56"/>
        <v>13.2%</v>
      </c>
      <c r="AC235" s="7" t="str">
        <f t="shared" si="56"/>
        <v>2.9%</v>
      </c>
      <c r="AD235" s="7" t="str">
        <f t="shared" si="56"/>
        <v>1.4%</v>
      </c>
      <c r="AE235" s="7" t="str">
        <f t="shared" si="56"/>
        <v>0.8%</v>
      </c>
      <c r="AF235" s="7" t="str">
        <f t="shared" si="56"/>
        <v>0.5%</v>
      </c>
      <c r="AG235" s="7" t="str">
        <f t="shared" si="56"/>
        <v>0.2%</v>
      </c>
      <c r="AH235" s="9"/>
      <c r="AI235" s="9">
        <f t="shared" si="49"/>
        <v>4</v>
      </c>
      <c r="AJ235" s="10" t="s">
        <v>282</v>
      </c>
    </row>
    <row r="236" spans="1:36" ht="13.8" x14ac:dyDescent="0.25">
      <c r="A236" s="5">
        <f t="shared" si="54"/>
        <v>43890</v>
      </c>
      <c r="B236" s="5">
        <f t="shared" si="54"/>
        <v>44136</v>
      </c>
      <c r="C236" s="6">
        <f t="shared" si="54"/>
        <v>0.33333333333333331</v>
      </c>
      <c r="D236" s="7">
        <f t="shared" si="54"/>
        <v>248</v>
      </c>
      <c r="E236" s="10" t="s">
        <v>268</v>
      </c>
      <c r="F236" s="7">
        <f t="shared" si="55"/>
        <v>169194</v>
      </c>
      <c r="G236" s="7">
        <f t="shared" si="55"/>
        <v>8371</v>
      </c>
      <c r="H236" s="7">
        <f t="shared" si="55"/>
        <v>4313</v>
      </c>
      <c r="I236" s="16" t="str">
        <f t="shared" si="55"/>
        <v>No hay datos</v>
      </c>
      <c r="J236" s="19">
        <f t="shared" si="55"/>
        <v>149048</v>
      </c>
      <c r="K236" s="24">
        <f t="shared" si="55"/>
        <v>21423</v>
      </c>
      <c r="L236" s="7">
        <f t="shared" si="55"/>
        <v>327889</v>
      </c>
      <c r="M236" s="7">
        <f t="shared" si="55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56"/>
        <v>2763</v>
      </c>
      <c r="S236" s="7">
        <f t="shared" si="56"/>
        <v>92</v>
      </c>
      <c r="T236" s="7">
        <f t="shared" si="56"/>
        <v>2</v>
      </c>
      <c r="U236" s="7">
        <f t="shared" si="56"/>
        <v>79053</v>
      </c>
      <c r="V236" s="7">
        <f t="shared" si="56"/>
        <v>531</v>
      </c>
      <c r="W236" s="7">
        <f t="shared" si="56"/>
        <v>342</v>
      </c>
      <c r="X236" s="7" t="str">
        <f t="shared" si="56"/>
        <v>53.0%</v>
      </c>
      <c r="Y236" s="7" t="str">
        <f t="shared" si="56"/>
        <v>47.0%</v>
      </c>
      <c r="Z236" s="7" t="str">
        <f t="shared" si="56"/>
        <v>60.6%</v>
      </c>
      <c r="AA236" s="7" t="str">
        <f t="shared" si="56"/>
        <v>20.5%</v>
      </c>
      <c r="AB236" s="7" t="str">
        <f t="shared" si="56"/>
        <v>13.2%</v>
      </c>
      <c r="AC236" s="7" t="str">
        <f t="shared" si="56"/>
        <v>2.9%</v>
      </c>
      <c r="AD236" s="7" t="str">
        <f t="shared" si="56"/>
        <v>1.4%</v>
      </c>
      <c r="AE236" s="7" t="str">
        <f t="shared" si="56"/>
        <v>0.8%</v>
      </c>
      <c r="AF236" s="7" t="str">
        <f t="shared" si="56"/>
        <v>0.5%</v>
      </c>
      <c r="AG236" s="7" t="str">
        <f t="shared" si="56"/>
        <v>0.2%</v>
      </c>
      <c r="AH236" s="9"/>
      <c r="AI236" s="9">
        <f t="shared" si="49"/>
        <v>4</v>
      </c>
      <c r="AJ236" s="10" t="s">
        <v>282</v>
      </c>
    </row>
    <row r="237" spans="1:36" ht="13.8" x14ac:dyDescent="0.25">
      <c r="A237" s="5">
        <f t="shared" si="54"/>
        <v>43890</v>
      </c>
      <c r="B237" s="5">
        <f t="shared" si="54"/>
        <v>44136</v>
      </c>
      <c r="C237" s="6">
        <f t="shared" si="54"/>
        <v>0.33333333333333331</v>
      </c>
      <c r="D237" s="7">
        <f t="shared" si="54"/>
        <v>248</v>
      </c>
      <c r="E237" s="10" t="s">
        <v>268</v>
      </c>
      <c r="F237" s="7">
        <f t="shared" si="55"/>
        <v>169194</v>
      </c>
      <c r="G237" s="7">
        <f t="shared" si="55"/>
        <v>8371</v>
      </c>
      <c r="H237" s="7">
        <f t="shared" si="55"/>
        <v>4313</v>
      </c>
      <c r="I237" s="16" t="str">
        <f t="shared" si="55"/>
        <v>No hay datos</v>
      </c>
      <c r="J237" s="19">
        <f t="shared" si="55"/>
        <v>149048</v>
      </c>
      <c r="K237" s="24">
        <f t="shared" si="55"/>
        <v>21423</v>
      </c>
      <c r="L237" s="7">
        <f t="shared" si="55"/>
        <v>327889</v>
      </c>
      <c r="M237" s="7">
        <f t="shared" si="55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56"/>
        <v>79053</v>
      </c>
      <c r="V237" s="7">
        <f t="shared" si="56"/>
        <v>531</v>
      </c>
      <c r="W237" s="7">
        <f t="shared" si="56"/>
        <v>342</v>
      </c>
      <c r="X237" s="7" t="str">
        <f t="shared" si="56"/>
        <v>53.0%</v>
      </c>
      <c r="Y237" s="7" t="str">
        <f t="shared" si="56"/>
        <v>47.0%</v>
      </c>
      <c r="Z237" s="7" t="str">
        <f t="shared" si="56"/>
        <v>60.6%</v>
      </c>
      <c r="AA237" s="7" t="str">
        <f t="shared" si="56"/>
        <v>20.5%</v>
      </c>
      <c r="AB237" s="7" t="str">
        <f t="shared" si="56"/>
        <v>13.2%</v>
      </c>
      <c r="AC237" s="7" t="str">
        <f t="shared" si="56"/>
        <v>2.9%</v>
      </c>
      <c r="AD237" s="7" t="str">
        <f t="shared" si="56"/>
        <v>1.4%</v>
      </c>
      <c r="AE237" s="7" t="str">
        <f t="shared" si="56"/>
        <v>0.8%</v>
      </c>
      <c r="AF237" s="7" t="str">
        <f t="shared" si="56"/>
        <v>0.5%</v>
      </c>
      <c r="AG237" s="7" t="str">
        <f t="shared" si="56"/>
        <v>0.2%</v>
      </c>
      <c r="AH237" s="9"/>
      <c r="AI237" s="9">
        <f t="shared" si="49"/>
        <v>4</v>
      </c>
      <c r="AJ237" s="10" t="s">
        <v>282</v>
      </c>
    </row>
    <row r="238" spans="1:36" ht="13.8" x14ac:dyDescent="0.25">
      <c r="A238" s="5">
        <f t="shared" si="54"/>
        <v>43890</v>
      </c>
      <c r="B238" s="5">
        <f t="shared" si="54"/>
        <v>44136</v>
      </c>
      <c r="C238" s="6">
        <f t="shared" si="54"/>
        <v>0.33333333333333331</v>
      </c>
      <c r="D238" s="7">
        <f t="shared" si="54"/>
        <v>248</v>
      </c>
      <c r="E238" s="10" t="s">
        <v>268</v>
      </c>
      <c r="F238" s="7">
        <f t="shared" si="55"/>
        <v>169194</v>
      </c>
      <c r="G238" s="7">
        <f t="shared" si="55"/>
        <v>8371</v>
      </c>
      <c r="H238" s="7">
        <f t="shared" si="55"/>
        <v>4313</v>
      </c>
      <c r="I238" s="16" t="str">
        <f t="shared" si="55"/>
        <v>No hay datos</v>
      </c>
      <c r="J238" s="19">
        <f t="shared" si="55"/>
        <v>149048</v>
      </c>
      <c r="K238" s="24">
        <f t="shared" si="55"/>
        <v>21423</v>
      </c>
      <c r="L238" s="7">
        <f t="shared" si="55"/>
        <v>327889</v>
      </c>
      <c r="M238" s="7">
        <f t="shared" si="55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57">S237</f>
        <v>53</v>
      </c>
      <c r="T238" s="7">
        <f t="shared" si="57"/>
        <v>1</v>
      </c>
      <c r="U238" s="7">
        <f t="shared" si="56"/>
        <v>79053</v>
      </c>
      <c r="V238" s="7">
        <f t="shared" si="56"/>
        <v>531</v>
      </c>
      <c r="W238" s="7">
        <f t="shared" si="56"/>
        <v>342</v>
      </c>
      <c r="X238" s="7" t="str">
        <f t="shared" si="56"/>
        <v>53.0%</v>
      </c>
      <c r="Y238" s="7" t="str">
        <f t="shared" si="56"/>
        <v>47.0%</v>
      </c>
      <c r="Z238" s="7" t="str">
        <f t="shared" si="56"/>
        <v>60.6%</v>
      </c>
      <c r="AA238" s="7" t="str">
        <f t="shared" si="56"/>
        <v>20.5%</v>
      </c>
      <c r="AB238" s="7" t="str">
        <f t="shared" si="56"/>
        <v>13.2%</v>
      </c>
      <c r="AC238" s="7" t="str">
        <f t="shared" si="56"/>
        <v>2.9%</v>
      </c>
      <c r="AD238" s="7" t="str">
        <f t="shared" si="56"/>
        <v>1.4%</v>
      </c>
      <c r="AE238" s="7" t="str">
        <f t="shared" si="56"/>
        <v>0.8%</v>
      </c>
      <c r="AF238" s="7" t="str">
        <f t="shared" si="56"/>
        <v>0.5%</v>
      </c>
      <c r="AG238" s="7" t="str">
        <f t="shared" si="56"/>
        <v>0.2%</v>
      </c>
      <c r="AH238" s="9"/>
      <c r="AI238" s="9">
        <f t="shared" si="49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58">F237</f>
        <v>169194</v>
      </c>
      <c r="G239" s="7">
        <f t="shared" si="58"/>
        <v>8371</v>
      </c>
      <c r="H239" s="7">
        <f t="shared" si="58"/>
        <v>4313</v>
      </c>
      <c r="I239" s="16" t="str">
        <f t="shared" si="58"/>
        <v>No hay datos</v>
      </c>
      <c r="J239" s="19">
        <f t="shared" si="58"/>
        <v>149048</v>
      </c>
      <c r="K239" s="24">
        <f t="shared" si="58"/>
        <v>21423</v>
      </c>
      <c r="L239" s="7">
        <f t="shared" si="58"/>
        <v>327889</v>
      </c>
      <c r="M239" s="7">
        <f t="shared" si="58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59">R237</f>
        <v>1580</v>
      </c>
      <c r="S239" s="7">
        <f t="shared" si="59"/>
        <v>53</v>
      </c>
      <c r="T239" s="7">
        <f t="shared" si="59"/>
        <v>1</v>
      </c>
      <c r="U239" s="7">
        <f t="shared" si="59"/>
        <v>79053</v>
      </c>
      <c r="V239" s="7">
        <f t="shared" si="59"/>
        <v>531</v>
      </c>
      <c r="W239" s="7">
        <f t="shared" si="59"/>
        <v>342</v>
      </c>
      <c r="X239" s="7" t="str">
        <f t="shared" si="59"/>
        <v>53.0%</v>
      </c>
      <c r="Y239" s="7" t="str">
        <f t="shared" si="59"/>
        <v>47.0%</v>
      </c>
      <c r="Z239" s="7" t="str">
        <f t="shared" si="59"/>
        <v>60.6%</v>
      </c>
      <c r="AA239" s="7" t="str">
        <f t="shared" si="59"/>
        <v>20.5%</v>
      </c>
      <c r="AB239" s="7" t="str">
        <f t="shared" si="59"/>
        <v>13.2%</v>
      </c>
      <c r="AC239" s="7" t="str">
        <f t="shared" si="59"/>
        <v>2.9%</v>
      </c>
      <c r="AD239" s="7" t="str">
        <f t="shared" si="59"/>
        <v>1.4%</v>
      </c>
      <c r="AE239" s="7" t="str">
        <f t="shared" si="59"/>
        <v>0.8%</v>
      </c>
      <c r="AF239" s="7" t="str">
        <f t="shared" si="59"/>
        <v>0.5%</v>
      </c>
      <c r="AG239" s="7" t="str">
        <f t="shared" si="59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4"/>
        <v>43890</v>
      </c>
      <c r="B240" s="5">
        <f t="shared" si="54"/>
        <v>44136</v>
      </c>
      <c r="C240" s="6">
        <f t="shared" si="54"/>
        <v>0.33333333333333331</v>
      </c>
      <c r="D240" s="7">
        <f t="shared" si="54"/>
        <v>248</v>
      </c>
      <c r="E240" s="10" t="s">
        <v>268</v>
      </c>
      <c r="F240" s="7">
        <f t="shared" si="55"/>
        <v>169194</v>
      </c>
      <c r="G240" s="7">
        <f t="shared" si="55"/>
        <v>8371</v>
      </c>
      <c r="H240" s="7">
        <f t="shared" si="55"/>
        <v>4313</v>
      </c>
      <c r="I240" s="16" t="str">
        <f t="shared" si="55"/>
        <v>No hay datos</v>
      </c>
      <c r="J240" s="19">
        <f t="shared" si="55"/>
        <v>149048</v>
      </c>
      <c r="K240" s="24">
        <f t="shared" si="55"/>
        <v>21423</v>
      </c>
      <c r="L240" s="7">
        <f t="shared" si="55"/>
        <v>327889</v>
      </c>
      <c r="M240" s="7">
        <f t="shared" si="55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56"/>
        <v>1580</v>
      </c>
      <c r="S240" s="7">
        <f t="shared" si="56"/>
        <v>53</v>
      </c>
      <c r="T240" s="7">
        <f t="shared" si="56"/>
        <v>1</v>
      </c>
      <c r="U240" s="7">
        <f t="shared" si="56"/>
        <v>79053</v>
      </c>
      <c r="V240" s="7">
        <f t="shared" si="56"/>
        <v>531</v>
      </c>
      <c r="W240" s="7">
        <f t="shared" si="56"/>
        <v>342</v>
      </c>
      <c r="X240" s="7" t="str">
        <f t="shared" si="56"/>
        <v>53.0%</v>
      </c>
      <c r="Y240" s="7" t="str">
        <f t="shared" si="56"/>
        <v>47.0%</v>
      </c>
      <c r="Z240" s="7" t="str">
        <f t="shared" si="56"/>
        <v>60.6%</v>
      </c>
      <c r="AA240" s="7" t="str">
        <f t="shared" si="56"/>
        <v>20.5%</v>
      </c>
      <c r="AB240" s="7" t="str">
        <f t="shared" si="56"/>
        <v>13.2%</v>
      </c>
      <c r="AC240" s="7" t="str">
        <f t="shared" si="56"/>
        <v>2.9%</v>
      </c>
      <c r="AD240" s="7" t="str">
        <f t="shared" si="56"/>
        <v>1.4%</v>
      </c>
      <c r="AE240" s="7" t="str">
        <f t="shared" si="56"/>
        <v>0.8%</v>
      </c>
      <c r="AF240" s="7" t="str">
        <f t="shared" si="56"/>
        <v>0.5%</v>
      </c>
      <c r="AG240" s="7" t="str">
        <f t="shared" si="56"/>
        <v>0.2%</v>
      </c>
      <c r="AH240" s="9"/>
      <c r="AI240" s="9">
        <f t="shared" si="49"/>
        <v>4</v>
      </c>
      <c r="AJ240" s="10" t="s">
        <v>282</v>
      </c>
    </row>
    <row r="241" spans="1:36" ht="13.8" x14ac:dyDescent="0.25">
      <c r="A241" s="5">
        <f t="shared" si="54"/>
        <v>43890</v>
      </c>
      <c r="B241" s="5">
        <f t="shared" si="54"/>
        <v>44136</v>
      </c>
      <c r="C241" s="6">
        <f t="shared" si="54"/>
        <v>0.33333333333333331</v>
      </c>
      <c r="D241" s="7">
        <f t="shared" si="54"/>
        <v>248</v>
      </c>
      <c r="E241" s="10" t="s">
        <v>268</v>
      </c>
      <c r="F241" s="7">
        <f t="shared" si="55"/>
        <v>169194</v>
      </c>
      <c r="G241" s="7">
        <f t="shared" si="55"/>
        <v>8371</v>
      </c>
      <c r="H241" s="7">
        <f t="shared" si="55"/>
        <v>4313</v>
      </c>
      <c r="I241" s="16" t="str">
        <f t="shared" si="55"/>
        <v>No hay datos</v>
      </c>
      <c r="J241" s="19">
        <f t="shared" si="55"/>
        <v>149048</v>
      </c>
      <c r="K241" s="24">
        <f t="shared" si="55"/>
        <v>21423</v>
      </c>
      <c r="L241" s="7">
        <f t="shared" si="55"/>
        <v>327889</v>
      </c>
      <c r="M241" s="7">
        <f t="shared" si="55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56"/>
        <v>1580</v>
      </c>
      <c r="S241" s="7">
        <f t="shared" si="56"/>
        <v>53</v>
      </c>
      <c r="T241" s="7">
        <f t="shared" si="56"/>
        <v>1</v>
      </c>
      <c r="U241" s="7">
        <f t="shared" si="56"/>
        <v>79053</v>
      </c>
      <c r="V241" s="7">
        <f t="shared" si="56"/>
        <v>531</v>
      </c>
      <c r="W241" s="7">
        <f t="shared" si="56"/>
        <v>342</v>
      </c>
      <c r="X241" s="7" t="str">
        <f t="shared" si="56"/>
        <v>53.0%</v>
      </c>
      <c r="Y241" s="7" t="str">
        <f t="shared" si="56"/>
        <v>47.0%</v>
      </c>
      <c r="Z241" s="7" t="str">
        <f t="shared" si="56"/>
        <v>60.6%</v>
      </c>
      <c r="AA241" s="7" t="str">
        <f t="shared" si="56"/>
        <v>20.5%</v>
      </c>
      <c r="AB241" s="7" t="str">
        <f t="shared" si="56"/>
        <v>13.2%</v>
      </c>
      <c r="AC241" s="7" t="str">
        <f t="shared" si="56"/>
        <v>2.9%</v>
      </c>
      <c r="AD241" s="7" t="str">
        <f t="shared" si="56"/>
        <v>1.4%</v>
      </c>
      <c r="AE241" s="7" t="str">
        <f t="shared" si="56"/>
        <v>0.8%</v>
      </c>
      <c r="AF241" s="7" t="str">
        <f t="shared" si="56"/>
        <v>0.5%</v>
      </c>
      <c r="AG241" s="7" t="str">
        <f t="shared" si="56"/>
        <v>0.2%</v>
      </c>
      <c r="AH241" s="9"/>
      <c r="AI241" s="9">
        <f t="shared" si="49"/>
        <v>4</v>
      </c>
      <c r="AJ241" s="10" t="s">
        <v>282</v>
      </c>
    </row>
    <row r="242" spans="1:36" ht="13.8" x14ac:dyDescent="0.25">
      <c r="A242" s="5">
        <f t="shared" si="54"/>
        <v>43890</v>
      </c>
      <c r="B242" s="5">
        <f t="shared" si="54"/>
        <v>44136</v>
      </c>
      <c r="C242" s="6">
        <f t="shared" si="54"/>
        <v>0.33333333333333331</v>
      </c>
      <c r="D242" s="7">
        <f t="shared" si="54"/>
        <v>248</v>
      </c>
      <c r="E242" s="10" t="s">
        <v>268</v>
      </c>
      <c r="F242" s="7">
        <f t="shared" si="55"/>
        <v>169194</v>
      </c>
      <c r="G242" s="7">
        <f t="shared" si="55"/>
        <v>8371</v>
      </c>
      <c r="H242" s="7">
        <f t="shared" si="55"/>
        <v>4313</v>
      </c>
      <c r="I242" s="16" t="str">
        <f t="shared" si="55"/>
        <v>No hay datos</v>
      </c>
      <c r="J242" s="19">
        <f t="shared" si="55"/>
        <v>149048</v>
      </c>
      <c r="K242" s="24">
        <f t="shared" si="55"/>
        <v>21423</v>
      </c>
      <c r="L242" s="7">
        <f t="shared" si="55"/>
        <v>327889</v>
      </c>
      <c r="M242" s="7">
        <f t="shared" si="55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56"/>
        <v>1580</v>
      </c>
      <c r="S242" s="7">
        <f t="shared" si="56"/>
        <v>53</v>
      </c>
      <c r="T242" s="7">
        <f t="shared" si="56"/>
        <v>1</v>
      </c>
      <c r="U242" s="7">
        <f t="shared" si="56"/>
        <v>79053</v>
      </c>
      <c r="V242" s="7">
        <f t="shared" si="56"/>
        <v>531</v>
      </c>
      <c r="W242" s="7">
        <f t="shared" si="56"/>
        <v>342</v>
      </c>
      <c r="X242" s="7" t="str">
        <f t="shared" si="56"/>
        <v>53.0%</v>
      </c>
      <c r="Y242" s="7" t="str">
        <f t="shared" si="56"/>
        <v>47.0%</v>
      </c>
      <c r="Z242" s="7" t="str">
        <f t="shared" si="56"/>
        <v>60.6%</v>
      </c>
      <c r="AA242" s="7" t="str">
        <f t="shared" si="56"/>
        <v>20.5%</v>
      </c>
      <c r="AB242" s="7" t="str">
        <f t="shared" si="56"/>
        <v>13.2%</v>
      </c>
      <c r="AC242" s="7" t="str">
        <f t="shared" si="56"/>
        <v>2.9%</v>
      </c>
      <c r="AD242" s="7" t="str">
        <f t="shared" si="56"/>
        <v>1.4%</v>
      </c>
      <c r="AE242" s="7" t="str">
        <f t="shared" si="56"/>
        <v>0.8%</v>
      </c>
      <c r="AF242" s="7" t="str">
        <f t="shared" si="56"/>
        <v>0.5%</v>
      </c>
      <c r="AG242" s="7" t="str">
        <f t="shared" si="56"/>
        <v>0.2%</v>
      </c>
      <c r="AH242" s="9"/>
      <c r="AI242" s="9">
        <f t="shared" si="49"/>
        <v>4</v>
      </c>
      <c r="AJ242" s="10" t="s">
        <v>282</v>
      </c>
    </row>
    <row r="243" spans="1:36" ht="13.8" x14ac:dyDescent="0.25">
      <c r="A243" s="5">
        <f t="shared" ref="A243:D246" si="60">A242</f>
        <v>43890</v>
      </c>
      <c r="B243" s="5">
        <f t="shared" si="60"/>
        <v>44136</v>
      </c>
      <c r="C243" s="6">
        <f t="shared" si="60"/>
        <v>0.33333333333333331</v>
      </c>
      <c r="D243" s="7">
        <f t="shared" si="60"/>
        <v>248</v>
      </c>
      <c r="E243" s="10" t="s">
        <v>268</v>
      </c>
      <c r="F243" s="7">
        <f t="shared" ref="F243:M246" si="61">F242</f>
        <v>169194</v>
      </c>
      <c r="G243" s="7">
        <f t="shared" si="61"/>
        <v>8371</v>
      </c>
      <c r="H243" s="7">
        <f t="shared" si="61"/>
        <v>4313</v>
      </c>
      <c r="I243" s="16" t="str">
        <f t="shared" si="61"/>
        <v>No hay datos</v>
      </c>
      <c r="J243" s="19">
        <f t="shared" si="61"/>
        <v>149048</v>
      </c>
      <c r="K243" s="24">
        <f t="shared" si="61"/>
        <v>21423</v>
      </c>
      <c r="L243" s="7">
        <f t="shared" si="61"/>
        <v>327889</v>
      </c>
      <c r="M243" s="7">
        <f t="shared" si="61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56"/>
        <v>1580</v>
      </c>
      <c r="S243" s="7">
        <f t="shared" si="56"/>
        <v>53</v>
      </c>
      <c r="T243" s="7">
        <f t="shared" si="56"/>
        <v>1</v>
      </c>
      <c r="U243" s="7">
        <f t="shared" si="56"/>
        <v>79053</v>
      </c>
      <c r="V243" s="7">
        <f t="shared" si="56"/>
        <v>531</v>
      </c>
      <c r="W243" s="7">
        <f t="shared" si="56"/>
        <v>342</v>
      </c>
      <c r="X243" s="7" t="str">
        <f t="shared" si="56"/>
        <v>53.0%</v>
      </c>
      <c r="Y243" s="7" t="str">
        <f t="shared" si="56"/>
        <v>47.0%</v>
      </c>
      <c r="Z243" s="7" t="str">
        <f t="shared" si="56"/>
        <v>60.6%</v>
      </c>
      <c r="AA243" s="7" t="str">
        <f t="shared" si="56"/>
        <v>20.5%</v>
      </c>
      <c r="AB243" s="7" t="str">
        <f t="shared" si="56"/>
        <v>13.2%</v>
      </c>
      <c r="AC243" s="7" t="str">
        <f t="shared" si="56"/>
        <v>2.9%</v>
      </c>
      <c r="AD243" s="7" t="str">
        <f t="shared" si="56"/>
        <v>1.4%</v>
      </c>
      <c r="AE243" s="7" t="str">
        <f t="shared" si="56"/>
        <v>0.8%</v>
      </c>
      <c r="AF243" s="7" t="str">
        <f t="shared" si="56"/>
        <v>0.5%</v>
      </c>
      <c r="AG243" s="7" t="str">
        <f t="shared" si="56"/>
        <v>0.2%</v>
      </c>
      <c r="AH243" s="9"/>
      <c r="AI243" s="9">
        <f t="shared" si="49"/>
        <v>4</v>
      </c>
      <c r="AJ243" s="10" t="s">
        <v>282</v>
      </c>
    </row>
    <row r="244" spans="1:36" ht="13.8" x14ac:dyDescent="0.25">
      <c r="A244" s="5">
        <f t="shared" si="60"/>
        <v>43890</v>
      </c>
      <c r="B244" s="5">
        <f t="shared" si="60"/>
        <v>44136</v>
      </c>
      <c r="C244" s="6">
        <f t="shared" si="60"/>
        <v>0.33333333333333331</v>
      </c>
      <c r="D244" s="7">
        <f t="shared" si="60"/>
        <v>248</v>
      </c>
      <c r="E244" s="10" t="s">
        <v>268</v>
      </c>
      <c r="F244" s="7">
        <f t="shared" si="61"/>
        <v>169194</v>
      </c>
      <c r="G244" s="7">
        <f t="shared" si="61"/>
        <v>8371</v>
      </c>
      <c r="H244" s="7">
        <f t="shared" si="61"/>
        <v>4313</v>
      </c>
      <c r="I244" s="16" t="str">
        <f t="shared" si="61"/>
        <v>No hay datos</v>
      </c>
      <c r="J244" s="19">
        <f t="shared" si="61"/>
        <v>149048</v>
      </c>
      <c r="K244" s="24">
        <f t="shared" si="61"/>
        <v>21423</v>
      </c>
      <c r="L244" s="7">
        <f t="shared" si="61"/>
        <v>327889</v>
      </c>
      <c r="M244" s="7">
        <f t="shared" si="61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56"/>
        <v>1580</v>
      </c>
      <c r="S244" s="7">
        <f t="shared" si="56"/>
        <v>53</v>
      </c>
      <c r="T244" s="7">
        <f t="shared" si="56"/>
        <v>1</v>
      </c>
      <c r="U244" s="7">
        <f t="shared" si="56"/>
        <v>79053</v>
      </c>
      <c r="V244" s="7">
        <f t="shared" si="56"/>
        <v>531</v>
      </c>
      <c r="W244" s="7">
        <f t="shared" si="56"/>
        <v>342</v>
      </c>
      <c r="X244" s="7" t="str">
        <f t="shared" si="56"/>
        <v>53.0%</v>
      </c>
      <c r="Y244" s="7" t="str">
        <f t="shared" si="56"/>
        <v>47.0%</v>
      </c>
      <c r="Z244" s="7" t="str">
        <f t="shared" si="56"/>
        <v>60.6%</v>
      </c>
      <c r="AA244" s="7" t="str">
        <f t="shared" si="56"/>
        <v>20.5%</v>
      </c>
      <c r="AB244" s="7" t="str">
        <f t="shared" si="56"/>
        <v>13.2%</v>
      </c>
      <c r="AC244" s="7" t="str">
        <f t="shared" si="56"/>
        <v>2.9%</v>
      </c>
      <c r="AD244" s="7" t="str">
        <f t="shared" si="56"/>
        <v>1.4%</v>
      </c>
      <c r="AE244" s="7" t="str">
        <f t="shared" si="56"/>
        <v>0.8%</v>
      </c>
      <c r="AF244" s="7" t="str">
        <f t="shared" si="56"/>
        <v>0.5%</v>
      </c>
      <c r="AG244" s="7" t="str">
        <f t="shared" si="56"/>
        <v>0.2%</v>
      </c>
      <c r="AH244" s="9"/>
      <c r="AI244" s="9">
        <f t="shared" si="49"/>
        <v>4</v>
      </c>
      <c r="AJ244" s="10" t="s">
        <v>282</v>
      </c>
    </row>
    <row r="245" spans="1:36" ht="13.8" x14ac:dyDescent="0.25">
      <c r="A245" s="5">
        <f t="shared" si="60"/>
        <v>43890</v>
      </c>
      <c r="B245" s="5">
        <f t="shared" si="60"/>
        <v>44136</v>
      </c>
      <c r="C245" s="6">
        <f t="shared" si="60"/>
        <v>0.33333333333333331</v>
      </c>
      <c r="D245" s="7">
        <f t="shared" si="60"/>
        <v>248</v>
      </c>
      <c r="E245" s="10" t="s">
        <v>268</v>
      </c>
      <c r="F245" s="7">
        <f t="shared" si="61"/>
        <v>169194</v>
      </c>
      <c r="G245" s="7">
        <f t="shared" si="61"/>
        <v>8371</v>
      </c>
      <c r="H245" s="7">
        <f t="shared" si="61"/>
        <v>4313</v>
      </c>
      <c r="I245" s="16" t="str">
        <f t="shared" si="61"/>
        <v>No hay datos</v>
      </c>
      <c r="J245" s="19">
        <f t="shared" si="61"/>
        <v>149048</v>
      </c>
      <c r="K245" s="24">
        <f t="shared" si="61"/>
        <v>21423</v>
      </c>
      <c r="L245" s="7">
        <f t="shared" si="61"/>
        <v>327889</v>
      </c>
      <c r="M245" s="7">
        <f t="shared" si="61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56"/>
        <v>1580</v>
      </c>
      <c r="S245" s="7">
        <f t="shared" si="56"/>
        <v>53</v>
      </c>
      <c r="T245" s="7">
        <f t="shared" si="56"/>
        <v>1</v>
      </c>
      <c r="U245" s="7">
        <f t="shared" si="56"/>
        <v>79053</v>
      </c>
      <c r="V245" s="7">
        <f t="shared" si="56"/>
        <v>531</v>
      </c>
      <c r="W245" s="7">
        <f t="shared" si="56"/>
        <v>342</v>
      </c>
      <c r="X245" s="7" t="str">
        <f t="shared" si="56"/>
        <v>53.0%</v>
      </c>
      <c r="Y245" s="7" t="str">
        <f t="shared" si="56"/>
        <v>47.0%</v>
      </c>
      <c r="Z245" s="7" t="str">
        <f t="shared" si="56"/>
        <v>60.6%</v>
      </c>
      <c r="AA245" s="7" t="str">
        <f t="shared" si="56"/>
        <v>20.5%</v>
      </c>
      <c r="AB245" s="7" t="str">
        <f t="shared" si="56"/>
        <v>13.2%</v>
      </c>
      <c r="AC245" s="7" t="str">
        <f t="shared" si="56"/>
        <v>2.9%</v>
      </c>
      <c r="AD245" s="7" t="str">
        <f t="shared" si="56"/>
        <v>1.4%</v>
      </c>
      <c r="AE245" s="7" t="str">
        <f t="shared" si="56"/>
        <v>0.8%</v>
      </c>
      <c r="AF245" s="7" t="str">
        <f t="shared" si="56"/>
        <v>0.5%</v>
      </c>
      <c r="AG245" s="7" t="str">
        <f t="shared" si="56"/>
        <v>0.2%</v>
      </c>
      <c r="AH245" s="9"/>
      <c r="AI245" s="9">
        <f t="shared" si="49"/>
        <v>4</v>
      </c>
      <c r="AJ245" s="10" t="s">
        <v>282</v>
      </c>
    </row>
    <row r="246" spans="1:36" ht="13.8" x14ac:dyDescent="0.25">
      <c r="A246" s="5">
        <f t="shared" si="60"/>
        <v>43890</v>
      </c>
      <c r="B246" s="5">
        <f t="shared" si="60"/>
        <v>44136</v>
      </c>
      <c r="C246" s="6">
        <f t="shared" si="60"/>
        <v>0.33333333333333331</v>
      </c>
      <c r="D246" s="7">
        <f t="shared" si="60"/>
        <v>248</v>
      </c>
      <c r="E246" s="10" t="s">
        <v>268</v>
      </c>
      <c r="F246" s="7">
        <f t="shared" si="61"/>
        <v>169194</v>
      </c>
      <c r="G246" s="7">
        <f t="shared" si="61"/>
        <v>8371</v>
      </c>
      <c r="H246" s="7">
        <f t="shared" si="61"/>
        <v>4313</v>
      </c>
      <c r="I246" s="16" t="str">
        <f t="shared" si="61"/>
        <v>No hay datos</v>
      </c>
      <c r="J246" s="19">
        <f t="shared" si="61"/>
        <v>149048</v>
      </c>
      <c r="K246" s="24">
        <f t="shared" si="61"/>
        <v>21423</v>
      </c>
      <c r="L246" s="7">
        <f t="shared" si="61"/>
        <v>327889</v>
      </c>
      <c r="M246" s="7">
        <f t="shared" si="61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56"/>
        <v>1580</v>
      </c>
      <c r="S246" s="7">
        <f t="shared" si="56"/>
        <v>53</v>
      </c>
      <c r="T246" s="7">
        <f t="shared" si="56"/>
        <v>1</v>
      </c>
      <c r="U246" s="7">
        <f t="shared" si="56"/>
        <v>79053</v>
      </c>
      <c r="V246" s="7">
        <f t="shared" si="56"/>
        <v>531</v>
      </c>
      <c r="W246" s="7">
        <f t="shared" si="56"/>
        <v>342</v>
      </c>
      <c r="X246" s="7" t="str">
        <f t="shared" si="56"/>
        <v>53.0%</v>
      </c>
      <c r="Y246" s="7" t="str">
        <f t="shared" si="56"/>
        <v>47.0%</v>
      </c>
      <c r="Z246" s="7" t="str">
        <f t="shared" si="56"/>
        <v>60.6%</v>
      </c>
      <c r="AA246" s="7" t="str">
        <f t="shared" si="56"/>
        <v>20.5%</v>
      </c>
      <c r="AB246" s="7" t="str">
        <f t="shared" si="56"/>
        <v>13.2%</v>
      </c>
      <c r="AC246" s="7" t="str">
        <f t="shared" si="56"/>
        <v>2.9%</v>
      </c>
      <c r="AD246" s="7" t="str">
        <f t="shared" si="56"/>
        <v>1.4%</v>
      </c>
      <c r="AE246" s="7" t="str">
        <f t="shared" si="56"/>
        <v>0.8%</v>
      </c>
      <c r="AF246" s="7" t="str">
        <f t="shared" si="56"/>
        <v>0.5%</v>
      </c>
      <c r="AG246" s="7" t="str">
        <f t="shared" si="56"/>
        <v>0.2%</v>
      </c>
      <c r="AH246" s="9"/>
      <c r="AI246" s="9">
        <f t="shared" si="49"/>
        <v>4</v>
      </c>
      <c r="AJ246" s="10" t="s">
        <v>282</v>
      </c>
    </row>
  </sheetData>
  <autoFilter ref="A1:AJ246" xr:uid="{C9328CB9-520E-B94D-8AAB-D87E040B29FD}"/>
  <hyperlinks>
    <hyperlink ref="AJ2" r:id="rId1" xr:uid="{3493FADF-69E6-442C-8C2A-1BC5726F8817}"/>
    <hyperlink ref="AJ3:AJ6" r:id="rId2" display="pjsaraguro@utpl.edu.ec" xr:uid="{18CA2BA7-5D9D-4B96-A538-B0C13874E7DB}"/>
    <hyperlink ref="E2" r:id="rId3" xr:uid="{CCA7393A-59A5-49A7-8790-F4CED24AC582}"/>
    <hyperlink ref="E3" r:id="rId4" xr:uid="{60F13811-1892-40CE-B98A-342386A6FDC3}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D7C66-04EC-430F-9093-48680769FE1A}">
  <sheetPr>
    <outlinePr summaryBelow="0" summaryRight="0"/>
  </sheetPr>
  <dimension ref="A1:AY246"/>
  <sheetViews>
    <sheetView zoomScale="80" zoomScaleNormal="80" workbookViewId="0">
      <pane ySplit="1" topLeftCell="A2" activePane="bottomLeft" state="frozen"/>
      <selection pane="bottomLeft" activeCell="R237" sqref="R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4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4" customWidth="1"/>
    <col min="25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si="0"/>
        <v>8371</v>
      </c>
      <c r="H3" s="7">
        <f>H2</f>
        <v>4313</v>
      </c>
      <c r="I3" s="16" t="str">
        <f t="shared" si="0"/>
        <v>No hay datos</v>
      </c>
      <c r="J3" s="19">
        <f>J2</f>
        <v>149048</v>
      </c>
      <c r="K3" s="24">
        <f>K2</f>
        <v>21423</v>
      </c>
      <c r="L3" s="7">
        <f t="shared" si="0"/>
        <v>327889</v>
      </c>
      <c r="M3" s="7">
        <f t="shared" si="0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18" si="1">V2</f>
        <v>531</v>
      </c>
      <c r="W3" s="7">
        <f t="shared" si="1"/>
        <v>342</v>
      </c>
      <c r="X3" s="7" t="str">
        <f t="shared" si="1"/>
        <v>53.0%</v>
      </c>
      <c r="Y3" s="7" t="str">
        <f t="shared" si="1"/>
        <v>47.0%</v>
      </c>
      <c r="Z3" s="7" t="str">
        <f t="shared" si="1"/>
        <v>60.6%</v>
      </c>
      <c r="AA3" s="7" t="str">
        <f t="shared" si="1"/>
        <v>20.5%</v>
      </c>
      <c r="AB3" s="7" t="str">
        <f t="shared" si="1"/>
        <v>13.2%</v>
      </c>
      <c r="AC3" s="7" t="str">
        <f t="shared" si="1"/>
        <v>2.9%</v>
      </c>
      <c r="AD3" s="7" t="str">
        <f t="shared" si="1"/>
        <v>1.4%</v>
      </c>
      <c r="AE3" s="7" t="str">
        <f t="shared" si="1"/>
        <v>0.8%</v>
      </c>
      <c r="AF3" s="7" t="str">
        <f t="shared" si="1"/>
        <v>0.5%</v>
      </c>
      <c r="AG3" s="7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44136</v>
      </c>
      <c r="C4" s="6">
        <f t="shared" si="0"/>
        <v>0.33333333333333331</v>
      </c>
      <c r="D4" s="7">
        <f t="shared" si="0"/>
        <v>248</v>
      </c>
      <c r="E4" s="10" t="s">
        <v>268</v>
      </c>
      <c r="F4" s="7">
        <f t="shared" si="0"/>
        <v>169194</v>
      </c>
      <c r="G4" s="7">
        <f t="shared" si="0"/>
        <v>8371</v>
      </c>
      <c r="H4" s="7">
        <f t="shared" si="0"/>
        <v>4313</v>
      </c>
      <c r="I4" s="16" t="str">
        <f t="shared" si="0"/>
        <v>No hay datos</v>
      </c>
      <c r="J4" s="19">
        <f t="shared" si="0"/>
        <v>149048</v>
      </c>
      <c r="K4" s="24">
        <f t="shared" si="0"/>
        <v>21423</v>
      </c>
      <c r="L4" s="7">
        <f t="shared" si="0"/>
        <v>327889</v>
      </c>
      <c r="M4" s="7">
        <f t="shared" si="0"/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AG19" si="2">R3</f>
        <v>6447</v>
      </c>
      <c r="S4" s="7">
        <f t="shared" si="2"/>
        <v>55343</v>
      </c>
      <c r="T4" s="7">
        <f t="shared" si="2"/>
        <v>466</v>
      </c>
      <c r="U4" s="7">
        <f t="shared" si="2"/>
        <v>79053</v>
      </c>
      <c r="V4" s="7">
        <f t="shared" si="1"/>
        <v>531</v>
      </c>
      <c r="W4" s="7">
        <f t="shared" si="1"/>
        <v>342</v>
      </c>
      <c r="X4" s="7" t="str">
        <f t="shared" si="1"/>
        <v>53.0%</v>
      </c>
      <c r="Y4" s="7" t="str">
        <f t="shared" si="1"/>
        <v>47.0%</v>
      </c>
      <c r="Z4" s="7" t="str">
        <f t="shared" si="1"/>
        <v>60.6%</v>
      </c>
      <c r="AA4" s="7" t="str">
        <f t="shared" si="1"/>
        <v>20.5%</v>
      </c>
      <c r="AB4" s="7" t="str">
        <f t="shared" si="1"/>
        <v>13.2%</v>
      </c>
      <c r="AC4" s="7" t="str">
        <f t="shared" si="1"/>
        <v>2.9%</v>
      </c>
      <c r="AD4" s="7" t="str">
        <f t="shared" si="1"/>
        <v>1.4%</v>
      </c>
      <c r="AE4" s="7" t="str">
        <f t="shared" si="1"/>
        <v>0.8%</v>
      </c>
      <c r="AF4" s="7" t="str">
        <f t="shared" si="1"/>
        <v>0.5%</v>
      </c>
      <c r="AG4" s="7" t="str">
        <f t="shared" si="1"/>
        <v>0.2%</v>
      </c>
      <c r="AH4" s="9"/>
      <c r="AI4" s="9">
        <f t="shared" ref="AI4:AI67" si="3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44136</v>
      </c>
      <c r="C5" s="6">
        <f t="shared" si="0"/>
        <v>0.33333333333333331</v>
      </c>
      <c r="D5" s="7">
        <f t="shared" si="0"/>
        <v>248</v>
      </c>
      <c r="E5" s="10" t="s">
        <v>268</v>
      </c>
      <c r="F5" s="7">
        <f t="shared" si="0"/>
        <v>169194</v>
      </c>
      <c r="G5" s="7">
        <f t="shared" si="0"/>
        <v>8371</v>
      </c>
      <c r="H5" s="7">
        <f t="shared" si="0"/>
        <v>4313</v>
      </c>
      <c r="I5" s="16" t="str">
        <f t="shared" si="0"/>
        <v>No hay datos</v>
      </c>
      <c r="J5" s="19">
        <f t="shared" si="0"/>
        <v>149048</v>
      </c>
      <c r="K5" s="24">
        <f t="shared" si="0"/>
        <v>21423</v>
      </c>
      <c r="L5" s="7">
        <f t="shared" si="0"/>
        <v>327889</v>
      </c>
      <c r="M5" s="7">
        <f t="shared" si="0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2"/>
        <v>6447</v>
      </c>
      <c r="S5" s="7">
        <f t="shared" si="2"/>
        <v>55343</v>
      </c>
      <c r="T5" s="7">
        <f t="shared" si="2"/>
        <v>466</v>
      </c>
      <c r="U5" s="7">
        <f t="shared" si="2"/>
        <v>79053</v>
      </c>
      <c r="V5" s="7">
        <f t="shared" si="1"/>
        <v>531</v>
      </c>
      <c r="W5" s="7">
        <f t="shared" si="1"/>
        <v>342</v>
      </c>
      <c r="X5" s="7" t="str">
        <f t="shared" si="1"/>
        <v>53.0%</v>
      </c>
      <c r="Y5" s="7" t="str">
        <f t="shared" si="1"/>
        <v>47.0%</v>
      </c>
      <c r="Z5" s="7" t="str">
        <f t="shared" si="1"/>
        <v>60.6%</v>
      </c>
      <c r="AA5" s="7" t="str">
        <f t="shared" si="1"/>
        <v>20.5%</v>
      </c>
      <c r="AB5" s="7" t="str">
        <f t="shared" si="1"/>
        <v>13.2%</v>
      </c>
      <c r="AC5" s="7" t="str">
        <f t="shared" si="1"/>
        <v>2.9%</v>
      </c>
      <c r="AD5" s="7" t="str">
        <f t="shared" si="1"/>
        <v>1.4%</v>
      </c>
      <c r="AE5" s="7" t="str">
        <f t="shared" si="1"/>
        <v>0.8%</v>
      </c>
      <c r="AF5" s="7" t="str">
        <f t="shared" si="1"/>
        <v>0.5%</v>
      </c>
      <c r="AG5" s="7" t="str">
        <f t="shared" si="1"/>
        <v>0.2%</v>
      </c>
      <c r="AH5" s="9"/>
      <c r="AI5" s="9">
        <f t="shared" si="3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44136</v>
      </c>
      <c r="C6" s="6">
        <f t="shared" si="0"/>
        <v>0.33333333333333331</v>
      </c>
      <c r="D6" s="7">
        <f t="shared" si="0"/>
        <v>248</v>
      </c>
      <c r="E6" s="10" t="s">
        <v>268</v>
      </c>
      <c r="F6" s="7">
        <f t="shared" si="0"/>
        <v>169194</v>
      </c>
      <c r="G6" s="7">
        <f t="shared" si="0"/>
        <v>8371</v>
      </c>
      <c r="H6" s="7">
        <f t="shared" si="0"/>
        <v>4313</v>
      </c>
      <c r="I6" s="16" t="str">
        <f t="shared" si="0"/>
        <v>No hay datos</v>
      </c>
      <c r="J6" s="19">
        <f t="shared" si="0"/>
        <v>149048</v>
      </c>
      <c r="K6" s="24">
        <f t="shared" si="0"/>
        <v>21423</v>
      </c>
      <c r="L6" s="7">
        <f t="shared" si="0"/>
        <v>327889</v>
      </c>
      <c r="M6" s="7">
        <f t="shared" si="0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6447</v>
      </c>
      <c r="S6" s="7">
        <f t="shared" si="2"/>
        <v>55343</v>
      </c>
      <c r="T6" s="7">
        <f t="shared" si="2"/>
        <v>466</v>
      </c>
      <c r="U6" s="7">
        <f t="shared" si="2"/>
        <v>79053</v>
      </c>
      <c r="V6" s="7">
        <f t="shared" si="1"/>
        <v>531</v>
      </c>
      <c r="W6" s="7">
        <f t="shared" si="1"/>
        <v>342</v>
      </c>
      <c r="X6" s="7" t="str">
        <f t="shared" si="1"/>
        <v>53.0%</v>
      </c>
      <c r="Y6" s="7" t="str">
        <f t="shared" si="1"/>
        <v>47.0%</v>
      </c>
      <c r="Z6" s="7" t="str">
        <f t="shared" si="1"/>
        <v>60.6%</v>
      </c>
      <c r="AA6" s="7" t="str">
        <f t="shared" si="1"/>
        <v>20.5%</v>
      </c>
      <c r="AB6" s="7" t="str">
        <f t="shared" si="1"/>
        <v>13.2%</v>
      </c>
      <c r="AC6" s="7" t="str">
        <f t="shared" si="1"/>
        <v>2.9%</v>
      </c>
      <c r="AD6" s="7" t="str">
        <f t="shared" si="1"/>
        <v>1.4%</v>
      </c>
      <c r="AE6" s="7" t="str">
        <f t="shared" si="1"/>
        <v>0.8%</v>
      </c>
      <c r="AF6" s="7" t="str">
        <f t="shared" si="1"/>
        <v>0.5%</v>
      </c>
      <c r="AG6" s="7" t="str">
        <f t="shared" si="1"/>
        <v>0.2%</v>
      </c>
      <c r="AH6" s="9"/>
      <c r="AI6" s="9">
        <f t="shared" si="3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44136</v>
      </c>
      <c r="C7" s="6">
        <f t="shared" si="0"/>
        <v>0.33333333333333331</v>
      </c>
      <c r="D7" s="7">
        <f t="shared" si="0"/>
        <v>248</v>
      </c>
      <c r="E7" s="10" t="s">
        <v>268</v>
      </c>
      <c r="F7" s="7">
        <f t="shared" si="0"/>
        <v>169194</v>
      </c>
      <c r="G7" s="7">
        <f t="shared" si="0"/>
        <v>8371</v>
      </c>
      <c r="H7" s="7">
        <f t="shared" si="0"/>
        <v>4313</v>
      </c>
      <c r="I7" s="16" t="str">
        <f t="shared" si="0"/>
        <v>No hay datos</v>
      </c>
      <c r="J7" s="19">
        <f t="shared" si="0"/>
        <v>149048</v>
      </c>
      <c r="K7" s="24">
        <f t="shared" si="0"/>
        <v>21423</v>
      </c>
      <c r="L7" s="7">
        <f t="shared" si="0"/>
        <v>327889</v>
      </c>
      <c r="M7" s="7">
        <f t="shared" si="0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6447</v>
      </c>
      <c r="S7" s="7">
        <f t="shared" si="2"/>
        <v>55343</v>
      </c>
      <c r="T7" s="7">
        <f t="shared" si="2"/>
        <v>466</v>
      </c>
      <c r="U7" s="7">
        <f t="shared" si="2"/>
        <v>79053</v>
      </c>
      <c r="V7" s="7">
        <f t="shared" si="1"/>
        <v>531</v>
      </c>
      <c r="W7" s="7">
        <f t="shared" si="1"/>
        <v>342</v>
      </c>
      <c r="X7" s="7" t="str">
        <f t="shared" si="1"/>
        <v>53.0%</v>
      </c>
      <c r="Y7" s="7" t="str">
        <f t="shared" si="1"/>
        <v>47.0%</v>
      </c>
      <c r="Z7" s="7" t="str">
        <f t="shared" si="1"/>
        <v>60.6%</v>
      </c>
      <c r="AA7" s="7" t="str">
        <f t="shared" si="1"/>
        <v>20.5%</v>
      </c>
      <c r="AB7" s="7" t="str">
        <f t="shared" si="1"/>
        <v>13.2%</v>
      </c>
      <c r="AC7" s="7" t="str">
        <f t="shared" si="1"/>
        <v>2.9%</v>
      </c>
      <c r="AD7" s="7" t="str">
        <f t="shared" si="1"/>
        <v>1.4%</v>
      </c>
      <c r="AE7" s="7" t="str">
        <f t="shared" si="1"/>
        <v>0.8%</v>
      </c>
      <c r="AF7" s="7" t="str">
        <f t="shared" si="1"/>
        <v>0.5%</v>
      </c>
      <c r="AG7" s="7" t="str">
        <f t="shared" si="1"/>
        <v>0.2%</v>
      </c>
      <c r="AH7" s="9"/>
      <c r="AI7" s="9">
        <f t="shared" si="3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44136</v>
      </c>
      <c r="C8" s="6">
        <f t="shared" si="0"/>
        <v>0.33333333333333331</v>
      </c>
      <c r="D8" s="7">
        <f t="shared" si="0"/>
        <v>248</v>
      </c>
      <c r="E8" s="10" t="s">
        <v>268</v>
      </c>
      <c r="F8" s="7">
        <f t="shared" si="0"/>
        <v>169194</v>
      </c>
      <c r="G8" s="7">
        <f t="shared" si="0"/>
        <v>8371</v>
      </c>
      <c r="H8" s="7">
        <f t="shared" si="0"/>
        <v>4313</v>
      </c>
      <c r="I8" s="16" t="str">
        <f t="shared" si="0"/>
        <v>No hay datos</v>
      </c>
      <c r="J8" s="19">
        <f t="shared" si="0"/>
        <v>149048</v>
      </c>
      <c r="K8" s="24">
        <f t="shared" si="0"/>
        <v>21423</v>
      </c>
      <c r="L8" s="7">
        <f t="shared" si="0"/>
        <v>327889</v>
      </c>
      <c r="M8" s="7">
        <f t="shared" si="0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6447</v>
      </c>
      <c r="S8" s="7">
        <f t="shared" si="2"/>
        <v>55343</v>
      </c>
      <c r="T8" s="7">
        <f t="shared" si="2"/>
        <v>466</v>
      </c>
      <c r="U8" s="7">
        <f t="shared" si="2"/>
        <v>79053</v>
      </c>
      <c r="V8" s="7">
        <f t="shared" si="1"/>
        <v>531</v>
      </c>
      <c r="W8" s="7">
        <f t="shared" si="1"/>
        <v>342</v>
      </c>
      <c r="X8" s="7" t="str">
        <f t="shared" si="1"/>
        <v>53.0%</v>
      </c>
      <c r="Y8" s="7" t="str">
        <f t="shared" si="1"/>
        <v>47.0%</v>
      </c>
      <c r="Z8" s="7" t="str">
        <f t="shared" si="1"/>
        <v>60.6%</v>
      </c>
      <c r="AA8" s="7" t="str">
        <f t="shared" si="1"/>
        <v>20.5%</v>
      </c>
      <c r="AB8" s="7" t="str">
        <f t="shared" si="1"/>
        <v>13.2%</v>
      </c>
      <c r="AC8" s="7" t="str">
        <f t="shared" si="1"/>
        <v>2.9%</v>
      </c>
      <c r="AD8" s="7" t="str">
        <f t="shared" si="1"/>
        <v>1.4%</v>
      </c>
      <c r="AE8" s="7" t="str">
        <f t="shared" si="1"/>
        <v>0.8%</v>
      </c>
      <c r="AF8" s="7" t="str">
        <f t="shared" si="1"/>
        <v>0.5%</v>
      </c>
      <c r="AG8" s="7" t="str">
        <f t="shared" si="1"/>
        <v>0.2%</v>
      </c>
      <c r="AH8" s="9"/>
      <c r="AI8" s="9">
        <f t="shared" si="3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44136</v>
      </c>
      <c r="C9" s="6">
        <f t="shared" si="0"/>
        <v>0.33333333333333331</v>
      </c>
      <c r="D9" s="7">
        <f t="shared" si="0"/>
        <v>248</v>
      </c>
      <c r="E9" s="10" t="s">
        <v>268</v>
      </c>
      <c r="F9" s="7">
        <f t="shared" si="0"/>
        <v>169194</v>
      </c>
      <c r="G9" s="7">
        <f t="shared" si="0"/>
        <v>8371</v>
      </c>
      <c r="H9" s="7">
        <f t="shared" si="0"/>
        <v>4313</v>
      </c>
      <c r="I9" s="16" t="str">
        <f t="shared" si="0"/>
        <v>No hay datos</v>
      </c>
      <c r="J9" s="19">
        <f t="shared" si="0"/>
        <v>149048</v>
      </c>
      <c r="K9" s="24">
        <f t="shared" si="0"/>
        <v>21423</v>
      </c>
      <c r="L9" s="7">
        <f t="shared" si="0"/>
        <v>327889</v>
      </c>
      <c r="M9" s="7">
        <f t="shared" si="0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6447</v>
      </c>
      <c r="S9" s="7">
        <f t="shared" si="2"/>
        <v>55343</v>
      </c>
      <c r="T9" s="7">
        <f t="shared" si="2"/>
        <v>466</v>
      </c>
      <c r="U9" s="7">
        <f t="shared" si="2"/>
        <v>79053</v>
      </c>
      <c r="V9" s="7">
        <f t="shared" si="1"/>
        <v>531</v>
      </c>
      <c r="W9" s="7">
        <f t="shared" si="1"/>
        <v>342</v>
      </c>
      <c r="X9" s="7" t="str">
        <f t="shared" si="1"/>
        <v>53.0%</v>
      </c>
      <c r="Y9" s="7" t="str">
        <f t="shared" si="1"/>
        <v>47.0%</v>
      </c>
      <c r="Z9" s="7" t="str">
        <f t="shared" si="1"/>
        <v>60.6%</v>
      </c>
      <c r="AA9" s="7" t="str">
        <f t="shared" si="1"/>
        <v>20.5%</v>
      </c>
      <c r="AB9" s="7" t="str">
        <f t="shared" si="1"/>
        <v>13.2%</v>
      </c>
      <c r="AC9" s="7" t="str">
        <f t="shared" si="1"/>
        <v>2.9%</v>
      </c>
      <c r="AD9" s="7" t="str">
        <f t="shared" si="1"/>
        <v>1.4%</v>
      </c>
      <c r="AE9" s="7" t="str">
        <f t="shared" si="1"/>
        <v>0.8%</v>
      </c>
      <c r="AF9" s="7" t="str">
        <f t="shared" si="1"/>
        <v>0.5%</v>
      </c>
      <c r="AG9" s="7" t="str">
        <f t="shared" si="1"/>
        <v>0.2%</v>
      </c>
      <c r="AH9" s="9"/>
      <c r="AI9" s="9">
        <f t="shared" si="3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44136</v>
      </c>
      <c r="C10" s="6">
        <f t="shared" si="0"/>
        <v>0.33333333333333331</v>
      </c>
      <c r="D10" s="7">
        <f t="shared" si="0"/>
        <v>248</v>
      </c>
      <c r="E10" s="10" t="s">
        <v>268</v>
      </c>
      <c r="F10" s="7">
        <f t="shared" si="0"/>
        <v>169194</v>
      </c>
      <c r="G10" s="7">
        <f t="shared" si="0"/>
        <v>8371</v>
      </c>
      <c r="H10" s="7">
        <f t="shared" si="0"/>
        <v>4313</v>
      </c>
      <c r="I10" s="16" t="str">
        <f t="shared" si="0"/>
        <v>No hay datos</v>
      </c>
      <c r="J10" s="19">
        <f t="shared" si="0"/>
        <v>149048</v>
      </c>
      <c r="K10" s="24">
        <f t="shared" si="0"/>
        <v>21423</v>
      </c>
      <c r="L10" s="7">
        <f t="shared" si="0"/>
        <v>327889</v>
      </c>
      <c r="M10" s="7">
        <f t="shared" si="0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6447</v>
      </c>
      <c r="S10" s="7">
        <f t="shared" si="2"/>
        <v>55343</v>
      </c>
      <c r="T10" s="7">
        <f t="shared" si="2"/>
        <v>466</v>
      </c>
      <c r="U10" s="7">
        <f t="shared" si="2"/>
        <v>79053</v>
      </c>
      <c r="V10" s="7">
        <f t="shared" si="1"/>
        <v>531</v>
      </c>
      <c r="W10" s="7">
        <f t="shared" si="1"/>
        <v>342</v>
      </c>
      <c r="X10" s="7" t="str">
        <f t="shared" si="1"/>
        <v>53.0%</v>
      </c>
      <c r="Y10" s="7" t="str">
        <f t="shared" si="1"/>
        <v>47.0%</v>
      </c>
      <c r="Z10" s="7" t="str">
        <f t="shared" si="1"/>
        <v>60.6%</v>
      </c>
      <c r="AA10" s="7" t="str">
        <f t="shared" si="1"/>
        <v>20.5%</v>
      </c>
      <c r="AB10" s="7" t="str">
        <f t="shared" si="1"/>
        <v>13.2%</v>
      </c>
      <c r="AC10" s="7" t="str">
        <f t="shared" si="1"/>
        <v>2.9%</v>
      </c>
      <c r="AD10" s="7" t="str">
        <f t="shared" si="1"/>
        <v>1.4%</v>
      </c>
      <c r="AE10" s="7" t="str">
        <f t="shared" si="1"/>
        <v>0.8%</v>
      </c>
      <c r="AF10" s="7" t="str">
        <f t="shared" si="1"/>
        <v>0.5%</v>
      </c>
      <c r="AG10" s="7" t="str">
        <f t="shared" si="1"/>
        <v>0.2%</v>
      </c>
      <c r="AH10" s="9"/>
      <c r="AI10" s="9">
        <f t="shared" si="3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44136</v>
      </c>
      <c r="C11" s="6">
        <f t="shared" si="0"/>
        <v>0.33333333333333331</v>
      </c>
      <c r="D11" s="7">
        <f t="shared" si="0"/>
        <v>248</v>
      </c>
      <c r="E11" s="10" t="s">
        <v>268</v>
      </c>
      <c r="F11" s="7">
        <f t="shared" si="0"/>
        <v>169194</v>
      </c>
      <c r="G11" s="7">
        <f t="shared" si="0"/>
        <v>8371</v>
      </c>
      <c r="H11" s="7">
        <f t="shared" si="0"/>
        <v>4313</v>
      </c>
      <c r="I11" s="16" t="str">
        <f t="shared" si="0"/>
        <v>No hay datos</v>
      </c>
      <c r="J11" s="19">
        <f t="shared" si="0"/>
        <v>149048</v>
      </c>
      <c r="K11" s="24">
        <f t="shared" si="0"/>
        <v>21423</v>
      </c>
      <c r="L11" s="7">
        <f t="shared" si="0"/>
        <v>327889</v>
      </c>
      <c r="M11" s="7">
        <f t="shared" si="0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6447</v>
      </c>
      <c r="S11" s="7">
        <f t="shared" si="2"/>
        <v>55343</v>
      </c>
      <c r="T11" s="7">
        <f t="shared" si="2"/>
        <v>466</v>
      </c>
      <c r="U11" s="7">
        <f t="shared" si="2"/>
        <v>79053</v>
      </c>
      <c r="V11" s="7">
        <f t="shared" si="1"/>
        <v>531</v>
      </c>
      <c r="W11" s="7">
        <f t="shared" si="1"/>
        <v>342</v>
      </c>
      <c r="X11" s="7" t="str">
        <f t="shared" si="1"/>
        <v>53.0%</v>
      </c>
      <c r="Y11" s="7" t="str">
        <f t="shared" si="1"/>
        <v>47.0%</v>
      </c>
      <c r="Z11" s="7" t="str">
        <f t="shared" si="1"/>
        <v>60.6%</v>
      </c>
      <c r="AA11" s="7" t="str">
        <f t="shared" si="1"/>
        <v>20.5%</v>
      </c>
      <c r="AB11" s="7" t="str">
        <f t="shared" si="1"/>
        <v>13.2%</v>
      </c>
      <c r="AC11" s="7" t="str">
        <f t="shared" si="1"/>
        <v>2.9%</v>
      </c>
      <c r="AD11" s="7" t="str">
        <f t="shared" si="1"/>
        <v>1.4%</v>
      </c>
      <c r="AE11" s="7" t="str">
        <f t="shared" si="1"/>
        <v>0.8%</v>
      </c>
      <c r="AF11" s="7" t="str">
        <f t="shared" si="1"/>
        <v>0.5%</v>
      </c>
      <c r="AG11" s="7" t="str">
        <f t="shared" si="1"/>
        <v>0.2%</v>
      </c>
      <c r="AH11" s="9"/>
      <c r="AI11" s="9">
        <f t="shared" si="3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44136</v>
      </c>
      <c r="C12" s="6">
        <f t="shared" si="0"/>
        <v>0.33333333333333331</v>
      </c>
      <c r="D12" s="7">
        <f t="shared" si="0"/>
        <v>248</v>
      </c>
      <c r="E12" s="10" t="s">
        <v>268</v>
      </c>
      <c r="F12" s="7">
        <f t="shared" si="0"/>
        <v>169194</v>
      </c>
      <c r="G12" s="7">
        <f t="shared" si="0"/>
        <v>8371</v>
      </c>
      <c r="H12" s="7">
        <f t="shared" si="0"/>
        <v>4313</v>
      </c>
      <c r="I12" s="16" t="str">
        <f t="shared" si="0"/>
        <v>No hay datos</v>
      </c>
      <c r="J12" s="19">
        <f t="shared" si="0"/>
        <v>149048</v>
      </c>
      <c r="K12" s="24">
        <f t="shared" si="0"/>
        <v>21423</v>
      </c>
      <c r="L12" s="7">
        <f t="shared" si="0"/>
        <v>327889</v>
      </c>
      <c r="M12" s="7">
        <f t="shared" si="0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6447</v>
      </c>
      <c r="S12" s="7">
        <f t="shared" si="2"/>
        <v>55343</v>
      </c>
      <c r="T12" s="7">
        <f t="shared" si="2"/>
        <v>466</v>
      </c>
      <c r="U12" s="7">
        <f t="shared" si="2"/>
        <v>79053</v>
      </c>
      <c r="V12" s="7">
        <f t="shared" si="1"/>
        <v>531</v>
      </c>
      <c r="W12" s="7">
        <f t="shared" si="1"/>
        <v>342</v>
      </c>
      <c r="X12" s="7" t="str">
        <f t="shared" si="1"/>
        <v>53.0%</v>
      </c>
      <c r="Y12" s="7" t="str">
        <f t="shared" si="1"/>
        <v>47.0%</v>
      </c>
      <c r="Z12" s="7" t="str">
        <f t="shared" si="1"/>
        <v>60.6%</v>
      </c>
      <c r="AA12" s="7" t="str">
        <f t="shared" si="1"/>
        <v>20.5%</v>
      </c>
      <c r="AB12" s="7" t="str">
        <f t="shared" si="1"/>
        <v>13.2%</v>
      </c>
      <c r="AC12" s="7" t="str">
        <f t="shared" si="1"/>
        <v>2.9%</v>
      </c>
      <c r="AD12" s="7" t="str">
        <f t="shared" si="1"/>
        <v>1.4%</v>
      </c>
      <c r="AE12" s="7" t="str">
        <f t="shared" si="1"/>
        <v>0.8%</v>
      </c>
      <c r="AF12" s="7" t="str">
        <f t="shared" si="1"/>
        <v>0.5%</v>
      </c>
      <c r="AG12" s="7" t="str">
        <f t="shared" si="1"/>
        <v>0.2%</v>
      </c>
      <c r="AH12" s="9"/>
      <c r="AI12" s="9">
        <f t="shared" si="3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44136</v>
      </c>
      <c r="C13" s="6">
        <f t="shared" si="0"/>
        <v>0.33333333333333331</v>
      </c>
      <c r="D13" s="7">
        <f t="shared" si="0"/>
        <v>248</v>
      </c>
      <c r="E13" s="10" t="s">
        <v>268</v>
      </c>
      <c r="F13" s="7">
        <f t="shared" si="0"/>
        <v>169194</v>
      </c>
      <c r="G13" s="7">
        <f t="shared" si="0"/>
        <v>8371</v>
      </c>
      <c r="H13" s="7">
        <f t="shared" si="0"/>
        <v>4313</v>
      </c>
      <c r="I13" s="16" t="str">
        <f t="shared" si="0"/>
        <v>No hay datos</v>
      </c>
      <c r="J13" s="19">
        <f t="shared" si="0"/>
        <v>149048</v>
      </c>
      <c r="K13" s="24">
        <f t="shared" si="0"/>
        <v>21423</v>
      </c>
      <c r="L13" s="7">
        <f t="shared" si="0"/>
        <v>327889</v>
      </c>
      <c r="M13" s="7">
        <f t="shared" si="0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6447</v>
      </c>
      <c r="S13" s="7">
        <f t="shared" si="2"/>
        <v>55343</v>
      </c>
      <c r="T13" s="7">
        <f t="shared" si="2"/>
        <v>466</v>
      </c>
      <c r="U13" s="7">
        <f t="shared" si="2"/>
        <v>79053</v>
      </c>
      <c r="V13" s="7">
        <f t="shared" si="1"/>
        <v>531</v>
      </c>
      <c r="W13" s="7">
        <f t="shared" si="1"/>
        <v>342</v>
      </c>
      <c r="X13" s="7" t="str">
        <f t="shared" si="1"/>
        <v>53.0%</v>
      </c>
      <c r="Y13" s="7" t="str">
        <f t="shared" si="1"/>
        <v>47.0%</v>
      </c>
      <c r="Z13" s="7" t="str">
        <f t="shared" si="1"/>
        <v>60.6%</v>
      </c>
      <c r="AA13" s="7" t="str">
        <f t="shared" si="1"/>
        <v>20.5%</v>
      </c>
      <c r="AB13" s="7" t="str">
        <f t="shared" si="1"/>
        <v>13.2%</v>
      </c>
      <c r="AC13" s="7" t="str">
        <f t="shared" si="1"/>
        <v>2.9%</v>
      </c>
      <c r="AD13" s="7" t="str">
        <f t="shared" si="1"/>
        <v>1.4%</v>
      </c>
      <c r="AE13" s="7" t="str">
        <f t="shared" si="1"/>
        <v>0.8%</v>
      </c>
      <c r="AF13" s="7" t="str">
        <f t="shared" si="1"/>
        <v>0.5%</v>
      </c>
      <c r="AG13" s="7" t="str">
        <f t="shared" si="1"/>
        <v>0.2%</v>
      </c>
      <c r="AH13" s="9"/>
      <c r="AI13" s="9">
        <f t="shared" si="3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44136</v>
      </c>
      <c r="C14" s="6">
        <f t="shared" si="0"/>
        <v>0.33333333333333331</v>
      </c>
      <c r="D14" s="7">
        <f t="shared" si="0"/>
        <v>248</v>
      </c>
      <c r="E14" s="10" t="s">
        <v>268</v>
      </c>
      <c r="F14" s="7">
        <f t="shared" si="0"/>
        <v>169194</v>
      </c>
      <c r="G14" s="7">
        <f t="shared" si="0"/>
        <v>8371</v>
      </c>
      <c r="H14" s="7">
        <f t="shared" si="0"/>
        <v>4313</v>
      </c>
      <c r="I14" s="16" t="str">
        <f t="shared" si="0"/>
        <v>No hay datos</v>
      </c>
      <c r="J14" s="19">
        <f t="shared" si="0"/>
        <v>149048</v>
      </c>
      <c r="K14" s="24">
        <f t="shared" si="0"/>
        <v>21423</v>
      </c>
      <c r="L14" s="7">
        <f t="shared" si="0"/>
        <v>327889</v>
      </c>
      <c r="M14" s="7">
        <f t="shared" si="0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6447</v>
      </c>
      <c r="S14" s="7">
        <f t="shared" si="2"/>
        <v>55343</v>
      </c>
      <c r="T14" s="7">
        <f t="shared" si="2"/>
        <v>466</v>
      </c>
      <c r="U14" s="7">
        <f t="shared" si="2"/>
        <v>79053</v>
      </c>
      <c r="V14" s="7">
        <f t="shared" si="1"/>
        <v>531</v>
      </c>
      <c r="W14" s="7">
        <f t="shared" si="1"/>
        <v>342</v>
      </c>
      <c r="X14" s="7" t="str">
        <f t="shared" si="1"/>
        <v>53.0%</v>
      </c>
      <c r="Y14" s="7" t="str">
        <f t="shared" si="1"/>
        <v>47.0%</v>
      </c>
      <c r="Z14" s="7" t="str">
        <f t="shared" si="1"/>
        <v>60.6%</v>
      </c>
      <c r="AA14" s="7" t="str">
        <f t="shared" si="1"/>
        <v>20.5%</v>
      </c>
      <c r="AB14" s="7" t="str">
        <f t="shared" si="1"/>
        <v>13.2%</v>
      </c>
      <c r="AC14" s="7" t="str">
        <f t="shared" si="1"/>
        <v>2.9%</v>
      </c>
      <c r="AD14" s="7" t="str">
        <f t="shared" si="1"/>
        <v>1.4%</v>
      </c>
      <c r="AE14" s="7" t="str">
        <f t="shared" si="1"/>
        <v>0.8%</v>
      </c>
      <c r="AF14" s="7" t="str">
        <f t="shared" si="1"/>
        <v>0.5%</v>
      </c>
      <c r="AG14" s="7" t="str">
        <f t="shared" si="1"/>
        <v>0.2%</v>
      </c>
      <c r="AH14" s="9"/>
      <c r="AI14" s="9">
        <f t="shared" si="3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44136</v>
      </c>
      <c r="C15" s="6">
        <f t="shared" si="0"/>
        <v>0.33333333333333331</v>
      </c>
      <c r="D15" s="7">
        <f t="shared" si="0"/>
        <v>248</v>
      </c>
      <c r="E15" s="10" t="s">
        <v>268</v>
      </c>
      <c r="F15" s="7">
        <f t="shared" si="0"/>
        <v>169194</v>
      </c>
      <c r="G15" s="7">
        <f t="shared" si="0"/>
        <v>8371</v>
      </c>
      <c r="H15" s="7">
        <f t="shared" si="0"/>
        <v>4313</v>
      </c>
      <c r="I15" s="16" t="str">
        <f t="shared" si="0"/>
        <v>No hay datos</v>
      </c>
      <c r="J15" s="19">
        <f t="shared" si="0"/>
        <v>149048</v>
      </c>
      <c r="K15" s="24">
        <f t="shared" si="0"/>
        <v>21423</v>
      </c>
      <c r="L15" s="7">
        <f t="shared" si="0"/>
        <v>327889</v>
      </c>
      <c r="M15" s="7">
        <f t="shared" si="0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6447</v>
      </c>
      <c r="S15" s="7">
        <f t="shared" si="2"/>
        <v>55343</v>
      </c>
      <c r="T15" s="7">
        <f t="shared" si="2"/>
        <v>466</v>
      </c>
      <c r="U15" s="7">
        <f t="shared" si="2"/>
        <v>79053</v>
      </c>
      <c r="V15" s="7">
        <f t="shared" si="1"/>
        <v>531</v>
      </c>
      <c r="W15" s="7">
        <f t="shared" si="1"/>
        <v>342</v>
      </c>
      <c r="X15" s="7" t="str">
        <f t="shared" si="1"/>
        <v>53.0%</v>
      </c>
      <c r="Y15" s="7" t="str">
        <f t="shared" si="1"/>
        <v>47.0%</v>
      </c>
      <c r="Z15" s="7" t="str">
        <f t="shared" si="1"/>
        <v>60.6%</v>
      </c>
      <c r="AA15" s="7" t="str">
        <f t="shared" si="1"/>
        <v>20.5%</v>
      </c>
      <c r="AB15" s="7" t="str">
        <f t="shared" si="1"/>
        <v>13.2%</v>
      </c>
      <c r="AC15" s="7" t="str">
        <f t="shared" si="1"/>
        <v>2.9%</v>
      </c>
      <c r="AD15" s="7" t="str">
        <f t="shared" si="1"/>
        <v>1.4%</v>
      </c>
      <c r="AE15" s="7" t="str">
        <f t="shared" si="1"/>
        <v>0.8%</v>
      </c>
      <c r="AF15" s="7" t="str">
        <f t="shared" si="1"/>
        <v>0.5%</v>
      </c>
      <c r="AG15" s="7" t="str">
        <f t="shared" si="1"/>
        <v>0.2%</v>
      </c>
      <c r="AH15" s="9"/>
      <c r="AI15" s="9">
        <f t="shared" si="3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0"/>
        <v>169194</v>
      </c>
      <c r="G16" s="7">
        <f t="shared" si="0"/>
        <v>8371</v>
      </c>
      <c r="H16" s="7">
        <f t="shared" si="0"/>
        <v>4313</v>
      </c>
      <c r="I16" s="16" t="str">
        <f t="shared" si="0"/>
        <v>No hay datos</v>
      </c>
      <c r="J16" s="19">
        <f t="shared" si="0"/>
        <v>149048</v>
      </c>
      <c r="K16" s="24">
        <f t="shared" si="0"/>
        <v>21423</v>
      </c>
      <c r="L16" s="7">
        <f t="shared" si="0"/>
        <v>327889</v>
      </c>
      <c r="M16" s="7">
        <f t="shared" si="0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2"/>
        <v>6447</v>
      </c>
      <c r="S16" s="7">
        <f t="shared" si="2"/>
        <v>55343</v>
      </c>
      <c r="T16" s="7">
        <f t="shared" si="2"/>
        <v>466</v>
      </c>
      <c r="U16" s="7">
        <f t="shared" si="2"/>
        <v>79053</v>
      </c>
      <c r="V16" s="7">
        <f t="shared" si="1"/>
        <v>531</v>
      </c>
      <c r="W16" s="7">
        <f t="shared" si="1"/>
        <v>342</v>
      </c>
      <c r="X16" s="7" t="str">
        <f t="shared" si="1"/>
        <v>53.0%</v>
      </c>
      <c r="Y16" s="7" t="str">
        <f t="shared" si="1"/>
        <v>47.0%</v>
      </c>
      <c r="Z16" s="7" t="str">
        <f t="shared" si="1"/>
        <v>60.6%</v>
      </c>
      <c r="AA16" s="7" t="str">
        <f t="shared" si="1"/>
        <v>20.5%</v>
      </c>
      <c r="AB16" s="7" t="str">
        <f t="shared" si="1"/>
        <v>13.2%</v>
      </c>
      <c r="AC16" s="7" t="str">
        <f t="shared" si="1"/>
        <v>2.9%</v>
      </c>
      <c r="AD16" s="7" t="str">
        <f t="shared" si="1"/>
        <v>1.4%</v>
      </c>
      <c r="AE16" s="7" t="str">
        <f t="shared" si="1"/>
        <v>0.8%</v>
      </c>
      <c r="AF16" s="7" t="str">
        <f t="shared" si="1"/>
        <v>0.5%</v>
      </c>
      <c r="AG16" s="7" t="str">
        <f t="shared" si="1"/>
        <v>0.2%</v>
      </c>
      <c r="AH16" s="9"/>
      <c r="AI16" s="9">
        <f t="shared" si="3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si="0"/>
        <v>149048</v>
      </c>
      <c r="K17" s="24">
        <f t="shared" si="0"/>
        <v>21423</v>
      </c>
      <c r="L17" s="7">
        <f t="shared" si="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"/>
        <v>53.0%</v>
      </c>
      <c r="Y17" s="7" t="str">
        <f t="shared" si="1"/>
        <v>47.0%</v>
      </c>
      <c r="Z17" s="7" t="str">
        <f>Z14</f>
        <v>60.6%</v>
      </c>
      <c r="AA17" s="7" t="str">
        <f t="shared" si="1"/>
        <v>20.5%</v>
      </c>
      <c r="AB17" s="7" t="str">
        <f t="shared" si="1"/>
        <v>13.2%</v>
      </c>
      <c r="AC17" s="7" t="str">
        <f t="shared" si="1"/>
        <v>2.9%</v>
      </c>
      <c r="AD17" s="7" t="str">
        <f t="shared" si="1"/>
        <v>1.4%</v>
      </c>
      <c r="AE17" s="7" t="str">
        <f t="shared" si="1"/>
        <v>0.8%</v>
      </c>
      <c r="AF17" s="7" t="str">
        <f t="shared" si="1"/>
        <v>0.5%</v>
      </c>
      <c r="AG17" s="7" t="str">
        <f t="shared" si="1"/>
        <v>0.2%</v>
      </c>
      <c r="AH17" s="9"/>
      <c r="AI17" s="9">
        <f t="shared" si="3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44136</v>
      </c>
      <c r="C18" s="6">
        <f t="shared" si="0"/>
        <v>0.33333333333333331</v>
      </c>
      <c r="D18" s="7">
        <f t="shared" si="0"/>
        <v>248</v>
      </c>
      <c r="E18" s="10" t="s">
        <v>268</v>
      </c>
      <c r="F18" s="7">
        <f t="shared" si="0"/>
        <v>169194</v>
      </c>
      <c r="G18" s="7">
        <f t="shared" si="0"/>
        <v>8371</v>
      </c>
      <c r="H18" s="7">
        <f t="shared" si="0"/>
        <v>4313</v>
      </c>
      <c r="I18" s="16" t="str">
        <f t="shared" si="0"/>
        <v>No hay datos</v>
      </c>
      <c r="J18" s="19">
        <f t="shared" si="0"/>
        <v>149048</v>
      </c>
      <c r="K18" s="24">
        <f t="shared" si="0"/>
        <v>21423</v>
      </c>
      <c r="L18" s="7">
        <f t="shared" si="0"/>
        <v>327889</v>
      </c>
      <c r="M18" s="7">
        <f t="shared" si="0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2"/>
        <v>4271</v>
      </c>
      <c r="S18" s="7">
        <f t="shared" si="2"/>
        <v>216</v>
      </c>
      <c r="T18" s="7">
        <f t="shared" si="2"/>
        <v>51</v>
      </c>
      <c r="U18" s="7">
        <f t="shared" si="2"/>
        <v>79053</v>
      </c>
      <c r="V18" s="7">
        <f t="shared" si="1"/>
        <v>531</v>
      </c>
      <c r="W18" s="7">
        <f t="shared" si="1"/>
        <v>342</v>
      </c>
      <c r="X18" s="7" t="str">
        <f t="shared" si="1"/>
        <v>53.0%</v>
      </c>
      <c r="Y18" s="7" t="str">
        <f t="shared" si="1"/>
        <v>47.0%</v>
      </c>
      <c r="Z18" s="7" t="str">
        <f t="shared" si="1"/>
        <v>60.6%</v>
      </c>
      <c r="AA18" s="7" t="str">
        <f t="shared" si="1"/>
        <v>20.5%</v>
      </c>
      <c r="AB18" s="7" t="str">
        <f t="shared" si="1"/>
        <v>13.2%</v>
      </c>
      <c r="AC18" s="7" t="str">
        <f t="shared" si="1"/>
        <v>2.9%</v>
      </c>
      <c r="AD18" s="7" t="str">
        <f t="shared" si="1"/>
        <v>1.4%</v>
      </c>
      <c r="AE18" s="7" t="str">
        <f t="shared" si="1"/>
        <v>0.8%</v>
      </c>
      <c r="AF18" s="7" t="str">
        <f t="shared" si="1"/>
        <v>0.5%</v>
      </c>
      <c r="AG18" s="7" t="str">
        <f t="shared" si="1"/>
        <v>0.2%</v>
      </c>
      <c r="AH18" s="9"/>
      <c r="AI18" s="9">
        <f t="shared" si="3"/>
        <v>4</v>
      </c>
      <c r="AJ18" s="10" t="s">
        <v>282</v>
      </c>
    </row>
    <row r="19" spans="1:36" ht="13.8" x14ac:dyDescent="0.25">
      <c r="A19" s="5">
        <f t="shared" ref="A19:D34" si="4">A18</f>
        <v>43890</v>
      </c>
      <c r="B19" s="5">
        <f t="shared" si="4"/>
        <v>44136</v>
      </c>
      <c r="C19" s="6">
        <f t="shared" si="4"/>
        <v>0.33333333333333331</v>
      </c>
      <c r="D19" s="7">
        <f t="shared" si="4"/>
        <v>248</v>
      </c>
      <c r="E19" s="10" t="s">
        <v>268</v>
      </c>
      <c r="F19" s="7">
        <f t="shared" ref="F19:M34" si="5">F18</f>
        <v>169194</v>
      </c>
      <c r="G19" s="7">
        <f t="shared" si="5"/>
        <v>8371</v>
      </c>
      <c r="H19" s="7">
        <f t="shared" si="5"/>
        <v>4313</v>
      </c>
      <c r="I19" s="16" t="str">
        <f t="shared" si="5"/>
        <v>No hay datos</v>
      </c>
      <c r="J19" s="19">
        <f t="shared" si="5"/>
        <v>149048</v>
      </c>
      <c r="K19" s="24">
        <f t="shared" si="5"/>
        <v>21423</v>
      </c>
      <c r="L19" s="7">
        <f t="shared" si="5"/>
        <v>327889</v>
      </c>
      <c r="M19" s="7">
        <f t="shared" si="5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2"/>
        <v>4271</v>
      </c>
      <c r="S19" s="7">
        <f t="shared" si="2"/>
        <v>216</v>
      </c>
      <c r="T19" s="7">
        <f t="shared" si="2"/>
        <v>51</v>
      </c>
      <c r="U19" s="7">
        <f t="shared" si="2"/>
        <v>79053</v>
      </c>
      <c r="V19" s="7">
        <f t="shared" si="2"/>
        <v>531</v>
      </c>
      <c r="W19" s="7">
        <f t="shared" si="2"/>
        <v>342</v>
      </c>
      <c r="X19" s="7" t="str">
        <f t="shared" si="2"/>
        <v>53.0%</v>
      </c>
      <c r="Y19" s="7" t="str">
        <f t="shared" si="2"/>
        <v>47.0%</v>
      </c>
      <c r="Z19" s="7" t="str">
        <f t="shared" si="2"/>
        <v>60.6%</v>
      </c>
      <c r="AA19" s="7" t="str">
        <f t="shared" si="2"/>
        <v>20.5%</v>
      </c>
      <c r="AB19" s="7" t="str">
        <f t="shared" si="2"/>
        <v>13.2%</v>
      </c>
      <c r="AC19" s="7" t="str">
        <f t="shared" si="2"/>
        <v>2.9%</v>
      </c>
      <c r="AD19" s="7" t="str">
        <f t="shared" si="2"/>
        <v>1.4%</v>
      </c>
      <c r="AE19" s="7" t="str">
        <f t="shared" si="2"/>
        <v>0.8%</v>
      </c>
      <c r="AF19" s="7" t="str">
        <f t="shared" si="2"/>
        <v>0.5%</v>
      </c>
      <c r="AG19" s="7" t="str">
        <f t="shared" si="2"/>
        <v>0.2%</v>
      </c>
      <c r="AH19" s="9"/>
      <c r="AI19" s="9">
        <f t="shared" si="3"/>
        <v>4</v>
      </c>
      <c r="AJ19" s="10" t="s">
        <v>282</v>
      </c>
    </row>
    <row r="20" spans="1:36" ht="13.8" x14ac:dyDescent="0.25">
      <c r="A20" s="5">
        <f t="shared" si="4"/>
        <v>43890</v>
      </c>
      <c r="B20" s="5">
        <f t="shared" si="4"/>
        <v>44136</v>
      </c>
      <c r="C20" s="6">
        <f t="shared" si="4"/>
        <v>0.33333333333333331</v>
      </c>
      <c r="D20" s="7">
        <f t="shared" si="4"/>
        <v>248</v>
      </c>
      <c r="E20" s="10" t="s">
        <v>268</v>
      </c>
      <c r="F20" s="7">
        <f t="shared" si="5"/>
        <v>169194</v>
      </c>
      <c r="G20" s="7">
        <f t="shared" si="5"/>
        <v>8371</v>
      </c>
      <c r="H20" s="7">
        <f t="shared" si="5"/>
        <v>4313</v>
      </c>
      <c r="I20" s="16" t="str">
        <f t="shared" si="5"/>
        <v>No hay datos</v>
      </c>
      <c r="J20" s="19">
        <f t="shared" si="5"/>
        <v>149048</v>
      </c>
      <c r="K20" s="24">
        <f t="shared" si="5"/>
        <v>21423</v>
      </c>
      <c r="L20" s="7">
        <f t="shared" si="5"/>
        <v>327889</v>
      </c>
      <c r="M20" s="7">
        <f t="shared" si="5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6">R19</f>
        <v>4271</v>
      </c>
      <c r="S20" s="7">
        <f t="shared" si="6"/>
        <v>216</v>
      </c>
      <c r="T20" s="7">
        <f t="shared" si="6"/>
        <v>51</v>
      </c>
      <c r="U20" s="7">
        <f t="shared" si="6"/>
        <v>79053</v>
      </c>
      <c r="V20" s="7">
        <f t="shared" si="6"/>
        <v>531</v>
      </c>
      <c r="W20" s="7">
        <f t="shared" si="6"/>
        <v>342</v>
      </c>
      <c r="X20" s="7" t="str">
        <f t="shared" si="6"/>
        <v>53.0%</v>
      </c>
      <c r="Y20" s="7" t="str">
        <f t="shared" si="6"/>
        <v>47.0%</v>
      </c>
      <c r="Z20" s="7" t="str">
        <f t="shared" si="6"/>
        <v>60.6%</v>
      </c>
      <c r="AA20" s="7" t="str">
        <f t="shared" si="6"/>
        <v>20.5%</v>
      </c>
      <c r="AB20" s="7" t="str">
        <f t="shared" si="6"/>
        <v>13.2%</v>
      </c>
      <c r="AC20" s="7" t="str">
        <f t="shared" si="6"/>
        <v>2.9%</v>
      </c>
      <c r="AD20" s="7" t="str">
        <f t="shared" si="6"/>
        <v>1.4%</v>
      </c>
      <c r="AE20" s="7" t="str">
        <f t="shared" si="6"/>
        <v>0.8%</v>
      </c>
      <c r="AF20" s="7" t="str">
        <f t="shared" si="6"/>
        <v>0.5%</v>
      </c>
      <c r="AG20" s="7" t="str">
        <f t="shared" si="6"/>
        <v>0.2%</v>
      </c>
      <c r="AH20" s="9"/>
      <c r="AI20" s="9">
        <f t="shared" si="3"/>
        <v>4</v>
      </c>
      <c r="AJ20" s="10" t="s">
        <v>282</v>
      </c>
    </row>
    <row r="21" spans="1:36" ht="13.8" x14ac:dyDescent="0.25">
      <c r="A21" s="5">
        <f t="shared" si="4"/>
        <v>43890</v>
      </c>
      <c r="B21" s="5">
        <f t="shared" si="4"/>
        <v>44136</v>
      </c>
      <c r="C21" s="6">
        <f t="shared" si="4"/>
        <v>0.33333333333333331</v>
      </c>
      <c r="D21" s="7">
        <f t="shared" si="4"/>
        <v>248</v>
      </c>
      <c r="E21" s="10" t="s">
        <v>268</v>
      </c>
      <c r="F21" s="7">
        <f t="shared" si="5"/>
        <v>169194</v>
      </c>
      <c r="G21" s="7">
        <f t="shared" si="5"/>
        <v>8371</v>
      </c>
      <c r="H21" s="7">
        <f t="shared" si="5"/>
        <v>4313</v>
      </c>
      <c r="I21" s="16" t="str">
        <f t="shared" si="5"/>
        <v>No hay datos</v>
      </c>
      <c r="J21" s="19">
        <f t="shared" si="5"/>
        <v>149048</v>
      </c>
      <c r="K21" s="24">
        <f t="shared" si="5"/>
        <v>21423</v>
      </c>
      <c r="L21" s="7">
        <f t="shared" si="5"/>
        <v>327889</v>
      </c>
      <c r="M21" s="7">
        <f t="shared" si="5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6"/>
        <v>4271</v>
      </c>
      <c r="S21" s="7">
        <f t="shared" si="6"/>
        <v>216</v>
      </c>
      <c r="T21" s="7">
        <f t="shared" si="6"/>
        <v>51</v>
      </c>
      <c r="U21" s="7">
        <f t="shared" si="6"/>
        <v>79053</v>
      </c>
      <c r="V21" s="7">
        <f t="shared" si="6"/>
        <v>531</v>
      </c>
      <c r="W21" s="7">
        <f t="shared" si="6"/>
        <v>342</v>
      </c>
      <c r="X21" s="7" t="str">
        <f t="shared" si="6"/>
        <v>53.0%</v>
      </c>
      <c r="Y21" s="7" t="str">
        <f t="shared" si="6"/>
        <v>47.0%</v>
      </c>
      <c r="Z21" s="7" t="str">
        <f t="shared" si="6"/>
        <v>60.6%</v>
      </c>
      <c r="AA21" s="7" t="str">
        <f t="shared" si="6"/>
        <v>20.5%</v>
      </c>
      <c r="AB21" s="7" t="str">
        <f t="shared" si="6"/>
        <v>13.2%</v>
      </c>
      <c r="AC21" s="7" t="str">
        <f t="shared" si="6"/>
        <v>2.9%</v>
      </c>
      <c r="AD21" s="7" t="str">
        <f t="shared" si="6"/>
        <v>1.4%</v>
      </c>
      <c r="AE21" s="7" t="str">
        <f t="shared" si="6"/>
        <v>0.8%</v>
      </c>
      <c r="AF21" s="7" t="str">
        <f t="shared" si="6"/>
        <v>0.5%</v>
      </c>
      <c r="AG21" s="7" t="str">
        <f t="shared" si="6"/>
        <v>0.2%</v>
      </c>
      <c r="AH21" s="9"/>
      <c r="AI21" s="9">
        <f t="shared" si="3"/>
        <v>4</v>
      </c>
      <c r="AJ21" s="10" t="s">
        <v>282</v>
      </c>
    </row>
    <row r="22" spans="1:36" ht="13.8" x14ac:dyDescent="0.25">
      <c r="A22" s="5">
        <f t="shared" si="4"/>
        <v>43890</v>
      </c>
      <c r="B22" s="5">
        <f t="shared" si="4"/>
        <v>44136</v>
      </c>
      <c r="C22" s="6">
        <f t="shared" si="4"/>
        <v>0.33333333333333331</v>
      </c>
      <c r="D22" s="7">
        <f t="shared" si="4"/>
        <v>248</v>
      </c>
      <c r="E22" s="10" t="s">
        <v>268</v>
      </c>
      <c r="F22" s="7">
        <f t="shared" si="5"/>
        <v>169194</v>
      </c>
      <c r="G22" s="7">
        <f t="shared" si="5"/>
        <v>8371</v>
      </c>
      <c r="H22" s="7">
        <f t="shared" si="5"/>
        <v>4313</v>
      </c>
      <c r="I22" s="16" t="str">
        <f t="shared" si="5"/>
        <v>No hay datos</v>
      </c>
      <c r="J22" s="19">
        <f t="shared" si="5"/>
        <v>149048</v>
      </c>
      <c r="K22" s="24">
        <f t="shared" si="5"/>
        <v>21423</v>
      </c>
      <c r="L22" s="7">
        <f t="shared" si="5"/>
        <v>327889</v>
      </c>
      <c r="M22" s="7">
        <f t="shared" si="5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6"/>
        <v>4271</v>
      </c>
      <c r="S22" s="7">
        <f t="shared" si="6"/>
        <v>216</v>
      </c>
      <c r="T22" s="7">
        <f t="shared" si="6"/>
        <v>51</v>
      </c>
      <c r="U22" s="7">
        <f t="shared" si="6"/>
        <v>79053</v>
      </c>
      <c r="V22" s="7">
        <f t="shared" si="6"/>
        <v>531</v>
      </c>
      <c r="W22" s="7">
        <f t="shared" si="6"/>
        <v>342</v>
      </c>
      <c r="X22" s="7" t="str">
        <f t="shared" si="6"/>
        <v>53.0%</v>
      </c>
      <c r="Y22" s="7" t="str">
        <f t="shared" si="6"/>
        <v>47.0%</v>
      </c>
      <c r="Z22" s="7" t="str">
        <f t="shared" si="6"/>
        <v>60.6%</v>
      </c>
      <c r="AA22" s="7" t="str">
        <f t="shared" si="6"/>
        <v>20.5%</v>
      </c>
      <c r="AB22" s="7" t="str">
        <f t="shared" si="6"/>
        <v>13.2%</v>
      </c>
      <c r="AC22" s="7" t="str">
        <f t="shared" si="6"/>
        <v>2.9%</v>
      </c>
      <c r="AD22" s="7" t="str">
        <f t="shared" si="6"/>
        <v>1.4%</v>
      </c>
      <c r="AE22" s="7" t="str">
        <f t="shared" si="6"/>
        <v>0.8%</v>
      </c>
      <c r="AF22" s="7" t="str">
        <f t="shared" si="6"/>
        <v>0.5%</v>
      </c>
      <c r="AG22" s="7" t="str">
        <f t="shared" si="6"/>
        <v>0.2%</v>
      </c>
      <c r="AH22" s="9"/>
      <c r="AI22" s="9">
        <f t="shared" si="3"/>
        <v>4</v>
      </c>
      <c r="AJ22" s="10" t="s">
        <v>282</v>
      </c>
    </row>
    <row r="23" spans="1:36" ht="13.8" x14ac:dyDescent="0.25">
      <c r="A23" s="5">
        <f t="shared" si="4"/>
        <v>43890</v>
      </c>
      <c r="B23" s="5">
        <f t="shared" si="4"/>
        <v>44136</v>
      </c>
      <c r="C23" s="6">
        <f t="shared" si="4"/>
        <v>0.33333333333333331</v>
      </c>
      <c r="D23" s="7">
        <f t="shared" si="4"/>
        <v>248</v>
      </c>
      <c r="E23" s="10" t="s">
        <v>268</v>
      </c>
      <c r="F23" s="7">
        <f t="shared" si="5"/>
        <v>169194</v>
      </c>
      <c r="G23" s="7">
        <f t="shared" si="5"/>
        <v>8371</v>
      </c>
      <c r="H23" s="7">
        <f t="shared" si="5"/>
        <v>4313</v>
      </c>
      <c r="I23" s="16" t="str">
        <f t="shared" si="5"/>
        <v>No hay datos</v>
      </c>
      <c r="J23" s="19">
        <f t="shared" si="5"/>
        <v>149048</v>
      </c>
      <c r="K23" s="24">
        <f t="shared" si="5"/>
        <v>21423</v>
      </c>
      <c r="L23" s="7">
        <f t="shared" si="5"/>
        <v>327889</v>
      </c>
      <c r="M23" s="7">
        <f t="shared" si="5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6"/>
        <v>4271</v>
      </c>
      <c r="S23" s="7">
        <f t="shared" si="6"/>
        <v>216</v>
      </c>
      <c r="T23" s="7">
        <f t="shared" si="6"/>
        <v>51</v>
      </c>
      <c r="U23" s="7">
        <f t="shared" si="6"/>
        <v>79053</v>
      </c>
      <c r="V23" s="7">
        <f t="shared" si="6"/>
        <v>531</v>
      </c>
      <c r="W23" s="7">
        <f t="shared" si="6"/>
        <v>342</v>
      </c>
      <c r="X23" s="7" t="str">
        <f t="shared" si="6"/>
        <v>53.0%</v>
      </c>
      <c r="Y23" s="7" t="str">
        <f t="shared" si="6"/>
        <v>47.0%</v>
      </c>
      <c r="Z23" s="7" t="str">
        <f t="shared" si="6"/>
        <v>60.6%</v>
      </c>
      <c r="AA23" s="7" t="str">
        <f t="shared" si="6"/>
        <v>20.5%</v>
      </c>
      <c r="AB23" s="7" t="str">
        <f t="shared" si="6"/>
        <v>13.2%</v>
      </c>
      <c r="AC23" s="7" t="str">
        <f t="shared" si="6"/>
        <v>2.9%</v>
      </c>
      <c r="AD23" s="7" t="str">
        <f t="shared" si="6"/>
        <v>1.4%</v>
      </c>
      <c r="AE23" s="7" t="str">
        <f t="shared" si="6"/>
        <v>0.8%</v>
      </c>
      <c r="AF23" s="7" t="str">
        <f t="shared" si="6"/>
        <v>0.5%</v>
      </c>
      <c r="AG23" s="7" t="str">
        <f t="shared" si="6"/>
        <v>0.2%</v>
      </c>
      <c r="AH23" s="9"/>
      <c r="AI23" s="9">
        <f t="shared" si="3"/>
        <v>4</v>
      </c>
      <c r="AJ23" s="10" t="s">
        <v>282</v>
      </c>
    </row>
    <row r="24" spans="1:36" ht="13.8" x14ac:dyDescent="0.25">
      <c r="A24" s="5">
        <f t="shared" si="4"/>
        <v>43890</v>
      </c>
      <c r="B24" s="5">
        <f t="shared" si="4"/>
        <v>44136</v>
      </c>
      <c r="C24" s="6">
        <f t="shared" si="4"/>
        <v>0.33333333333333331</v>
      </c>
      <c r="D24" s="7">
        <f t="shared" si="4"/>
        <v>248</v>
      </c>
      <c r="E24" s="10" t="s">
        <v>268</v>
      </c>
      <c r="F24" s="7">
        <f t="shared" si="5"/>
        <v>169194</v>
      </c>
      <c r="G24" s="7">
        <f t="shared" si="5"/>
        <v>8371</v>
      </c>
      <c r="H24" s="7">
        <f t="shared" si="5"/>
        <v>4313</v>
      </c>
      <c r="I24" s="16" t="str">
        <f t="shared" si="5"/>
        <v>No hay datos</v>
      </c>
      <c r="J24" s="19">
        <f t="shared" si="5"/>
        <v>149048</v>
      </c>
      <c r="K24" s="24">
        <f t="shared" si="5"/>
        <v>21423</v>
      </c>
      <c r="L24" s="7">
        <f t="shared" si="5"/>
        <v>327889</v>
      </c>
      <c r="M24" s="7">
        <f t="shared" si="5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6"/>
        <v>4271</v>
      </c>
      <c r="S24" s="7">
        <f t="shared" si="6"/>
        <v>216</v>
      </c>
      <c r="T24" s="7">
        <f t="shared" si="6"/>
        <v>51</v>
      </c>
      <c r="U24" s="7">
        <f t="shared" si="6"/>
        <v>79053</v>
      </c>
      <c r="V24" s="7">
        <f t="shared" si="6"/>
        <v>531</v>
      </c>
      <c r="W24" s="7">
        <f t="shared" si="6"/>
        <v>342</v>
      </c>
      <c r="X24" s="7" t="str">
        <f t="shared" si="6"/>
        <v>53.0%</v>
      </c>
      <c r="Y24" s="7" t="str">
        <f t="shared" si="6"/>
        <v>47.0%</v>
      </c>
      <c r="Z24" s="7" t="str">
        <f t="shared" si="6"/>
        <v>60.6%</v>
      </c>
      <c r="AA24" s="7" t="str">
        <f t="shared" si="6"/>
        <v>20.5%</v>
      </c>
      <c r="AB24" s="7" t="str">
        <f t="shared" si="6"/>
        <v>13.2%</v>
      </c>
      <c r="AC24" s="7" t="str">
        <f t="shared" si="6"/>
        <v>2.9%</v>
      </c>
      <c r="AD24" s="7" t="str">
        <f t="shared" si="6"/>
        <v>1.4%</v>
      </c>
      <c r="AE24" s="7" t="str">
        <f t="shared" si="6"/>
        <v>0.8%</v>
      </c>
      <c r="AF24" s="7" t="str">
        <f t="shared" si="6"/>
        <v>0.5%</v>
      </c>
      <c r="AG24" s="7" t="str">
        <f t="shared" si="6"/>
        <v>0.2%</v>
      </c>
      <c r="AH24" s="9"/>
      <c r="AI24" s="9">
        <f t="shared" si="3"/>
        <v>4</v>
      </c>
      <c r="AJ24" s="10" t="s">
        <v>282</v>
      </c>
    </row>
    <row r="25" spans="1:36" ht="13.8" x14ac:dyDescent="0.25">
      <c r="A25" s="5">
        <f t="shared" si="4"/>
        <v>43890</v>
      </c>
      <c r="B25" s="5">
        <f t="shared" si="4"/>
        <v>44136</v>
      </c>
      <c r="C25" s="6">
        <f t="shared" si="4"/>
        <v>0.33333333333333331</v>
      </c>
      <c r="D25" s="7">
        <f t="shared" si="4"/>
        <v>248</v>
      </c>
      <c r="E25" s="10" t="s">
        <v>268</v>
      </c>
      <c r="F25" s="7">
        <f t="shared" si="5"/>
        <v>169194</v>
      </c>
      <c r="G25" s="7">
        <f t="shared" si="5"/>
        <v>8371</v>
      </c>
      <c r="H25" s="7">
        <f t="shared" si="5"/>
        <v>4313</v>
      </c>
      <c r="I25" s="16" t="str">
        <f t="shared" si="5"/>
        <v>No hay datos</v>
      </c>
      <c r="J25" s="19">
        <f t="shared" si="5"/>
        <v>149048</v>
      </c>
      <c r="K25" s="24">
        <f t="shared" si="5"/>
        <v>21423</v>
      </c>
      <c r="L25" s="7">
        <f t="shared" si="5"/>
        <v>327889</v>
      </c>
      <c r="M25" s="7">
        <f t="shared" si="5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6"/>
        <v>79053</v>
      </c>
      <c r="V25" s="7">
        <f t="shared" si="6"/>
        <v>531</v>
      </c>
      <c r="W25" s="7">
        <f t="shared" si="6"/>
        <v>342</v>
      </c>
      <c r="X25" s="7" t="str">
        <f t="shared" si="6"/>
        <v>53.0%</v>
      </c>
      <c r="Y25" s="7" t="str">
        <f t="shared" si="6"/>
        <v>47.0%</v>
      </c>
      <c r="Z25" s="7" t="str">
        <f t="shared" si="6"/>
        <v>60.6%</v>
      </c>
      <c r="AA25" s="7" t="str">
        <f t="shared" si="6"/>
        <v>20.5%</v>
      </c>
      <c r="AB25" s="7" t="str">
        <f t="shared" si="6"/>
        <v>13.2%</v>
      </c>
      <c r="AC25" s="7" t="str">
        <f t="shared" si="6"/>
        <v>2.9%</v>
      </c>
      <c r="AD25" s="7" t="str">
        <f t="shared" si="6"/>
        <v>1.4%</v>
      </c>
      <c r="AE25" s="7" t="str">
        <f t="shared" si="6"/>
        <v>0.8%</v>
      </c>
      <c r="AF25" s="7" t="str">
        <f t="shared" si="6"/>
        <v>0.5%</v>
      </c>
      <c r="AG25" s="7" t="str">
        <f t="shared" si="6"/>
        <v>0.2%</v>
      </c>
      <c r="AH25" s="9"/>
      <c r="AI25" s="9">
        <f t="shared" si="3"/>
        <v>4</v>
      </c>
      <c r="AJ25" s="10" t="s">
        <v>282</v>
      </c>
    </row>
    <row r="26" spans="1:36" ht="13.8" x14ac:dyDescent="0.25">
      <c r="A26" s="5">
        <f t="shared" si="4"/>
        <v>43890</v>
      </c>
      <c r="B26" s="5">
        <f t="shared" si="4"/>
        <v>44136</v>
      </c>
      <c r="C26" s="6">
        <f t="shared" si="4"/>
        <v>0.33333333333333331</v>
      </c>
      <c r="D26" s="7">
        <f t="shared" si="4"/>
        <v>248</v>
      </c>
      <c r="E26" s="10" t="s">
        <v>268</v>
      </c>
      <c r="F26" s="7">
        <f t="shared" si="5"/>
        <v>169194</v>
      </c>
      <c r="G26" s="7">
        <f t="shared" si="5"/>
        <v>8371</v>
      </c>
      <c r="H26" s="7">
        <f t="shared" si="5"/>
        <v>4313</v>
      </c>
      <c r="I26" s="16" t="str">
        <f t="shared" si="5"/>
        <v>No hay datos</v>
      </c>
      <c r="J26" s="19">
        <f t="shared" si="5"/>
        <v>149048</v>
      </c>
      <c r="K26" s="24">
        <f t="shared" si="5"/>
        <v>21423</v>
      </c>
      <c r="L26" s="7">
        <f t="shared" si="5"/>
        <v>327889</v>
      </c>
      <c r="M26" s="7">
        <f t="shared" si="5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6"/>
        <v>22263</v>
      </c>
      <c r="S26" s="7">
        <f t="shared" si="6"/>
        <v>1737</v>
      </c>
      <c r="T26" s="7">
        <f t="shared" si="6"/>
        <v>1651</v>
      </c>
      <c r="U26" s="7">
        <f t="shared" si="6"/>
        <v>79053</v>
      </c>
      <c r="V26" s="7">
        <f t="shared" si="6"/>
        <v>531</v>
      </c>
      <c r="W26" s="7">
        <f t="shared" si="6"/>
        <v>342</v>
      </c>
      <c r="X26" s="7" t="str">
        <f t="shared" si="6"/>
        <v>53.0%</v>
      </c>
      <c r="Y26" s="7" t="str">
        <f t="shared" si="6"/>
        <v>47.0%</v>
      </c>
      <c r="Z26" s="7" t="str">
        <f t="shared" si="6"/>
        <v>60.6%</v>
      </c>
      <c r="AA26" s="7" t="str">
        <f t="shared" si="6"/>
        <v>20.5%</v>
      </c>
      <c r="AB26" s="7" t="str">
        <f t="shared" si="6"/>
        <v>13.2%</v>
      </c>
      <c r="AC26" s="7" t="str">
        <f t="shared" si="6"/>
        <v>2.9%</v>
      </c>
      <c r="AD26" s="7" t="str">
        <f t="shared" si="6"/>
        <v>1.4%</v>
      </c>
      <c r="AE26" s="7" t="str">
        <f t="shared" si="6"/>
        <v>0.8%</v>
      </c>
      <c r="AF26" s="7" t="str">
        <f t="shared" si="6"/>
        <v>0.5%</v>
      </c>
      <c r="AG26" s="7" t="str">
        <f t="shared" si="6"/>
        <v>0.2%</v>
      </c>
      <c r="AH26" s="9"/>
      <c r="AI26" s="9">
        <f t="shared" si="3"/>
        <v>4</v>
      </c>
      <c r="AJ26" s="10" t="s">
        <v>282</v>
      </c>
    </row>
    <row r="27" spans="1:36" ht="13.8" x14ac:dyDescent="0.25">
      <c r="A27" s="5">
        <f t="shared" si="4"/>
        <v>43890</v>
      </c>
      <c r="B27" s="5">
        <f t="shared" si="4"/>
        <v>44136</v>
      </c>
      <c r="C27" s="6">
        <f t="shared" si="4"/>
        <v>0.33333333333333331</v>
      </c>
      <c r="D27" s="7">
        <f t="shared" si="4"/>
        <v>248</v>
      </c>
      <c r="E27" s="10" t="s">
        <v>268</v>
      </c>
      <c r="F27" s="7">
        <f t="shared" si="5"/>
        <v>169194</v>
      </c>
      <c r="G27" s="7">
        <f t="shared" si="5"/>
        <v>8371</v>
      </c>
      <c r="H27" s="7">
        <f t="shared" si="5"/>
        <v>4313</v>
      </c>
      <c r="I27" s="16" t="str">
        <f t="shared" si="5"/>
        <v>No hay datos</v>
      </c>
      <c r="J27" s="19">
        <f t="shared" si="5"/>
        <v>149048</v>
      </c>
      <c r="K27" s="24">
        <f t="shared" si="5"/>
        <v>21423</v>
      </c>
      <c r="L27" s="7">
        <f t="shared" si="5"/>
        <v>327889</v>
      </c>
      <c r="M27" s="7">
        <f t="shared" si="5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6"/>
        <v>22263</v>
      </c>
      <c r="S27" s="7">
        <f t="shared" si="6"/>
        <v>1737</v>
      </c>
      <c r="T27" s="7">
        <f t="shared" si="6"/>
        <v>1651</v>
      </c>
      <c r="U27" s="7">
        <f t="shared" si="6"/>
        <v>79053</v>
      </c>
      <c r="V27" s="7">
        <f t="shared" si="6"/>
        <v>531</v>
      </c>
      <c r="W27" s="7">
        <f t="shared" si="6"/>
        <v>342</v>
      </c>
      <c r="X27" s="7" t="str">
        <f t="shared" si="6"/>
        <v>53.0%</v>
      </c>
      <c r="Y27" s="7" t="str">
        <f t="shared" si="6"/>
        <v>47.0%</v>
      </c>
      <c r="Z27" s="7" t="str">
        <f t="shared" si="6"/>
        <v>60.6%</v>
      </c>
      <c r="AA27" s="7" t="str">
        <f t="shared" si="6"/>
        <v>20.5%</v>
      </c>
      <c r="AB27" s="7" t="str">
        <f t="shared" si="6"/>
        <v>13.2%</v>
      </c>
      <c r="AC27" s="7" t="str">
        <f t="shared" si="6"/>
        <v>2.9%</v>
      </c>
      <c r="AD27" s="7" t="str">
        <f t="shared" si="6"/>
        <v>1.4%</v>
      </c>
      <c r="AE27" s="7" t="str">
        <f t="shared" si="6"/>
        <v>0.8%</v>
      </c>
      <c r="AF27" s="7" t="str">
        <f t="shared" si="6"/>
        <v>0.5%</v>
      </c>
      <c r="AG27" s="7" t="str">
        <f t="shared" si="6"/>
        <v>0.2%</v>
      </c>
      <c r="AH27" s="9"/>
      <c r="AI27" s="9">
        <f t="shared" si="3"/>
        <v>4</v>
      </c>
      <c r="AJ27" s="10" t="s">
        <v>282</v>
      </c>
    </row>
    <row r="28" spans="1:36" ht="13.8" x14ac:dyDescent="0.25">
      <c r="A28" s="5">
        <f t="shared" si="4"/>
        <v>43890</v>
      </c>
      <c r="B28" s="5">
        <f t="shared" si="4"/>
        <v>44136</v>
      </c>
      <c r="C28" s="6">
        <f t="shared" si="4"/>
        <v>0.33333333333333331</v>
      </c>
      <c r="D28" s="7">
        <f t="shared" si="4"/>
        <v>248</v>
      </c>
      <c r="E28" s="10" t="s">
        <v>268</v>
      </c>
      <c r="F28" s="7">
        <f t="shared" si="5"/>
        <v>169194</v>
      </c>
      <c r="G28" s="7">
        <f t="shared" si="5"/>
        <v>8371</v>
      </c>
      <c r="H28" s="7">
        <f t="shared" si="5"/>
        <v>4313</v>
      </c>
      <c r="I28" s="16" t="str">
        <f t="shared" si="5"/>
        <v>No hay datos</v>
      </c>
      <c r="J28" s="19">
        <f t="shared" si="5"/>
        <v>149048</v>
      </c>
      <c r="K28" s="24">
        <f t="shared" si="5"/>
        <v>21423</v>
      </c>
      <c r="L28" s="7">
        <f t="shared" si="5"/>
        <v>327889</v>
      </c>
      <c r="M28" s="7">
        <f t="shared" si="5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6"/>
        <v>22263</v>
      </c>
      <c r="S28" s="7">
        <f t="shared" si="6"/>
        <v>1737</v>
      </c>
      <c r="T28" s="7">
        <f t="shared" si="6"/>
        <v>1651</v>
      </c>
      <c r="U28" s="7">
        <f t="shared" si="6"/>
        <v>79053</v>
      </c>
      <c r="V28" s="7">
        <f t="shared" si="6"/>
        <v>531</v>
      </c>
      <c r="W28" s="7">
        <f t="shared" si="6"/>
        <v>342</v>
      </c>
      <c r="X28" s="7" t="str">
        <f t="shared" si="6"/>
        <v>53.0%</v>
      </c>
      <c r="Y28" s="7" t="str">
        <f t="shared" si="6"/>
        <v>47.0%</v>
      </c>
      <c r="Z28" s="7" t="str">
        <f t="shared" si="6"/>
        <v>60.6%</v>
      </c>
      <c r="AA28" s="7" t="str">
        <f t="shared" si="6"/>
        <v>20.5%</v>
      </c>
      <c r="AB28" s="7" t="str">
        <f t="shared" si="6"/>
        <v>13.2%</v>
      </c>
      <c r="AC28" s="7" t="str">
        <f t="shared" si="6"/>
        <v>2.9%</v>
      </c>
      <c r="AD28" s="7" t="str">
        <f t="shared" si="6"/>
        <v>1.4%</v>
      </c>
      <c r="AE28" s="7" t="str">
        <f t="shared" si="6"/>
        <v>0.8%</v>
      </c>
      <c r="AF28" s="7" t="str">
        <f t="shared" si="6"/>
        <v>0.5%</v>
      </c>
      <c r="AG28" s="7" t="str">
        <f t="shared" si="6"/>
        <v>0.2%</v>
      </c>
      <c r="AH28" s="9"/>
      <c r="AI28" s="9">
        <f t="shared" si="3"/>
        <v>4</v>
      </c>
      <c r="AJ28" s="10" t="s">
        <v>282</v>
      </c>
    </row>
    <row r="29" spans="1:36" ht="13.8" x14ac:dyDescent="0.25">
      <c r="A29" s="5">
        <f t="shared" si="4"/>
        <v>43890</v>
      </c>
      <c r="B29" s="5">
        <f t="shared" si="4"/>
        <v>44136</v>
      </c>
      <c r="C29" s="6">
        <f t="shared" si="4"/>
        <v>0.33333333333333331</v>
      </c>
      <c r="D29" s="7">
        <f t="shared" si="4"/>
        <v>248</v>
      </c>
      <c r="E29" s="10" t="s">
        <v>268</v>
      </c>
      <c r="F29" s="7">
        <f t="shared" si="5"/>
        <v>169194</v>
      </c>
      <c r="G29" s="7">
        <f t="shared" si="5"/>
        <v>8371</v>
      </c>
      <c r="H29" s="7">
        <f t="shared" si="5"/>
        <v>4313</v>
      </c>
      <c r="I29" s="16" t="str">
        <f t="shared" si="5"/>
        <v>No hay datos</v>
      </c>
      <c r="J29" s="19">
        <f t="shared" si="5"/>
        <v>149048</v>
      </c>
      <c r="K29" s="24">
        <f t="shared" si="5"/>
        <v>21423</v>
      </c>
      <c r="L29" s="7">
        <f t="shared" si="5"/>
        <v>327889</v>
      </c>
      <c r="M29" s="7">
        <f t="shared" si="5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6"/>
        <v>22263</v>
      </c>
      <c r="S29" s="7">
        <f t="shared" si="6"/>
        <v>1737</v>
      </c>
      <c r="T29" s="7">
        <f t="shared" si="6"/>
        <v>1651</v>
      </c>
      <c r="U29" s="7">
        <f t="shared" si="6"/>
        <v>79053</v>
      </c>
      <c r="V29" s="7">
        <f t="shared" si="6"/>
        <v>531</v>
      </c>
      <c r="W29" s="7">
        <f t="shared" si="6"/>
        <v>342</v>
      </c>
      <c r="X29" s="7" t="str">
        <f t="shared" si="6"/>
        <v>53.0%</v>
      </c>
      <c r="Y29" s="7" t="str">
        <f t="shared" si="6"/>
        <v>47.0%</v>
      </c>
      <c r="Z29" s="7" t="str">
        <f t="shared" si="6"/>
        <v>60.6%</v>
      </c>
      <c r="AA29" s="7" t="str">
        <f t="shared" si="6"/>
        <v>20.5%</v>
      </c>
      <c r="AB29" s="7" t="str">
        <f t="shared" si="6"/>
        <v>13.2%</v>
      </c>
      <c r="AC29" s="7" t="str">
        <f t="shared" si="6"/>
        <v>2.9%</v>
      </c>
      <c r="AD29" s="7" t="str">
        <f t="shared" si="6"/>
        <v>1.4%</v>
      </c>
      <c r="AE29" s="7" t="str">
        <f t="shared" si="6"/>
        <v>0.8%</v>
      </c>
      <c r="AF29" s="7" t="str">
        <f t="shared" si="6"/>
        <v>0.5%</v>
      </c>
      <c r="AG29" s="7" t="str">
        <f t="shared" si="6"/>
        <v>0.2%</v>
      </c>
      <c r="AH29" s="9"/>
      <c r="AI29" s="9">
        <f t="shared" si="3"/>
        <v>4</v>
      </c>
      <c r="AJ29" s="10" t="s">
        <v>282</v>
      </c>
    </row>
    <row r="30" spans="1:36" ht="13.8" x14ac:dyDescent="0.25">
      <c r="A30" s="5">
        <f t="shared" si="4"/>
        <v>43890</v>
      </c>
      <c r="B30" s="5">
        <f t="shared" si="4"/>
        <v>44136</v>
      </c>
      <c r="C30" s="6">
        <f t="shared" si="4"/>
        <v>0.33333333333333331</v>
      </c>
      <c r="D30" s="7">
        <f t="shared" si="4"/>
        <v>248</v>
      </c>
      <c r="E30" s="10" t="s">
        <v>268</v>
      </c>
      <c r="F30" s="7">
        <f t="shared" si="5"/>
        <v>169194</v>
      </c>
      <c r="G30" s="7">
        <f t="shared" si="5"/>
        <v>8371</v>
      </c>
      <c r="H30" s="7">
        <f t="shared" si="5"/>
        <v>4313</v>
      </c>
      <c r="I30" s="16" t="str">
        <f t="shared" si="5"/>
        <v>No hay datos</v>
      </c>
      <c r="J30" s="19">
        <f t="shared" si="5"/>
        <v>149048</v>
      </c>
      <c r="K30" s="24">
        <f t="shared" si="5"/>
        <v>21423</v>
      </c>
      <c r="L30" s="7">
        <f t="shared" si="5"/>
        <v>327889</v>
      </c>
      <c r="M30" s="7">
        <f t="shared" si="5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6"/>
        <v>22263</v>
      </c>
      <c r="S30" s="7">
        <f t="shared" si="6"/>
        <v>1737</v>
      </c>
      <c r="T30" s="7">
        <f t="shared" si="6"/>
        <v>1651</v>
      </c>
      <c r="U30" s="7">
        <f t="shared" si="6"/>
        <v>79053</v>
      </c>
      <c r="V30" s="7">
        <f t="shared" si="6"/>
        <v>531</v>
      </c>
      <c r="W30" s="7">
        <f t="shared" si="6"/>
        <v>342</v>
      </c>
      <c r="X30" s="7" t="str">
        <f t="shared" si="6"/>
        <v>53.0%</v>
      </c>
      <c r="Y30" s="7" t="str">
        <f t="shared" si="6"/>
        <v>47.0%</v>
      </c>
      <c r="Z30" s="7" t="str">
        <f t="shared" si="6"/>
        <v>60.6%</v>
      </c>
      <c r="AA30" s="7" t="str">
        <f t="shared" si="6"/>
        <v>20.5%</v>
      </c>
      <c r="AB30" s="7" t="str">
        <f t="shared" si="6"/>
        <v>13.2%</v>
      </c>
      <c r="AC30" s="7" t="str">
        <f t="shared" si="6"/>
        <v>2.9%</v>
      </c>
      <c r="AD30" s="7" t="str">
        <f t="shared" si="6"/>
        <v>1.4%</v>
      </c>
      <c r="AE30" s="7" t="str">
        <f t="shared" si="6"/>
        <v>0.8%</v>
      </c>
      <c r="AF30" s="7" t="str">
        <f t="shared" si="6"/>
        <v>0.5%</v>
      </c>
      <c r="AG30" s="7" t="str">
        <f t="shared" si="6"/>
        <v>0.2%</v>
      </c>
      <c r="AH30" s="9"/>
      <c r="AI30" s="9">
        <f t="shared" si="3"/>
        <v>4</v>
      </c>
      <c r="AJ30" s="10" t="s">
        <v>282</v>
      </c>
    </row>
    <row r="31" spans="1:36" ht="13.8" x14ac:dyDescent="0.25">
      <c r="A31" s="5">
        <f t="shared" si="4"/>
        <v>43890</v>
      </c>
      <c r="B31" s="5">
        <f t="shared" si="4"/>
        <v>44136</v>
      </c>
      <c r="C31" s="6">
        <f t="shared" si="4"/>
        <v>0.33333333333333331</v>
      </c>
      <c r="D31" s="7">
        <f t="shared" si="4"/>
        <v>248</v>
      </c>
      <c r="E31" s="10" t="s">
        <v>268</v>
      </c>
      <c r="F31" s="7">
        <f t="shared" si="5"/>
        <v>169194</v>
      </c>
      <c r="G31" s="7">
        <f t="shared" si="5"/>
        <v>8371</v>
      </c>
      <c r="H31" s="7">
        <f t="shared" si="5"/>
        <v>4313</v>
      </c>
      <c r="I31" s="16" t="str">
        <f t="shared" si="5"/>
        <v>No hay datos</v>
      </c>
      <c r="J31" s="19">
        <f t="shared" si="5"/>
        <v>149048</v>
      </c>
      <c r="K31" s="24">
        <f t="shared" si="5"/>
        <v>21423</v>
      </c>
      <c r="L31" s="7">
        <f t="shared" si="5"/>
        <v>327889</v>
      </c>
      <c r="M31" s="7">
        <f t="shared" si="5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6"/>
        <v>22263</v>
      </c>
      <c r="S31" s="7">
        <f t="shared" si="6"/>
        <v>1737</v>
      </c>
      <c r="T31" s="7">
        <f t="shared" si="6"/>
        <v>1651</v>
      </c>
      <c r="U31" s="7">
        <f t="shared" si="6"/>
        <v>79053</v>
      </c>
      <c r="V31" s="7">
        <f t="shared" si="6"/>
        <v>531</v>
      </c>
      <c r="W31" s="7">
        <f t="shared" si="6"/>
        <v>342</v>
      </c>
      <c r="X31" s="7" t="str">
        <f t="shared" si="6"/>
        <v>53.0%</v>
      </c>
      <c r="Y31" s="7" t="str">
        <f t="shared" si="6"/>
        <v>47.0%</v>
      </c>
      <c r="Z31" s="7" t="str">
        <f t="shared" si="6"/>
        <v>60.6%</v>
      </c>
      <c r="AA31" s="7" t="str">
        <f t="shared" si="6"/>
        <v>20.5%</v>
      </c>
      <c r="AB31" s="7" t="str">
        <f t="shared" si="6"/>
        <v>13.2%</v>
      </c>
      <c r="AC31" s="7" t="str">
        <f t="shared" si="6"/>
        <v>2.9%</v>
      </c>
      <c r="AD31" s="7" t="str">
        <f t="shared" si="6"/>
        <v>1.4%</v>
      </c>
      <c r="AE31" s="7" t="str">
        <f t="shared" si="6"/>
        <v>0.8%</v>
      </c>
      <c r="AF31" s="7" t="str">
        <f t="shared" si="6"/>
        <v>0.5%</v>
      </c>
      <c r="AG31" s="7" t="str">
        <f t="shared" si="6"/>
        <v>0.2%</v>
      </c>
      <c r="AH31" s="9"/>
      <c r="AI31" s="9">
        <f t="shared" si="3"/>
        <v>4</v>
      </c>
      <c r="AJ31" s="10" t="s">
        <v>282</v>
      </c>
    </row>
    <row r="32" spans="1:36" ht="13.8" x14ac:dyDescent="0.25">
      <c r="A32" s="5">
        <f t="shared" si="4"/>
        <v>43890</v>
      </c>
      <c r="B32" s="5">
        <f t="shared" si="4"/>
        <v>44136</v>
      </c>
      <c r="C32" s="6">
        <f t="shared" si="4"/>
        <v>0.33333333333333331</v>
      </c>
      <c r="D32" s="7">
        <f t="shared" si="4"/>
        <v>248</v>
      </c>
      <c r="E32" s="10" t="s">
        <v>268</v>
      </c>
      <c r="F32" s="7">
        <f t="shared" si="5"/>
        <v>169194</v>
      </c>
      <c r="G32" s="7">
        <f t="shared" si="5"/>
        <v>8371</v>
      </c>
      <c r="H32" s="7">
        <f t="shared" si="5"/>
        <v>4313</v>
      </c>
      <c r="I32" s="16" t="str">
        <f t="shared" si="5"/>
        <v>No hay datos</v>
      </c>
      <c r="J32" s="19">
        <f t="shared" si="5"/>
        <v>149048</v>
      </c>
      <c r="K32" s="24">
        <f t="shared" si="5"/>
        <v>21423</v>
      </c>
      <c r="L32" s="7">
        <f t="shared" si="5"/>
        <v>327889</v>
      </c>
      <c r="M32" s="7">
        <f t="shared" si="5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6"/>
        <v>22263</v>
      </c>
      <c r="S32" s="7">
        <f t="shared" si="6"/>
        <v>1737</v>
      </c>
      <c r="T32" s="7">
        <f t="shared" si="6"/>
        <v>1651</v>
      </c>
      <c r="U32" s="7">
        <f t="shared" si="6"/>
        <v>79053</v>
      </c>
      <c r="V32" s="7">
        <f t="shared" si="6"/>
        <v>531</v>
      </c>
      <c r="W32" s="7">
        <f t="shared" si="6"/>
        <v>342</v>
      </c>
      <c r="X32" s="7" t="str">
        <f t="shared" si="6"/>
        <v>53.0%</v>
      </c>
      <c r="Y32" s="7" t="str">
        <f t="shared" si="6"/>
        <v>47.0%</v>
      </c>
      <c r="Z32" s="7" t="str">
        <f t="shared" si="6"/>
        <v>60.6%</v>
      </c>
      <c r="AA32" s="7" t="str">
        <f t="shared" si="6"/>
        <v>20.5%</v>
      </c>
      <c r="AB32" s="7" t="str">
        <f t="shared" si="6"/>
        <v>13.2%</v>
      </c>
      <c r="AC32" s="7" t="str">
        <f t="shared" si="6"/>
        <v>2.9%</v>
      </c>
      <c r="AD32" s="7" t="str">
        <f t="shared" si="6"/>
        <v>1.4%</v>
      </c>
      <c r="AE32" s="7" t="str">
        <f t="shared" si="6"/>
        <v>0.8%</v>
      </c>
      <c r="AF32" s="7" t="str">
        <f t="shared" si="6"/>
        <v>0.5%</v>
      </c>
      <c r="AG32" s="7" t="str">
        <f t="shared" si="6"/>
        <v>0.2%</v>
      </c>
      <c r="AH32" s="9"/>
      <c r="AI32" s="9">
        <f t="shared" si="3"/>
        <v>4</v>
      </c>
      <c r="AJ32" s="10" t="s">
        <v>282</v>
      </c>
    </row>
    <row r="33" spans="1:36" ht="13.8" x14ac:dyDescent="0.25">
      <c r="A33" s="5">
        <f t="shared" si="4"/>
        <v>43890</v>
      </c>
      <c r="B33" s="5">
        <f t="shared" si="4"/>
        <v>44136</v>
      </c>
      <c r="C33" s="6">
        <f t="shared" si="4"/>
        <v>0.33333333333333331</v>
      </c>
      <c r="D33" s="7">
        <f t="shared" si="4"/>
        <v>248</v>
      </c>
      <c r="E33" s="10" t="s">
        <v>268</v>
      </c>
      <c r="F33" s="7">
        <f t="shared" si="5"/>
        <v>169194</v>
      </c>
      <c r="G33" s="7">
        <f t="shared" si="5"/>
        <v>8371</v>
      </c>
      <c r="H33" s="7">
        <f t="shared" si="5"/>
        <v>4313</v>
      </c>
      <c r="I33" s="16" t="str">
        <f t="shared" si="5"/>
        <v>No hay datos</v>
      </c>
      <c r="J33" s="19">
        <f t="shared" si="5"/>
        <v>149048</v>
      </c>
      <c r="K33" s="24">
        <f t="shared" si="5"/>
        <v>21423</v>
      </c>
      <c r="L33" s="7">
        <f t="shared" si="5"/>
        <v>327889</v>
      </c>
      <c r="M33" s="7">
        <f t="shared" si="5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6"/>
        <v>22263</v>
      </c>
      <c r="S33" s="7">
        <f t="shared" si="6"/>
        <v>1737</v>
      </c>
      <c r="T33" s="7">
        <f t="shared" si="6"/>
        <v>1651</v>
      </c>
      <c r="U33" s="7">
        <f t="shared" si="6"/>
        <v>79053</v>
      </c>
      <c r="V33" s="7">
        <f t="shared" si="6"/>
        <v>531</v>
      </c>
      <c r="W33" s="7">
        <f t="shared" si="6"/>
        <v>342</v>
      </c>
      <c r="X33" s="7" t="str">
        <f t="shared" si="6"/>
        <v>53.0%</v>
      </c>
      <c r="Y33" s="7" t="str">
        <f t="shared" si="6"/>
        <v>47.0%</v>
      </c>
      <c r="Z33" s="7" t="str">
        <f t="shared" si="6"/>
        <v>60.6%</v>
      </c>
      <c r="AA33" s="7" t="str">
        <f t="shared" si="6"/>
        <v>20.5%</v>
      </c>
      <c r="AB33" s="7" t="str">
        <f t="shared" si="6"/>
        <v>13.2%</v>
      </c>
      <c r="AC33" s="7" t="str">
        <f t="shared" si="6"/>
        <v>2.9%</v>
      </c>
      <c r="AD33" s="7" t="str">
        <f t="shared" si="6"/>
        <v>1.4%</v>
      </c>
      <c r="AE33" s="7" t="str">
        <f t="shared" si="6"/>
        <v>0.8%</v>
      </c>
      <c r="AF33" s="7" t="str">
        <f t="shared" si="6"/>
        <v>0.5%</v>
      </c>
      <c r="AG33" s="7" t="str">
        <f t="shared" si="6"/>
        <v>0.2%</v>
      </c>
      <c r="AH33" s="9"/>
      <c r="AI33" s="9">
        <f t="shared" si="3"/>
        <v>4</v>
      </c>
      <c r="AJ33" s="10" t="s">
        <v>282</v>
      </c>
    </row>
    <row r="34" spans="1:36" ht="13.8" x14ac:dyDescent="0.25">
      <c r="A34" s="5">
        <f t="shared" si="4"/>
        <v>43890</v>
      </c>
      <c r="B34" s="5">
        <f t="shared" si="4"/>
        <v>44136</v>
      </c>
      <c r="C34" s="6">
        <f t="shared" si="4"/>
        <v>0.33333333333333331</v>
      </c>
      <c r="D34" s="7">
        <f t="shared" si="4"/>
        <v>248</v>
      </c>
      <c r="E34" s="10" t="s">
        <v>268</v>
      </c>
      <c r="F34" s="7">
        <f t="shared" si="5"/>
        <v>169194</v>
      </c>
      <c r="G34" s="7">
        <f t="shared" si="5"/>
        <v>8371</v>
      </c>
      <c r="H34" s="7">
        <f t="shared" si="5"/>
        <v>4313</v>
      </c>
      <c r="I34" s="16" t="str">
        <f t="shared" si="5"/>
        <v>No hay datos</v>
      </c>
      <c r="J34" s="19">
        <f t="shared" si="5"/>
        <v>149048</v>
      </c>
      <c r="K34" s="24">
        <f t="shared" si="5"/>
        <v>21423</v>
      </c>
      <c r="L34" s="7">
        <f t="shared" si="5"/>
        <v>327889</v>
      </c>
      <c r="M34" s="7">
        <f t="shared" si="5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6"/>
        <v>22263</v>
      </c>
      <c r="S34" s="7">
        <f t="shared" si="6"/>
        <v>1737</v>
      </c>
      <c r="T34" s="7">
        <f t="shared" si="6"/>
        <v>1651</v>
      </c>
      <c r="U34" s="7">
        <f t="shared" si="6"/>
        <v>79053</v>
      </c>
      <c r="V34" s="7">
        <f t="shared" si="6"/>
        <v>531</v>
      </c>
      <c r="W34" s="7">
        <f t="shared" si="6"/>
        <v>342</v>
      </c>
      <c r="X34" s="7" t="str">
        <f t="shared" si="6"/>
        <v>53.0%</v>
      </c>
      <c r="Y34" s="7" t="str">
        <f t="shared" si="6"/>
        <v>47.0%</v>
      </c>
      <c r="Z34" s="7" t="str">
        <f t="shared" si="6"/>
        <v>60.6%</v>
      </c>
      <c r="AA34" s="7" t="str">
        <f t="shared" si="6"/>
        <v>20.5%</v>
      </c>
      <c r="AB34" s="7" t="str">
        <f t="shared" si="6"/>
        <v>13.2%</v>
      </c>
      <c r="AC34" s="7" t="str">
        <f t="shared" si="6"/>
        <v>2.9%</v>
      </c>
      <c r="AD34" s="7" t="str">
        <f t="shared" si="6"/>
        <v>1.4%</v>
      </c>
      <c r="AE34" s="7" t="str">
        <f t="shared" si="6"/>
        <v>0.8%</v>
      </c>
      <c r="AF34" s="7" t="str">
        <f t="shared" si="6"/>
        <v>0.5%</v>
      </c>
      <c r="AG34" s="7" t="str">
        <f t="shared" si="6"/>
        <v>0.2%</v>
      </c>
      <c r="AH34" s="9"/>
      <c r="AI34" s="9">
        <f t="shared" si="3"/>
        <v>4</v>
      </c>
      <c r="AJ34" s="10" t="s">
        <v>282</v>
      </c>
    </row>
    <row r="35" spans="1:36" ht="13.8" x14ac:dyDescent="0.25">
      <c r="A35" s="5">
        <f t="shared" ref="A35:D50" si="7">A34</f>
        <v>43890</v>
      </c>
      <c r="B35" s="5">
        <f t="shared" si="7"/>
        <v>44136</v>
      </c>
      <c r="C35" s="6">
        <f t="shared" si="7"/>
        <v>0.33333333333333331</v>
      </c>
      <c r="D35" s="7">
        <f t="shared" si="7"/>
        <v>248</v>
      </c>
      <c r="E35" s="10" t="s">
        <v>268</v>
      </c>
      <c r="F35" s="7">
        <f t="shared" ref="F35:M50" si="8">F34</f>
        <v>169194</v>
      </c>
      <c r="G35" s="7">
        <f t="shared" si="8"/>
        <v>8371</v>
      </c>
      <c r="H35" s="7">
        <f t="shared" si="8"/>
        <v>4313</v>
      </c>
      <c r="I35" s="16" t="str">
        <f t="shared" si="8"/>
        <v>No hay datos</v>
      </c>
      <c r="J35" s="19">
        <f t="shared" si="8"/>
        <v>149048</v>
      </c>
      <c r="K35" s="24">
        <f t="shared" si="8"/>
        <v>21423</v>
      </c>
      <c r="L35" s="7">
        <f t="shared" si="8"/>
        <v>327889</v>
      </c>
      <c r="M35" s="7">
        <f t="shared" si="8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6"/>
        <v>22263</v>
      </c>
      <c r="S35" s="7">
        <f t="shared" si="6"/>
        <v>1737</v>
      </c>
      <c r="T35" s="7">
        <f t="shared" si="6"/>
        <v>1651</v>
      </c>
      <c r="U35" s="7">
        <f t="shared" si="6"/>
        <v>79053</v>
      </c>
      <c r="V35" s="7">
        <f t="shared" si="6"/>
        <v>531</v>
      </c>
      <c r="W35" s="7">
        <f t="shared" si="6"/>
        <v>342</v>
      </c>
      <c r="X35" s="7" t="str">
        <f t="shared" si="6"/>
        <v>53.0%</v>
      </c>
      <c r="Y35" s="7" t="str">
        <f t="shared" si="6"/>
        <v>47.0%</v>
      </c>
      <c r="Z35" s="7" t="str">
        <f t="shared" si="6"/>
        <v>60.6%</v>
      </c>
      <c r="AA35" s="7" t="str">
        <f t="shared" si="6"/>
        <v>20.5%</v>
      </c>
      <c r="AB35" s="7" t="str">
        <f t="shared" si="6"/>
        <v>13.2%</v>
      </c>
      <c r="AC35" s="7" t="str">
        <f t="shared" si="6"/>
        <v>2.9%</v>
      </c>
      <c r="AD35" s="7" t="str">
        <f t="shared" si="6"/>
        <v>1.4%</v>
      </c>
      <c r="AE35" s="7" t="str">
        <f t="shared" si="6"/>
        <v>0.8%</v>
      </c>
      <c r="AF35" s="7" t="str">
        <f t="shared" si="6"/>
        <v>0.5%</v>
      </c>
      <c r="AG35" s="7" t="str">
        <f t="shared" si="6"/>
        <v>0.2%</v>
      </c>
      <c r="AH35" s="9"/>
      <c r="AI35" s="9">
        <f t="shared" si="3"/>
        <v>4</v>
      </c>
      <c r="AJ35" s="10" t="s">
        <v>282</v>
      </c>
    </row>
    <row r="36" spans="1:36" ht="13.8" x14ac:dyDescent="0.25">
      <c r="A36" s="5">
        <f t="shared" si="7"/>
        <v>43890</v>
      </c>
      <c r="B36" s="5">
        <f t="shared" si="7"/>
        <v>44136</v>
      </c>
      <c r="C36" s="6">
        <f t="shared" si="7"/>
        <v>0.33333333333333331</v>
      </c>
      <c r="D36" s="7">
        <f t="shared" si="7"/>
        <v>248</v>
      </c>
      <c r="E36" s="10" t="s">
        <v>268</v>
      </c>
      <c r="F36" s="7">
        <f t="shared" si="8"/>
        <v>169194</v>
      </c>
      <c r="G36" s="7">
        <f t="shared" si="8"/>
        <v>8371</v>
      </c>
      <c r="H36" s="7">
        <f t="shared" si="8"/>
        <v>4313</v>
      </c>
      <c r="I36" s="16" t="str">
        <f t="shared" si="8"/>
        <v>No hay datos</v>
      </c>
      <c r="J36" s="19">
        <f t="shared" si="8"/>
        <v>149048</v>
      </c>
      <c r="K36" s="24">
        <f t="shared" si="8"/>
        <v>21423</v>
      </c>
      <c r="L36" s="7">
        <f t="shared" si="8"/>
        <v>327889</v>
      </c>
      <c r="M36" s="7">
        <f t="shared" si="8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9">R35</f>
        <v>22263</v>
      </c>
      <c r="S36" s="7">
        <f t="shared" si="9"/>
        <v>1737</v>
      </c>
      <c r="T36" s="7">
        <f t="shared" si="9"/>
        <v>1651</v>
      </c>
      <c r="U36" s="7">
        <f t="shared" si="9"/>
        <v>79053</v>
      </c>
      <c r="V36" s="7">
        <f t="shared" si="9"/>
        <v>531</v>
      </c>
      <c r="W36" s="7">
        <f t="shared" si="9"/>
        <v>342</v>
      </c>
      <c r="X36" s="7" t="str">
        <f t="shared" si="9"/>
        <v>53.0%</v>
      </c>
      <c r="Y36" s="7" t="str">
        <f t="shared" si="9"/>
        <v>47.0%</v>
      </c>
      <c r="Z36" s="7" t="str">
        <f t="shared" si="9"/>
        <v>60.6%</v>
      </c>
      <c r="AA36" s="7" t="str">
        <f t="shared" si="9"/>
        <v>20.5%</v>
      </c>
      <c r="AB36" s="7" t="str">
        <f t="shared" si="9"/>
        <v>13.2%</v>
      </c>
      <c r="AC36" s="7" t="str">
        <f t="shared" si="9"/>
        <v>2.9%</v>
      </c>
      <c r="AD36" s="7" t="str">
        <f t="shared" si="9"/>
        <v>1.4%</v>
      </c>
      <c r="AE36" s="7" t="str">
        <f t="shared" si="9"/>
        <v>0.8%</v>
      </c>
      <c r="AF36" s="7" t="str">
        <f t="shared" si="9"/>
        <v>0.5%</v>
      </c>
      <c r="AG36" s="7" t="str">
        <f t="shared" si="9"/>
        <v>0.2%</v>
      </c>
      <c r="AH36" s="9"/>
      <c r="AI36" s="9">
        <f t="shared" si="3"/>
        <v>4</v>
      </c>
      <c r="AJ36" s="10" t="s">
        <v>282</v>
      </c>
    </row>
    <row r="37" spans="1:36" ht="13.8" x14ac:dyDescent="0.25">
      <c r="A37" s="5">
        <f t="shared" si="7"/>
        <v>43890</v>
      </c>
      <c r="B37" s="5">
        <f t="shared" si="7"/>
        <v>44136</v>
      </c>
      <c r="C37" s="6">
        <f t="shared" si="7"/>
        <v>0.33333333333333331</v>
      </c>
      <c r="D37" s="7">
        <f t="shared" si="7"/>
        <v>248</v>
      </c>
      <c r="E37" s="10" t="s">
        <v>268</v>
      </c>
      <c r="F37" s="7">
        <f t="shared" si="8"/>
        <v>169194</v>
      </c>
      <c r="G37" s="7">
        <f t="shared" si="8"/>
        <v>8371</v>
      </c>
      <c r="H37" s="7">
        <f t="shared" si="8"/>
        <v>4313</v>
      </c>
      <c r="I37" s="16" t="str">
        <f t="shared" si="8"/>
        <v>No hay datos</v>
      </c>
      <c r="J37" s="19">
        <f t="shared" si="8"/>
        <v>149048</v>
      </c>
      <c r="K37" s="24">
        <f t="shared" si="8"/>
        <v>21423</v>
      </c>
      <c r="L37" s="7">
        <f t="shared" si="8"/>
        <v>327889</v>
      </c>
      <c r="M37" s="7">
        <f t="shared" si="8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9"/>
        <v>22263</v>
      </c>
      <c r="S37" s="7">
        <f t="shared" si="9"/>
        <v>1737</v>
      </c>
      <c r="T37" s="7">
        <f t="shared" si="9"/>
        <v>1651</v>
      </c>
      <c r="U37" s="7">
        <f t="shared" si="9"/>
        <v>79053</v>
      </c>
      <c r="V37" s="7">
        <f t="shared" si="9"/>
        <v>531</v>
      </c>
      <c r="W37" s="7">
        <f t="shared" si="9"/>
        <v>342</v>
      </c>
      <c r="X37" s="7" t="str">
        <f t="shared" si="9"/>
        <v>53.0%</v>
      </c>
      <c r="Y37" s="7" t="str">
        <f t="shared" si="9"/>
        <v>47.0%</v>
      </c>
      <c r="Z37" s="7" t="str">
        <f t="shared" si="9"/>
        <v>60.6%</v>
      </c>
      <c r="AA37" s="7" t="str">
        <f t="shared" si="9"/>
        <v>20.5%</v>
      </c>
      <c r="AB37" s="7" t="str">
        <f t="shared" si="9"/>
        <v>13.2%</v>
      </c>
      <c r="AC37" s="7" t="str">
        <f t="shared" si="9"/>
        <v>2.9%</v>
      </c>
      <c r="AD37" s="7" t="str">
        <f t="shared" si="9"/>
        <v>1.4%</v>
      </c>
      <c r="AE37" s="7" t="str">
        <f t="shared" si="9"/>
        <v>0.8%</v>
      </c>
      <c r="AF37" s="7" t="str">
        <f t="shared" si="9"/>
        <v>0.5%</v>
      </c>
      <c r="AG37" s="7" t="str">
        <f t="shared" si="9"/>
        <v>0.2%</v>
      </c>
      <c r="AH37" s="9"/>
      <c r="AI37" s="9">
        <f t="shared" si="3"/>
        <v>4</v>
      </c>
      <c r="AJ37" s="10" t="s">
        <v>282</v>
      </c>
    </row>
    <row r="38" spans="1:36" ht="13.8" x14ac:dyDescent="0.25">
      <c r="A38" s="5">
        <f t="shared" si="7"/>
        <v>43890</v>
      </c>
      <c r="B38" s="5">
        <f t="shared" si="7"/>
        <v>44136</v>
      </c>
      <c r="C38" s="6">
        <f t="shared" si="7"/>
        <v>0.33333333333333331</v>
      </c>
      <c r="D38" s="7">
        <f t="shared" si="7"/>
        <v>248</v>
      </c>
      <c r="E38" s="10" t="s">
        <v>268</v>
      </c>
      <c r="F38" s="7">
        <f t="shared" si="8"/>
        <v>169194</v>
      </c>
      <c r="G38" s="7">
        <f t="shared" si="8"/>
        <v>8371</v>
      </c>
      <c r="H38" s="7">
        <f t="shared" si="8"/>
        <v>4313</v>
      </c>
      <c r="I38" s="16" t="str">
        <f t="shared" si="8"/>
        <v>No hay datos</v>
      </c>
      <c r="J38" s="19">
        <f t="shared" si="8"/>
        <v>149048</v>
      </c>
      <c r="K38" s="24">
        <f t="shared" si="8"/>
        <v>21423</v>
      </c>
      <c r="L38" s="7">
        <f t="shared" si="8"/>
        <v>327889</v>
      </c>
      <c r="M38" s="7">
        <f t="shared" si="8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9"/>
        <v>22263</v>
      </c>
      <c r="S38" s="7">
        <f t="shared" si="9"/>
        <v>1737</v>
      </c>
      <c r="T38" s="7">
        <f t="shared" si="9"/>
        <v>1651</v>
      </c>
      <c r="U38" s="7">
        <f t="shared" si="9"/>
        <v>79053</v>
      </c>
      <c r="V38" s="7">
        <f t="shared" si="9"/>
        <v>531</v>
      </c>
      <c r="W38" s="7">
        <f t="shared" si="9"/>
        <v>342</v>
      </c>
      <c r="X38" s="7" t="str">
        <f t="shared" si="9"/>
        <v>53.0%</v>
      </c>
      <c r="Y38" s="7" t="str">
        <f t="shared" si="9"/>
        <v>47.0%</v>
      </c>
      <c r="Z38" s="7" t="str">
        <f t="shared" si="9"/>
        <v>60.6%</v>
      </c>
      <c r="AA38" s="7" t="str">
        <f t="shared" si="9"/>
        <v>20.5%</v>
      </c>
      <c r="AB38" s="7" t="str">
        <f t="shared" si="9"/>
        <v>13.2%</v>
      </c>
      <c r="AC38" s="7" t="str">
        <f t="shared" si="9"/>
        <v>2.9%</v>
      </c>
      <c r="AD38" s="7" t="str">
        <f t="shared" si="9"/>
        <v>1.4%</v>
      </c>
      <c r="AE38" s="7" t="str">
        <f t="shared" si="9"/>
        <v>0.8%</v>
      </c>
      <c r="AF38" s="7" t="str">
        <f t="shared" si="9"/>
        <v>0.5%</v>
      </c>
      <c r="AG38" s="7" t="str">
        <f t="shared" si="9"/>
        <v>0.2%</v>
      </c>
      <c r="AH38" s="9"/>
      <c r="AI38" s="9">
        <f t="shared" si="3"/>
        <v>4</v>
      </c>
      <c r="AJ38" s="10" t="s">
        <v>282</v>
      </c>
    </row>
    <row r="39" spans="1:36" ht="13.8" x14ac:dyDescent="0.25">
      <c r="A39" s="5">
        <f t="shared" si="7"/>
        <v>43890</v>
      </c>
      <c r="B39" s="5">
        <f t="shared" si="7"/>
        <v>44136</v>
      </c>
      <c r="C39" s="6">
        <f t="shared" si="7"/>
        <v>0.33333333333333331</v>
      </c>
      <c r="D39" s="7">
        <f t="shared" si="7"/>
        <v>248</v>
      </c>
      <c r="E39" s="10" t="s">
        <v>268</v>
      </c>
      <c r="F39" s="7">
        <f t="shared" si="8"/>
        <v>169194</v>
      </c>
      <c r="G39" s="7">
        <f t="shared" si="8"/>
        <v>8371</v>
      </c>
      <c r="H39" s="7">
        <f t="shared" si="8"/>
        <v>4313</v>
      </c>
      <c r="I39" s="16" t="str">
        <f t="shared" si="8"/>
        <v>No hay datos</v>
      </c>
      <c r="J39" s="19">
        <f t="shared" si="8"/>
        <v>149048</v>
      </c>
      <c r="K39" s="24">
        <f t="shared" si="8"/>
        <v>21423</v>
      </c>
      <c r="L39" s="7">
        <f t="shared" si="8"/>
        <v>327889</v>
      </c>
      <c r="M39" s="7">
        <f t="shared" si="8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9"/>
        <v>22263</v>
      </c>
      <c r="S39" s="7">
        <f t="shared" si="9"/>
        <v>1737</v>
      </c>
      <c r="T39" s="7">
        <f t="shared" si="9"/>
        <v>1651</v>
      </c>
      <c r="U39" s="7">
        <f t="shared" si="9"/>
        <v>79053</v>
      </c>
      <c r="V39" s="7">
        <f t="shared" si="9"/>
        <v>531</v>
      </c>
      <c r="W39" s="7">
        <f t="shared" si="9"/>
        <v>342</v>
      </c>
      <c r="X39" s="7" t="str">
        <f t="shared" si="9"/>
        <v>53.0%</v>
      </c>
      <c r="Y39" s="7" t="str">
        <f t="shared" si="9"/>
        <v>47.0%</v>
      </c>
      <c r="Z39" s="7" t="str">
        <f t="shared" si="9"/>
        <v>60.6%</v>
      </c>
      <c r="AA39" s="7" t="str">
        <f t="shared" si="9"/>
        <v>20.5%</v>
      </c>
      <c r="AB39" s="7" t="str">
        <f t="shared" si="9"/>
        <v>13.2%</v>
      </c>
      <c r="AC39" s="7" t="str">
        <f t="shared" si="9"/>
        <v>2.9%</v>
      </c>
      <c r="AD39" s="7" t="str">
        <f t="shared" si="9"/>
        <v>1.4%</v>
      </c>
      <c r="AE39" s="7" t="str">
        <f t="shared" si="9"/>
        <v>0.8%</v>
      </c>
      <c r="AF39" s="7" t="str">
        <f t="shared" si="9"/>
        <v>0.5%</v>
      </c>
      <c r="AG39" s="7" t="str">
        <f t="shared" si="9"/>
        <v>0.2%</v>
      </c>
      <c r="AH39" s="9"/>
      <c r="AI39" s="9">
        <f t="shared" si="3"/>
        <v>4</v>
      </c>
      <c r="AJ39" s="10" t="s">
        <v>282</v>
      </c>
    </row>
    <row r="40" spans="1:36" ht="13.8" x14ac:dyDescent="0.25">
      <c r="A40" s="5">
        <f t="shared" si="7"/>
        <v>43890</v>
      </c>
      <c r="B40" s="5">
        <f t="shared" si="7"/>
        <v>44136</v>
      </c>
      <c r="C40" s="6">
        <f t="shared" si="7"/>
        <v>0.33333333333333331</v>
      </c>
      <c r="D40" s="7">
        <f t="shared" si="7"/>
        <v>248</v>
      </c>
      <c r="E40" s="10" t="s">
        <v>268</v>
      </c>
      <c r="F40" s="7">
        <f t="shared" si="8"/>
        <v>169194</v>
      </c>
      <c r="G40" s="7">
        <f t="shared" si="8"/>
        <v>8371</v>
      </c>
      <c r="H40" s="7">
        <f t="shared" si="8"/>
        <v>4313</v>
      </c>
      <c r="I40" s="16" t="str">
        <f t="shared" si="8"/>
        <v>No hay datos</v>
      </c>
      <c r="J40" s="19">
        <f t="shared" si="8"/>
        <v>149048</v>
      </c>
      <c r="K40" s="24">
        <f t="shared" si="8"/>
        <v>21423</v>
      </c>
      <c r="L40" s="7">
        <f t="shared" si="8"/>
        <v>327889</v>
      </c>
      <c r="M40" s="7">
        <f t="shared" si="8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9"/>
        <v>22263</v>
      </c>
      <c r="S40" s="7">
        <f t="shared" si="9"/>
        <v>1737</v>
      </c>
      <c r="T40" s="7">
        <f t="shared" si="9"/>
        <v>1651</v>
      </c>
      <c r="U40" s="7">
        <f t="shared" si="9"/>
        <v>79053</v>
      </c>
      <c r="V40" s="7">
        <f t="shared" si="9"/>
        <v>531</v>
      </c>
      <c r="W40" s="7">
        <f t="shared" si="9"/>
        <v>342</v>
      </c>
      <c r="X40" s="7" t="str">
        <f t="shared" si="9"/>
        <v>53.0%</v>
      </c>
      <c r="Y40" s="7" t="str">
        <f t="shared" si="9"/>
        <v>47.0%</v>
      </c>
      <c r="Z40" s="7" t="str">
        <f t="shared" si="9"/>
        <v>60.6%</v>
      </c>
      <c r="AA40" s="7" t="str">
        <f t="shared" si="9"/>
        <v>20.5%</v>
      </c>
      <c r="AB40" s="7" t="str">
        <f t="shared" si="9"/>
        <v>13.2%</v>
      </c>
      <c r="AC40" s="7" t="str">
        <f t="shared" si="9"/>
        <v>2.9%</v>
      </c>
      <c r="AD40" s="7" t="str">
        <f t="shared" si="9"/>
        <v>1.4%</v>
      </c>
      <c r="AE40" s="7" t="str">
        <f t="shared" si="9"/>
        <v>0.8%</v>
      </c>
      <c r="AF40" s="7" t="str">
        <f t="shared" si="9"/>
        <v>0.5%</v>
      </c>
      <c r="AG40" s="7" t="str">
        <f t="shared" si="9"/>
        <v>0.2%</v>
      </c>
      <c r="AH40" s="9"/>
      <c r="AI40" s="9">
        <f t="shared" si="3"/>
        <v>4</v>
      </c>
      <c r="AJ40" s="10" t="s">
        <v>282</v>
      </c>
    </row>
    <row r="41" spans="1:36" ht="13.8" x14ac:dyDescent="0.25">
      <c r="A41" s="5">
        <f t="shared" si="7"/>
        <v>43890</v>
      </c>
      <c r="B41" s="5">
        <f t="shared" si="7"/>
        <v>44136</v>
      </c>
      <c r="C41" s="6">
        <f t="shared" si="7"/>
        <v>0.33333333333333331</v>
      </c>
      <c r="D41" s="7">
        <f t="shared" si="7"/>
        <v>248</v>
      </c>
      <c r="E41" s="10" t="s">
        <v>268</v>
      </c>
      <c r="F41" s="7">
        <f t="shared" si="8"/>
        <v>169194</v>
      </c>
      <c r="G41" s="7">
        <f t="shared" si="8"/>
        <v>8371</v>
      </c>
      <c r="H41" s="7">
        <f t="shared" si="8"/>
        <v>4313</v>
      </c>
      <c r="I41" s="16" t="str">
        <f t="shared" si="8"/>
        <v>No hay datos</v>
      </c>
      <c r="J41" s="19">
        <f t="shared" si="8"/>
        <v>149048</v>
      </c>
      <c r="K41" s="24">
        <f t="shared" si="8"/>
        <v>21423</v>
      </c>
      <c r="L41" s="7">
        <f t="shared" si="8"/>
        <v>327889</v>
      </c>
      <c r="M41" s="7">
        <f t="shared" si="8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9"/>
        <v>22263</v>
      </c>
      <c r="S41" s="7">
        <f t="shared" si="9"/>
        <v>1737</v>
      </c>
      <c r="T41" s="7">
        <f t="shared" si="9"/>
        <v>1651</v>
      </c>
      <c r="U41" s="7">
        <f t="shared" si="9"/>
        <v>79053</v>
      </c>
      <c r="V41" s="7">
        <f t="shared" si="9"/>
        <v>531</v>
      </c>
      <c r="W41" s="7">
        <f t="shared" si="9"/>
        <v>342</v>
      </c>
      <c r="X41" s="7" t="str">
        <f t="shared" si="9"/>
        <v>53.0%</v>
      </c>
      <c r="Y41" s="7" t="str">
        <f t="shared" si="9"/>
        <v>47.0%</v>
      </c>
      <c r="Z41" s="7" t="str">
        <f t="shared" si="9"/>
        <v>60.6%</v>
      </c>
      <c r="AA41" s="7" t="str">
        <f t="shared" si="9"/>
        <v>20.5%</v>
      </c>
      <c r="AB41" s="7" t="str">
        <f t="shared" si="9"/>
        <v>13.2%</v>
      </c>
      <c r="AC41" s="7" t="str">
        <f t="shared" si="9"/>
        <v>2.9%</v>
      </c>
      <c r="AD41" s="7" t="str">
        <f t="shared" si="9"/>
        <v>1.4%</v>
      </c>
      <c r="AE41" s="7" t="str">
        <f t="shared" si="9"/>
        <v>0.8%</v>
      </c>
      <c r="AF41" s="7" t="str">
        <f t="shared" si="9"/>
        <v>0.5%</v>
      </c>
      <c r="AG41" s="7" t="str">
        <f t="shared" si="9"/>
        <v>0.2%</v>
      </c>
      <c r="AH41" s="9"/>
      <c r="AI41" s="9">
        <f t="shared" si="3"/>
        <v>4</v>
      </c>
      <c r="AJ41" s="10" t="s">
        <v>282</v>
      </c>
    </row>
    <row r="42" spans="1:36" ht="13.8" x14ac:dyDescent="0.25">
      <c r="A42" s="5">
        <f t="shared" si="7"/>
        <v>43890</v>
      </c>
      <c r="B42" s="5">
        <f t="shared" si="7"/>
        <v>44136</v>
      </c>
      <c r="C42" s="6">
        <f t="shared" si="7"/>
        <v>0.33333333333333331</v>
      </c>
      <c r="D42" s="7">
        <f t="shared" si="7"/>
        <v>248</v>
      </c>
      <c r="E42" s="10" t="s">
        <v>268</v>
      </c>
      <c r="F42" s="7">
        <f t="shared" si="8"/>
        <v>169194</v>
      </c>
      <c r="G42" s="7">
        <f t="shared" si="8"/>
        <v>8371</v>
      </c>
      <c r="H42" s="7">
        <f t="shared" si="8"/>
        <v>4313</v>
      </c>
      <c r="I42" s="16" t="str">
        <f t="shared" si="8"/>
        <v>No hay datos</v>
      </c>
      <c r="J42" s="19">
        <f t="shared" si="8"/>
        <v>149048</v>
      </c>
      <c r="K42" s="24">
        <f t="shared" si="8"/>
        <v>21423</v>
      </c>
      <c r="L42" s="7">
        <f t="shared" si="8"/>
        <v>327889</v>
      </c>
      <c r="M42" s="7">
        <f t="shared" si="8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9"/>
        <v>22263</v>
      </c>
      <c r="S42" s="7">
        <f t="shared" si="9"/>
        <v>1737</v>
      </c>
      <c r="T42" s="7">
        <f t="shared" si="9"/>
        <v>1651</v>
      </c>
      <c r="U42" s="7">
        <f t="shared" si="9"/>
        <v>79053</v>
      </c>
      <c r="V42" s="7">
        <f t="shared" si="9"/>
        <v>531</v>
      </c>
      <c r="W42" s="7">
        <f t="shared" si="9"/>
        <v>342</v>
      </c>
      <c r="X42" s="7" t="str">
        <f t="shared" si="9"/>
        <v>53.0%</v>
      </c>
      <c r="Y42" s="7" t="str">
        <f t="shared" si="9"/>
        <v>47.0%</v>
      </c>
      <c r="Z42" s="7" t="str">
        <f t="shared" si="9"/>
        <v>60.6%</v>
      </c>
      <c r="AA42" s="7" t="str">
        <f t="shared" si="9"/>
        <v>20.5%</v>
      </c>
      <c r="AB42" s="7" t="str">
        <f t="shared" si="9"/>
        <v>13.2%</v>
      </c>
      <c r="AC42" s="7" t="str">
        <f t="shared" si="9"/>
        <v>2.9%</v>
      </c>
      <c r="AD42" s="7" t="str">
        <f t="shared" si="9"/>
        <v>1.4%</v>
      </c>
      <c r="AE42" s="7" t="str">
        <f t="shared" si="9"/>
        <v>0.8%</v>
      </c>
      <c r="AF42" s="7" t="str">
        <f t="shared" si="9"/>
        <v>0.5%</v>
      </c>
      <c r="AG42" s="7" t="str">
        <f t="shared" si="9"/>
        <v>0.2%</v>
      </c>
      <c r="AH42" s="9"/>
      <c r="AI42" s="9">
        <f t="shared" si="3"/>
        <v>4</v>
      </c>
      <c r="AJ42" s="10" t="s">
        <v>282</v>
      </c>
    </row>
    <row r="43" spans="1:36" ht="13.8" x14ac:dyDescent="0.25">
      <c r="A43" s="5">
        <f t="shared" si="7"/>
        <v>43890</v>
      </c>
      <c r="B43" s="5">
        <f t="shared" si="7"/>
        <v>44136</v>
      </c>
      <c r="C43" s="6">
        <f t="shared" si="7"/>
        <v>0.33333333333333331</v>
      </c>
      <c r="D43" s="7">
        <f t="shared" si="7"/>
        <v>248</v>
      </c>
      <c r="E43" s="10" t="s">
        <v>268</v>
      </c>
      <c r="F43" s="7">
        <f t="shared" si="8"/>
        <v>169194</v>
      </c>
      <c r="G43" s="7">
        <f t="shared" si="8"/>
        <v>8371</v>
      </c>
      <c r="H43" s="7">
        <f t="shared" si="8"/>
        <v>4313</v>
      </c>
      <c r="I43" s="16" t="str">
        <f t="shared" si="8"/>
        <v>No hay datos</v>
      </c>
      <c r="J43" s="19">
        <f t="shared" si="8"/>
        <v>149048</v>
      </c>
      <c r="K43" s="24">
        <f t="shared" si="8"/>
        <v>21423</v>
      </c>
      <c r="L43" s="7">
        <f t="shared" si="8"/>
        <v>327889</v>
      </c>
      <c r="M43" s="7">
        <f t="shared" si="8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9"/>
        <v>22263</v>
      </c>
      <c r="S43" s="7">
        <f t="shared" si="9"/>
        <v>1737</v>
      </c>
      <c r="T43" s="7">
        <f t="shared" si="9"/>
        <v>1651</v>
      </c>
      <c r="U43" s="7">
        <f t="shared" si="9"/>
        <v>79053</v>
      </c>
      <c r="V43" s="7">
        <f t="shared" si="9"/>
        <v>531</v>
      </c>
      <c r="W43" s="7">
        <f t="shared" si="9"/>
        <v>342</v>
      </c>
      <c r="X43" s="7" t="str">
        <f t="shared" si="9"/>
        <v>53.0%</v>
      </c>
      <c r="Y43" s="7" t="str">
        <f t="shared" si="9"/>
        <v>47.0%</v>
      </c>
      <c r="Z43" s="7" t="str">
        <f t="shared" si="9"/>
        <v>60.6%</v>
      </c>
      <c r="AA43" s="7" t="str">
        <f t="shared" si="9"/>
        <v>20.5%</v>
      </c>
      <c r="AB43" s="7" t="str">
        <f t="shared" si="9"/>
        <v>13.2%</v>
      </c>
      <c r="AC43" s="7" t="str">
        <f t="shared" si="9"/>
        <v>2.9%</v>
      </c>
      <c r="AD43" s="7" t="str">
        <f t="shared" si="9"/>
        <v>1.4%</v>
      </c>
      <c r="AE43" s="7" t="str">
        <f t="shared" si="9"/>
        <v>0.8%</v>
      </c>
      <c r="AF43" s="7" t="str">
        <f t="shared" si="9"/>
        <v>0.5%</v>
      </c>
      <c r="AG43" s="7" t="str">
        <f t="shared" si="9"/>
        <v>0.2%</v>
      </c>
      <c r="AH43" s="9"/>
      <c r="AI43" s="9">
        <f t="shared" si="3"/>
        <v>4</v>
      </c>
      <c r="AJ43" s="10" t="s">
        <v>282</v>
      </c>
    </row>
    <row r="44" spans="1:36" ht="13.8" x14ac:dyDescent="0.25">
      <c r="A44" s="5">
        <f t="shared" si="7"/>
        <v>43890</v>
      </c>
      <c r="B44" s="5">
        <f t="shared" si="7"/>
        <v>44136</v>
      </c>
      <c r="C44" s="6">
        <f t="shared" si="7"/>
        <v>0.33333333333333331</v>
      </c>
      <c r="D44" s="7">
        <f t="shared" si="7"/>
        <v>248</v>
      </c>
      <c r="E44" s="10" t="s">
        <v>268</v>
      </c>
      <c r="F44" s="7">
        <f t="shared" si="8"/>
        <v>169194</v>
      </c>
      <c r="G44" s="7">
        <f t="shared" si="8"/>
        <v>8371</v>
      </c>
      <c r="H44" s="7">
        <f t="shared" si="8"/>
        <v>4313</v>
      </c>
      <c r="I44" s="16" t="str">
        <f t="shared" si="8"/>
        <v>No hay datos</v>
      </c>
      <c r="J44" s="19">
        <f t="shared" si="8"/>
        <v>149048</v>
      </c>
      <c r="K44" s="24">
        <f t="shared" si="8"/>
        <v>21423</v>
      </c>
      <c r="L44" s="7">
        <f t="shared" si="8"/>
        <v>327889</v>
      </c>
      <c r="M44" s="7">
        <f t="shared" si="8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9"/>
        <v>22263</v>
      </c>
      <c r="S44" s="7">
        <f t="shared" si="9"/>
        <v>1737</v>
      </c>
      <c r="T44" s="7">
        <f t="shared" si="9"/>
        <v>1651</v>
      </c>
      <c r="U44" s="7">
        <f t="shared" si="9"/>
        <v>79053</v>
      </c>
      <c r="V44" s="7">
        <f t="shared" si="9"/>
        <v>531</v>
      </c>
      <c r="W44" s="7">
        <f t="shared" si="9"/>
        <v>342</v>
      </c>
      <c r="X44" s="7" t="str">
        <f t="shared" si="9"/>
        <v>53.0%</v>
      </c>
      <c r="Y44" s="7" t="str">
        <f t="shared" si="9"/>
        <v>47.0%</v>
      </c>
      <c r="Z44" s="7" t="str">
        <f t="shared" si="9"/>
        <v>60.6%</v>
      </c>
      <c r="AA44" s="7" t="str">
        <f t="shared" si="9"/>
        <v>20.5%</v>
      </c>
      <c r="AB44" s="7" t="str">
        <f t="shared" si="9"/>
        <v>13.2%</v>
      </c>
      <c r="AC44" s="7" t="str">
        <f t="shared" si="9"/>
        <v>2.9%</v>
      </c>
      <c r="AD44" s="7" t="str">
        <f t="shared" si="9"/>
        <v>1.4%</v>
      </c>
      <c r="AE44" s="7" t="str">
        <f t="shared" si="9"/>
        <v>0.8%</v>
      </c>
      <c r="AF44" s="7" t="str">
        <f t="shared" si="9"/>
        <v>0.5%</v>
      </c>
      <c r="AG44" s="7" t="str">
        <f t="shared" si="9"/>
        <v>0.2%</v>
      </c>
      <c r="AH44" s="9"/>
      <c r="AI44" s="9">
        <f t="shared" si="3"/>
        <v>4</v>
      </c>
      <c r="AJ44" s="10" t="s">
        <v>282</v>
      </c>
    </row>
    <row r="45" spans="1:36" ht="13.8" x14ac:dyDescent="0.25">
      <c r="A45" s="5">
        <f t="shared" si="7"/>
        <v>43890</v>
      </c>
      <c r="B45" s="5">
        <f t="shared" si="7"/>
        <v>44136</v>
      </c>
      <c r="C45" s="6">
        <f t="shared" si="7"/>
        <v>0.33333333333333331</v>
      </c>
      <c r="D45" s="7">
        <f t="shared" si="7"/>
        <v>248</v>
      </c>
      <c r="E45" s="10" t="s">
        <v>268</v>
      </c>
      <c r="F45" s="7">
        <f t="shared" si="8"/>
        <v>169194</v>
      </c>
      <c r="G45" s="7">
        <f t="shared" si="8"/>
        <v>8371</v>
      </c>
      <c r="H45" s="7">
        <f t="shared" si="8"/>
        <v>4313</v>
      </c>
      <c r="I45" s="16" t="str">
        <f t="shared" si="8"/>
        <v>No hay datos</v>
      </c>
      <c r="J45" s="19">
        <f t="shared" si="8"/>
        <v>149048</v>
      </c>
      <c r="K45" s="24">
        <f t="shared" si="8"/>
        <v>21423</v>
      </c>
      <c r="L45" s="7">
        <f t="shared" si="8"/>
        <v>327889</v>
      </c>
      <c r="M45" s="7">
        <f t="shared" si="8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9"/>
        <v>22263</v>
      </c>
      <c r="S45" s="7">
        <f t="shared" si="9"/>
        <v>1737</v>
      </c>
      <c r="T45" s="7">
        <f t="shared" si="9"/>
        <v>1651</v>
      </c>
      <c r="U45" s="7">
        <f t="shared" si="9"/>
        <v>79053</v>
      </c>
      <c r="V45" s="7">
        <f t="shared" si="9"/>
        <v>531</v>
      </c>
      <c r="W45" s="7">
        <f t="shared" si="9"/>
        <v>342</v>
      </c>
      <c r="X45" s="7" t="str">
        <f t="shared" si="9"/>
        <v>53.0%</v>
      </c>
      <c r="Y45" s="7" t="str">
        <f t="shared" si="9"/>
        <v>47.0%</v>
      </c>
      <c r="Z45" s="7" t="str">
        <f t="shared" si="9"/>
        <v>60.6%</v>
      </c>
      <c r="AA45" s="7" t="str">
        <f t="shared" si="9"/>
        <v>20.5%</v>
      </c>
      <c r="AB45" s="7" t="str">
        <f t="shared" si="9"/>
        <v>13.2%</v>
      </c>
      <c r="AC45" s="7" t="str">
        <f t="shared" si="9"/>
        <v>2.9%</v>
      </c>
      <c r="AD45" s="7" t="str">
        <f t="shared" si="9"/>
        <v>1.4%</v>
      </c>
      <c r="AE45" s="7" t="str">
        <f t="shared" si="9"/>
        <v>0.8%</v>
      </c>
      <c r="AF45" s="7" t="str">
        <f t="shared" si="9"/>
        <v>0.5%</v>
      </c>
      <c r="AG45" s="7" t="str">
        <f t="shared" si="9"/>
        <v>0.2%</v>
      </c>
      <c r="AH45" s="9"/>
      <c r="AI45" s="9">
        <f t="shared" si="3"/>
        <v>4</v>
      </c>
      <c r="AJ45" s="10" t="s">
        <v>282</v>
      </c>
    </row>
    <row r="46" spans="1:36" ht="13.8" x14ac:dyDescent="0.25">
      <c r="A46" s="5">
        <f t="shared" si="7"/>
        <v>43890</v>
      </c>
      <c r="B46" s="5">
        <f t="shared" si="7"/>
        <v>44136</v>
      </c>
      <c r="C46" s="6">
        <f t="shared" si="7"/>
        <v>0.33333333333333331</v>
      </c>
      <c r="D46" s="7">
        <f t="shared" si="7"/>
        <v>248</v>
      </c>
      <c r="E46" s="10" t="s">
        <v>268</v>
      </c>
      <c r="F46" s="7">
        <f t="shared" si="8"/>
        <v>169194</v>
      </c>
      <c r="G46" s="7">
        <f t="shared" si="8"/>
        <v>8371</v>
      </c>
      <c r="H46" s="7">
        <f t="shared" si="8"/>
        <v>4313</v>
      </c>
      <c r="I46" s="16" t="str">
        <f t="shared" si="8"/>
        <v>No hay datos</v>
      </c>
      <c r="J46" s="19">
        <f t="shared" si="8"/>
        <v>149048</v>
      </c>
      <c r="K46" s="24">
        <f t="shared" si="8"/>
        <v>21423</v>
      </c>
      <c r="L46" s="7">
        <f t="shared" si="8"/>
        <v>327889</v>
      </c>
      <c r="M46" s="7">
        <f t="shared" si="8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9"/>
        <v>22263</v>
      </c>
      <c r="S46" s="7">
        <f t="shared" si="9"/>
        <v>1737</v>
      </c>
      <c r="T46" s="7">
        <f t="shared" si="9"/>
        <v>1651</v>
      </c>
      <c r="U46" s="7">
        <f t="shared" si="9"/>
        <v>79053</v>
      </c>
      <c r="V46" s="7">
        <f t="shared" si="9"/>
        <v>531</v>
      </c>
      <c r="W46" s="7">
        <f t="shared" si="9"/>
        <v>342</v>
      </c>
      <c r="X46" s="7" t="str">
        <f t="shared" si="9"/>
        <v>53.0%</v>
      </c>
      <c r="Y46" s="7" t="str">
        <f t="shared" si="9"/>
        <v>47.0%</v>
      </c>
      <c r="Z46" s="7" t="str">
        <f t="shared" si="9"/>
        <v>60.6%</v>
      </c>
      <c r="AA46" s="7" t="str">
        <f t="shared" si="9"/>
        <v>20.5%</v>
      </c>
      <c r="AB46" s="7" t="str">
        <f t="shared" si="9"/>
        <v>13.2%</v>
      </c>
      <c r="AC46" s="7" t="str">
        <f t="shared" si="9"/>
        <v>2.9%</v>
      </c>
      <c r="AD46" s="7" t="str">
        <f t="shared" si="9"/>
        <v>1.4%</v>
      </c>
      <c r="AE46" s="7" t="str">
        <f t="shared" si="9"/>
        <v>0.8%</v>
      </c>
      <c r="AF46" s="7" t="str">
        <f t="shared" si="9"/>
        <v>0.5%</v>
      </c>
      <c r="AG46" s="7" t="str">
        <f t="shared" si="9"/>
        <v>0.2%</v>
      </c>
      <c r="AH46" s="9"/>
      <c r="AI46" s="9">
        <f t="shared" si="3"/>
        <v>4</v>
      </c>
      <c r="AJ46" s="10" t="s">
        <v>282</v>
      </c>
    </row>
    <row r="47" spans="1:36" ht="13.8" x14ac:dyDescent="0.25">
      <c r="A47" s="5">
        <f t="shared" si="7"/>
        <v>43890</v>
      </c>
      <c r="B47" s="5">
        <f t="shared" si="7"/>
        <v>44136</v>
      </c>
      <c r="C47" s="6">
        <f t="shared" si="7"/>
        <v>0.33333333333333331</v>
      </c>
      <c r="D47" s="7">
        <f t="shared" si="7"/>
        <v>248</v>
      </c>
      <c r="E47" s="10" t="s">
        <v>268</v>
      </c>
      <c r="F47" s="7">
        <f t="shared" si="8"/>
        <v>169194</v>
      </c>
      <c r="G47" s="7">
        <f t="shared" si="8"/>
        <v>8371</v>
      </c>
      <c r="H47" s="7">
        <f t="shared" si="8"/>
        <v>4313</v>
      </c>
      <c r="I47" s="16" t="str">
        <f t="shared" si="8"/>
        <v>No hay datos</v>
      </c>
      <c r="J47" s="19">
        <f t="shared" si="8"/>
        <v>149048</v>
      </c>
      <c r="K47" s="24">
        <f t="shared" si="8"/>
        <v>21423</v>
      </c>
      <c r="L47" s="7">
        <f t="shared" si="8"/>
        <v>327889</v>
      </c>
      <c r="M47" s="7">
        <f t="shared" si="8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9"/>
        <v>22263</v>
      </c>
      <c r="S47" s="7">
        <f t="shared" si="9"/>
        <v>1737</v>
      </c>
      <c r="T47" s="7">
        <f t="shared" si="9"/>
        <v>1651</v>
      </c>
      <c r="U47" s="7">
        <f t="shared" si="9"/>
        <v>79053</v>
      </c>
      <c r="V47" s="7">
        <f t="shared" si="9"/>
        <v>531</v>
      </c>
      <c r="W47" s="7">
        <f t="shared" si="9"/>
        <v>342</v>
      </c>
      <c r="X47" s="7" t="str">
        <f t="shared" si="9"/>
        <v>53.0%</v>
      </c>
      <c r="Y47" s="7" t="str">
        <f t="shared" si="9"/>
        <v>47.0%</v>
      </c>
      <c r="Z47" s="7" t="str">
        <f t="shared" si="9"/>
        <v>60.6%</v>
      </c>
      <c r="AA47" s="7" t="str">
        <f t="shared" si="9"/>
        <v>20.5%</v>
      </c>
      <c r="AB47" s="7" t="str">
        <f t="shared" si="9"/>
        <v>13.2%</v>
      </c>
      <c r="AC47" s="7" t="str">
        <f t="shared" si="9"/>
        <v>2.9%</v>
      </c>
      <c r="AD47" s="7" t="str">
        <f t="shared" si="9"/>
        <v>1.4%</v>
      </c>
      <c r="AE47" s="7" t="str">
        <f t="shared" si="9"/>
        <v>0.8%</v>
      </c>
      <c r="AF47" s="7" t="str">
        <f t="shared" si="9"/>
        <v>0.5%</v>
      </c>
      <c r="AG47" s="7" t="str">
        <f t="shared" si="9"/>
        <v>0.2%</v>
      </c>
      <c r="AH47" s="9"/>
      <c r="AI47" s="9">
        <f t="shared" si="3"/>
        <v>4</v>
      </c>
      <c r="AJ47" s="10" t="s">
        <v>282</v>
      </c>
    </row>
    <row r="48" spans="1:36" ht="13.8" x14ac:dyDescent="0.25">
      <c r="A48" s="5">
        <f t="shared" si="7"/>
        <v>43890</v>
      </c>
      <c r="B48" s="5">
        <f t="shared" si="7"/>
        <v>44136</v>
      </c>
      <c r="C48" s="6">
        <f t="shared" si="7"/>
        <v>0.33333333333333331</v>
      </c>
      <c r="D48" s="7">
        <f t="shared" si="7"/>
        <v>248</v>
      </c>
      <c r="E48" s="10" t="s">
        <v>268</v>
      </c>
      <c r="F48" s="7">
        <f t="shared" si="8"/>
        <v>169194</v>
      </c>
      <c r="G48" s="7">
        <f t="shared" si="8"/>
        <v>8371</v>
      </c>
      <c r="H48" s="7">
        <f t="shared" si="8"/>
        <v>4313</v>
      </c>
      <c r="I48" s="16" t="str">
        <f t="shared" si="8"/>
        <v>No hay datos</v>
      </c>
      <c r="J48" s="19">
        <f t="shared" si="8"/>
        <v>149048</v>
      </c>
      <c r="K48" s="24">
        <f t="shared" si="8"/>
        <v>21423</v>
      </c>
      <c r="L48" s="7">
        <f t="shared" si="8"/>
        <v>327889</v>
      </c>
      <c r="M48" s="7">
        <f t="shared" si="8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9"/>
        <v>22263</v>
      </c>
      <c r="S48" s="7">
        <f t="shared" si="9"/>
        <v>1737</v>
      </c>
      <c r="T48" s="7">
        <f t="shared" si="9"/>
        <v>1651</v>
      </c>
      <c r="U48" s="7">
        <f t="shared" si="9"/>
        <v>79053</v>
      </c>
      <c r="V48" s="7">
        <f t="shared" si="9"/>
        <v>531</v>
      </c>
      <c r="W48" s="7">
        <f t="shared" si="9"/>
        <v>342</v>
      </c>
      <c r="X48" s="7" t="str">
        <f t="shared" si="9"/>
        <v>53.0%</v>
      </c>
      <c r="Y48" s="7" t="str">
        <f t="shared" si="9"/>
        <v>47.0%</v>
      </c>
      <c r="Z48" s="7" t="str">
        <f t="shared" si="9"/>
        <v>60.6%</v>
      </c>
      <c r="AA48" s="7" t="str">
        <f t="shared" si="9"/>
        <v>20.5%</v>
      </c>
      <c r="AB48" s="7" t="str">
        <f t="shared" si="9"/>
        <v>13.2%</v>
      </c>
      <c r="AC48" s="7" t="str">
        <f t="shared" si="9"/>
        <v>2.9%</v>
      </c>
      <c r="AD48" s="7" t="str">
        <f t="shared" si="9"/>
        <v>1.4%</v>
      </c>
      <c r="AE48" s="7" t="str">
        <f t="shared" si="9"/>
        <v>0.8%</v>
      </c>
      <c r="AF48" s="7" t="str">
        <f t="shared" si="9"/>
        <v>0.5%</v>
      </c>
      <c r="AG48" s="7" t="str">
        <f t="shared" si="9"/>
        <v>0.2%</v>
      </c>
      <c r="AH48" s="9"/>
      <c r="AI48" s="9">
        <f t="shared" si="3"/>
        <v>4</v>
      </c>
      <c r="AJ48" s="10" t="s">
        <v>282</v>
      </c>
    </row>
    <row r="49" spans="1:36" ht="13.8" x14ac:dyDescent="0.25">
      <c r="A49" s="5">
        <f t="shared" si="7"/>
        <v>43890</v>
      </c>
      <c r="B49" s="5">
        <f t="shared" si="7"/>
        <v>44136</v>
      </c>
      <c r="C49" s="6">
        <f t="shared" si="7"/>
        <v>0.33333333333333331</v>
      </c>
      <c r="D49" s="7">
        <f t="shared" si="7"/>
        <v>248</v>
      </c>
      <c r="E49" s="10" t="s">
        <v>268</v>
      </c>
      <c r="F49" s="7">
        <f t="shared" si="8"/>
        <v>169194</v>
      </c>
      <c r="G49" s="7">
        <f t="shared" si="8"/>
        <v>8371</v>
      </c>
      <c r="H49" s="7">
        <f t="shared" si="8"/>
        <v>4313</v>
      </c>
      <c r="I49" s="16" t="str">
        <f t="shared" si="8"/>
        <v>No hay datos</v>
      </c>
      <c r="J49" s="19">
        <f t="shared" si="8"/>
        <v>149048</v>
      </c>
      <c r="K49" s="24">
        <f t="shared" si="8"/>
        <v>21423</v>
      </c>
      <c r="L49" s="7">
        <f t="shared" si="8"/>
        <v>327889</v>
      </c>
      <c r="M49" s="7">
        <f t="shared" si="8"/>
        <v>548790</v>
      </c>
      <c r="N49" s="7" t="s">
        <v>29</v>
      </c>
      <c r="O49" s="7" t="s">
        <v>43</v>
      </c>
      <c r="P49" s="7" t="s">
        <v>64</v>
      </c>
      <c r="Q49" s="8">
        <v>14</v>
      </c>
      <c r="R49" s="7">
        <f t="shared" si="9"/>
        <v>22263</v>
      </c>
      <c r="S49" s="7">
        <f t="shared" si="9"/>
        <v>1737</v>
      </c>
      <c r="T49" s="7">
        <f t="shared" si="9"/>
        <v>1651</v>
      </c>
      <c r="U49" s="7">
        <f t="shared" si="9"/>
        <v>79053</v>
      </c>
      <c r="V49" s="7">
        <f t="shared" si="9"/>
        <v>531</v>
      </c>
      <c r="W49" s="7">
        <f t="shared" si="9"/>
        <v>342</v>
      </c>
      <c r="X49" s="7" t="str">
        <f t="shared" si="9"/>
        <v>53.0%</v>
      </c>
      <c r="Y49" s="7" t="str">
        <f t="shared" si="9"/>
        <v>47.0%</v>
      </c>
      <c r="Z49" s="7" t="str">
        <f t="shared" si="9"/>
        <v>60.6%</v>
      </c>
      <c r="AA49" s="7" t="str">
        <f t="shared" si="9"/>
        <v>20.5%</v>
      </c>
      <c r="AB49" s="7" t="str">
        <f t="shared" si="9"/>
        <v>13.2%</v>
      </c>
      <c r="AC49" s="7" t="str">
        <f t="shared" si="9"/>
        <v>2.9%</v>
      </c>
      <c r="AD49" s="7" t="str">
        <f t="shared" si="9"/>
        <v>1.4%</v>
      </c>
      <c r="AE49" s="7" t="str">
        <f t="shared" si="9"/>
        <v>0.8%</v>
      </c>
      <c r="AF49" s="7" t="str">
        <f t="shared" si="9"/>
        <v>0.5%</v>
      </c>
      <c r="AG49" s="7" t="str">
        <f t="shared" si="9"/>
        <v>0.2%</v>
      </c>
      <c r="AH49" s="9"/>
      <c r="AI49" s="9">
        <f t="shared" si="3"/>
        <v>4</v>
      </c>
      <c r="AJ49" s="10" t="s">
        <v>282</v>
      </c>
    </row>
    <row r="50" spans="1:36" ht="13.8" x14ac:dyDescent="0.25">
      <c r="A50" s="5">
        <f t="shared" si="7"/>
        <v>43890</v>
      </c>
      <c r="B50" s="5">
        <f t="shared" si="7"/>
        <v>44136</v>
      </c>
      <c r="C50" s="6">
        <f t="shared" si="7"/>
        <v>0.33333333333333331</v>
      </c>
      <c r="D50" s="7">
        <f t="shared" si="7"/>
        <v>248</v>
      </c>
      <c r="E50" s="10" t="s">
        <v>268</v>
      </c>
      <c r="F50" s="7">
        <f t="shared" si="8"/>
        <v>169194</v>
      </c>
      <c r="G50" s="7">
        <f t="shared" si="8"/>
        <v>8371</v>
      </c>
      <c r="H50" s="7">
        <f t="shared" si="8"/>
        <v>4313</v>
      </c>
      <c r="I50" s="16" t="str">
        <f t="shared" si="8"/>
        <v>No hay datos</v>
      </c>
      <c r="J50" s="19">
        <f t="shared" si="8"/>
        <v>149048</v>
      </c>
      <c r="K50" s="24">
        <f t="shared" si="8"/>
        <v>21423</v>
      </c>
      <c r="L50" s="7">
        <f t="shared" si="8"/>
        <v>327889</v>
      </c>
      <c r="M50" s="7">
        <f t="shared" si="8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9"/>
        <v>22263</v>
      </c>
      <c r="S50" s="7">
        <f t="shared" si="9"/>
        <v>1737</v>
      </c>
      <c r="T50" s="7">
        <f t="shared" si="9"/>
        <v>1651</v>
      </c>
      <c r="U50" s="7">
        <f t="shared" si="9"/>
        <v>79053</v>
      </c>
      <c r="V50" s="7">
        <f t="shared" si="9"/>
        <v>531</v>
      </c>
      <c r="W50" s="7">
        <f t="shared" si="9"/>
        <v>342</v>
      </c>
      <c r="X50" s="7" t="str">
        <f t="shared" si="9"/>
        <v>53.0%</v>
      </c>
      <c r="Y50" s="7" t="str">
        <f t="shared" si="9"/>
        <v>47.0%</v>
      </c>
      <c r="Z50" s="7" t="str">
        <f t="shared" si="9"/>
        <v>60.6%</v>
      </c>
      <c r="AA50" s="7" t="str">
        <f t="shared" si="9"/>
        <v>20.5%</v>
      </c>
      <c r="AB50" s="7" t="str">
        <f t="shared" si="9"/>
        <v>13.2%</v>
      </c>
      <c r="AC50" s="7" t="str">
        <f t="shared" si="9"/>
        <v>2.9%</v>
      </c>
      <c r="AD50" s="7" t="str">
        <f t="shared" si="9"/>
        <v>1.4%</v>
      </c>
      <c r="AE50" s="7" t="str">
        <f t="shared" si="9"/>
        <v>0.8%</v>
      </c>
      <c r="AF50" s="7" t="str">
        <f t="shared" si="9"/>
        <v>0.5%</v>
      </c>
      <c r="AG50" s="7" t="str">
        <f t="shared" si="9"/>
        <v>0.2%</v>
      </c>
      <c r="AH50" s="9"/>
      <c r="AI50" s="9">
        <f t="shared" si="3"/>
        <v>4</v>
      </c>
      <c r="AJ50" s="10" t="s">
        <v>282</v>
      </c>
    </row>
    <row r="51" spans="1:36" ht="13.8" x14ac:dyDescent="0.25">
      <c r="A51" s="5">
        <f t="shared" ref="A51:D66" si="10">A50</f>
        <v>43890</v>
      </c>
      <c r="B51" s="5">
        <f t="shared" si="10"/>
        <v>44136</v>
      </c>
      <c r="C51" s="6">
        <f t="shared" si="10"/>
        <v>0.33333333333333331</v>
      </c>
      <c r="D51" s="7">
        <f t="shared" si="10"/>
        <v>248</v>
      </c>
      <c r="E51" s="10" t="s">
        <v>268</v>
      </c>
      <c r="F51" s="7">
        <f t="shared" ref="F51:M66" si="11">F50</f>
        <v>169194</v>
      </c>
      <c r="G51" s="7">
        <f t="shared" si="11"/>
        <v>8371</v>
      </c>
      <c r="H51" s="7">
        <f t="shared" si="11"/>
        <v>4313</v>
      </c>
      <c r="I51" s="16" t="str">
        <f t="shared" si="11"/>
        <v>No hay datos</v>
      </c>
      <c r="J51" s="19">
        <f t="shared" si="11"/>
        <v>149048</v>
      </c>
      <c r="K51" s="24">
        <f t="shared" si="11"/>
        <v>21423</v>
      </c>
      <c r="L51" s="7">
        <f t="shared" si="11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9"/>
        <v>79053</v>
      </c>
      <c r="V51" s="7">
        <f t="shared" si="9"/>
        <v>531</v>
      </c>
      <c r="W51" s="7">
        <f t="shared" si="9"/>
        <v>342</v>
      </c>
      <c r="X51" s="7" t="str">
        <f t="shared" si="9"/>
        <v>53.0%</v>
      </c>
      <c r="Y51" s="7" t="str">
        <f t="shared" si="9"/>
        <v>47.0%</v>
      </c>
      <c r="Z51" s="7" t="str">
        <f t="shared" si="9"/>
        <v>60.6%</v>
      </c>
      <c r="AA51" s="7" t="str">
        <f t="shared" si="9"/>
        <v>20.5%</v>
      </c>
      <c r="AB51" s="7" t="str">
        <f t="shared" si="9"/>
        <v>13.2%</v>
      </c>
      <c r="AC51" s="7" t="str">
        <f t="shared" si="9"/>
        <v>2.9%</v>
      </c>
      <c r="AD51" s="7" t="str">
        <f t="shared" si="9"/>
        <v>1.4%</v>
      </c>
      <c r="AE51" s="7" t="str">
        <f t="shared" si="9"/>
        <v>0.8%</v>
      </c>
      <c r="AF51" s="7" t="str">
        <f t="shared" si="9"/>
        <v>0.5%</v>
      </c>
      <c r="AG51" s="7" t="str">
        <f t="shared" si="9"/>
        <v>0.2%</v>
      </c>
      <c r="AH51" s="9"/>
      <c r="AI51" s="9">
        <f t="shared" si="3"/>
        <v>4</v>
      </c>
      <c r="AJ51" s="10" t="s">
        <v>282</v>
      </c>
    </row>
    <row r="52" spans="1:36" ht="13.8" x14ac:dyDescent="0.25">
      <c r="A52" s="5">
        <f t="shared" si="10"/>
        <v>43890</v>
      </c>
      <c r="B52" s="5">
        <f t="shared" si="10"/>
        <v>44136</v>
      </c>
      <c r="C52" s="6">
        <f t="shared" si="10"/>
        <v>0.33333333333333331</v>
      </c>
      <c r="D52" s="7">
        <f t="shared" si="10"/>
        <v>248</v>
      </c>
      <c r="E52" s="10" t="s">
        <v>268</v>
      </c>
      <c r="F52" s="7">
        <f t="shared" si="11"/>
        <v>169194</v>
      </c>
      <c r="G52" s="7">
        <f t="shared" si="11"/>
        <v>8371</v>
      </c>
      <c r="H52" s="7">
        <f t="shared" si="11"/>
        <v>4313</v>
      </c>
      <c r="I52" s="16" t="str">
        <f t="shared" si="11"/>
        <v>No hay datos</v>
      </c>
      <c r="J52" s="19">
        <f t="shared" si="11"/>
        <v>149048</v>
      </c>
      <c r="K52" s="24">
        <f t="shared" si="11"/>
        <v>21423</v>
      </c>
      <c r="L52" s="7">
        <f t="shared" si="11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2">R51</f>
        <v>4017</v>
      </c>
      <c r="S52" s="7">
        <f t="shared" si="12"/>
        <v>342</v>
      </c>
      <c r="T52" s="7">
        <f t="shared" si="12"/>
        <v>237</v>
      </c>
      <c r="U52" s="7">
        <f t="shared" si="12"/>
        <v>79053</v>
      </c>
      <c r="V52" s="7">
        <f t="shared" si="12"/>
        <v>531</v>
      </c>
      <c r="W52" s="7">
        <f t="shared" si="12"/>
        <v>342</v>
      </c>
      <c r="X52" s="7" t="str">
        <f t="shared" si="12"/>
        <v>53.0%</v>
      </c>
      <c r="Y52" s="7" t="str">
        <f t="shared" si="12"/>
        <v>47.0%</v>
      </c>
      <c r="Z52" s="7" t="str">
        <f t="shared" si="12"/>
        <v>60.6%</v>
      </c>
      <c r="AA52" s="7" t="str">
        <f t="shared" si="12"/>
        <v>20.5%</v>
      </c>
      <c r="AB52" s="7" t="str">
        <f t="shared" si="12"/>
        <v>13.2%</v>
      </c>
      <c r="AC52" s="7" t="str">
        <f t="shared" si="12"/>
        <v>2.9%</v>
      </c>
      <c r="AD52" s="7" t="str">
        <f t="shared" si="12"/>
        <v>1.4%</v>
      </c>
      <c r="AE52" s="7" t="str">
        <f t="shared" si="12"/>
        <v>0.8%</v>
      </c>
      <c r="AF52" s="7" t="str">
        <f t="shared" si="12"/>
        <v>0.5%</v>
      </c>
      <c r="AG52" s="7" t="str">
        <f t="shared" si="12"/>
        <v>0.2%</v>
      </c>
      <c r="AH52" s="9"/>
      <c r="AI52" s="9">
        <f t="shared" si="3"/>
        <v>4</v>
      </c>
      <c r="AJ52" s="10" t="s">
        <v>282</v>
      </c>
    </row>
    <row r="53" spans="1:36" ht="13.8" x14ac:dyDescent="0.25">
      <c r="A53" s="5">
        <f t="shared" si="10"/>
        <v>43890</v>
      </c>
      <c r="B53" s="5">
        <f t="shared" si="10"/>
        <v>44136</v>
      </c>
      <c r="C53" s="6">
        <f t="shared" si="10"/>
        <v>0.33333333333333331</v>
      </c>
      <c r="D53" s="7">
        <f t="shared" si="10"/>
        <v>248</v>
      </c>
      <c r="E53" s="10" t="s">
        <v>268</v>
      </c>
      <c r="F53" s="7">
        <f t="shared" si="11"/>
        <v>169194</v>
      </c>
      <c r="G53" s="7">
        <f t="shared" si="11"/>
        <v>8371</v>
      </c>
      <c r="H53" s="7">
        <f t="shared" si="11"/>
        <v>4313</v>
      </c>
      <c r="I53" s="16" t="str">
        <f t="shared" si="11"/>
        <v>No hay datos</v>
      </c>
      <c r="J53" s="19">
        <f t="shared" si="11"/>
        <v>149048</v>
      </c>
      <c r="K53" s="24">
        <f t="shared" si="11"/>
        <v>21423</v>
      </c>
      <c r="L53" s="7">
        <f t="shared" si="11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2"/>
        <v>342</v>
      </c>
      <c r="T53" s="7">
        <f t="shared" si="12"/>
        <v>237</v>
      </c>
      <c r="U53" s="7">
        <f t="shared" si="12"/>
        <v>79053</v>
      </c>
      <c r="V53" s="7">
        <f t="shared" si="12"/>
        <v>531</v>
      </c>
      <c r="W53" s="7">
        <f t="shared" si="12"/>
        <v>342</v>
      </c>
      <c r="X53" s="7" t="str">
        <f t="shared" si="12"/>
        <v>53.0%</v>
      </c>
      <c r="Y53" s="7" t="str">
        <f t="shared" si="12"/>
        <v>47.0%</v>
      </c>
      <c r="Z53" s="7" t="str">
        <f t="shared" si="12"/>
        <v>60.6%</v>
      </c>
      <c r="AA53" s="7" t="str">
        <f t="shared" si="12"/>
        <v>20.5%</v>
      </c>
      <c r="AB53" s="7" t="str">
        <f t="shared" si="12"/>
        <v>13.2%</v>
      </c>
      <c r="AC53" s="7" t="str">
        <f t="shared" si="12"/>
        <v>2.9%</v>
      </c>
      <c r="AD53" s="7" t="str">
        <f t="shared" si="12"/>
        <v>1.4%</v>
      </c>
      <c r="AE53" s="7" t="str">
        <f t="shared" si="12"/>
        <v>0.8%</v>
      </c>
      <c r="AF53" s="7" t="str">
        <f t="shared" si="12"/>
        <v>0.5%</v>
      </c>
      <c r="AG53" s="7" t="str">
        <f t="shared" si="12"/>
        <v>0.2%</v>
      </c>
      <c r="AH53" s="9"/>
      <c r="AI53" s="9">
        <f t="shared" si="3"/>
        <v>4</v>
      </c>
      <c r="AJ53" s="10" t="s">
        <v>282</v>
      </c>
    </row>
    <row r="54" spans="1:36" ht="13.8" x14ac:dyDescent="0.25">
      <c r="A54" s="5">
        <f t="shared" si="10"/>
        <v>43890</v>
      </c>
      <c r="B54" s="5">
        <f t="shared" si="10"/>
        <v>44136</v>
      </c>
      <c r="C54" s="6">
        <f t="shared" si="10"/>
        <v>0.33333333333333331</v>
      </c>
      <c r="D54" s="7">
        <f t="shared" si="10"/>
        <v>248</v>
      </c>
      <c r="E54" s="10" t="s">
        <v>268</v>
      </c>
      <c r="F54" s="7">
        <f t="shared" si="11"/>
        <v>169194</v>
      </c>
      <c r="G54" s="7">
        <f t="shared" si="11"/>
        <v>8371</v>
      </c>
      <c r="H54" s="7">
        <f t="shared" si="11"/>
        <v>4313</v>
      </c>
      <c r="I54" s="16" t="str">
        <f t="shared" si="11"/>
        <v>No hay datos</v>
      </c>
      <c r="J54" s="19">
        <f t="shared" si="11"/>
        <v>149048</v>
      </c>
      <c r="K54" s="24">
        <f t="shared" si="11"/>
        <v>21423</v>
      </c>
      <c r="L54" s="7">
        <f t="shared" si="11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2"/>
        <v>342</v>
      </c>
      <c r="T54" s="7">
        <f t="shared" si="12"/>
        <v>237</v>
      </c>
      <c r="U54" s="7">
        <f t="shared" si="12"/>
        <v>79053</v>
      </c>
      <c r="V54" s="7">
        <f t="shared" si="12"/>
        <v>531</v>
      </c>
      <c r="W54" s="7">
        <f t="shared" si="12"/>
        <v>342</v>
      </c>
      <c r="X54" s="7" t="str">
        <f t="shared" si="12"/>
        <v>53.0%</v>
      </c>
      <c r="Y54" s="7" t="str">
        <f t="shared" si="12"/>
        <v>47.0%</v>
      </c>
      <c r="Z54" s="7" t="str">
        <f t="shared" si="12"/>
        <v>60.6%</v>
      </c>
      <c r="AA54" s="7" t="str">
        <f t="shared" si="12"/>
        <v>20.5%</v>
      </c>
      <c r="AB54" s="7" t="str">
        <f t="shared" si="12"/>
        <v>13.2%</v>
      </c>
      <c r="AC54" s="7" t="str">
        <f t="shared" si="12"/>
        <v>2.9%</v>
      </c>
      <c r="AD54" s="7" t="str">
        <f t="shared" si="12"/>
        <v>1.4%</v>
      </c>
      <c r="AE54" s="7" t="str">
        <f t="shared" si="12"/>
        <v>0.8%</v>
      </c>
      <c r="AF54" s="7" t="str">
        <f t="shared" si="12"/>
        <v>0.5%</v>
      </c>
      <c r="AG54" s="7" t="str">
        <f t="shared" si="12"/>
        <v>0.2%</v>
      </c>
      <c r="AH54" s="9"/>
      <c r="AI54" s="9">
        <f t="shared" si="3"/>
        <v>4</v>
      </c>
      <c r="AJ54" s="10" t="s">
        <v>282</v>
      </c>
    </row>
    <row r="55" spans="1:36" ht="13.8" x14ac:dyDescent="0.25">
      <c r="A55" s="5">
        <f t="shared" si="10"/>
        <v>43890</v>
      </c>
      <c r="B55" s="5">
        <f t="shared" si="10"/>
        <v>44136</v>
      </c>
      <c r="C55" s="6">
        <f t="shared" si="10"/>
        <v>0.33333333333333331</v>
      </c>
      <c r="D55" s="7">
        <f t="shared" si="10"/>
        <v>248</v>
      </c>
      <c r="E55" s="10" t="s">
        <v>268</v>
      </c>
      <c r="F55" s="7">
        <f t="shared" si="11"/>
        <v>169194</v>
      </c>
      <c r="G55" s="7">
        <f t="shared" si="11"/>
        <v>8371</v>
      </c>
      <c r="H55" s="7">
        <f t="shared" si="11"/>
        <v>4313</v>
      </c>
      <c r="I55" s="16" t="str">
        <f t="shared" si="11"/>
        <v>No hay datos</v>
      </c>
      <c r="J55" s="19">
        <f t="shared" si="11"/>
        <v>149048</v>
      </c>
      <c r="K55" s="24">
        <f t="shared" si="11"/>
        <v>21423</v>
      </c>
      <c r="L55" s="7">
        <f t="shared" si="11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2"/>
        <v>342</v>
      </c>
      <c r="T55" s="7">
        <f t="shared" si="12"/>
        <v>237</v>
      </c>
      <c r="U55" s="7">
        <f t="shared" si="12"/>
        <v>79053</v>
      </c>
      <c r="V55" s="7">
        <f t="shared" si="12"/>
        <v>531</v>
      </c>
      <c r="W55" s="7">
        <f t="shared" si="12"/>
        <v>342</v>
      </c>
      <c r="X55" s="7" t="str">
        <f t="shared" si="12"/>
        <v>53.0%</v>
      </c>
      <c r="Y55" s="7" t="str">
        <f t="shared" si="12"/>
        <v>47.0%</v>
      </c>
      <c r="Z55" s="7" t="str">
        <f t="shared" si="12"/>
        <v>60.6%</v>
      </c>
      <c r="AA55" s="7" t="str">
        <f t="shared" si="12"/>
        <v>20.5%</v>
      </c>
      <c r="AB55" s="7" t="str">
        <f t="shared" si="12"/>
        <v>13.2%</v>
      </c>
      <c r="AC55" s="7" t="str">
        <f t="shared" si="12"/>
        <v>2.9%</v>
      </c>
      <c r="AD55" s="7" t="str">
        <f t="shared" si="12"/>
        <v>1.4%</v>
      </c>
      <c r="AE55" s="7" t="str">
        <f t="shared" si="12"/>
        <v>0.8%</v>
      </c>
      <c r="AF55" s="7" t="str">
        <f t="shared" si="12"/>
        <v>0.5%</v>
      </c>
      <c r="AG55" s="7" t="str">
        <f t="shared" si="12"/>
        <v>0.2%</v>
      </c>
      <c r="AH55" s="9"/>
      <c r="AI55" s="9">
        <f t="shared" si="3"/>
        <v>4</v>
      </c>
      <c r="AJ55" s="10" t="s">
        <v>282</v>
      </c>
    </row>
    <row r="56" spans="1:36" ht="13.8" x14ac:dyDescent="0.25">
      <c r="A56" s="5">
        <f t="shared" si="10"/>
        <v>43890</v>
      </c>
      <c r="B56" s="5">
        <f t="shared" si="10"/>
        <v>44136</v>
      </c>
      <c r="C56" s="6">
        <f t="shared" si="10"/>
        <v>0.33333333333333331</v>
      </c>
      <c r="D56" s="7">
        <f t="shared" si="10"/>
        <v>248</v>
      </c>
      <c r="E56" s="10" t="s">
        <v>268</v>
      </c>
      <c r="F56" s="7">
        <f t="shared" si="11"/>
        <v>169194</v>
      </c>
      <c r="G56" s="7">
        <f t="shared" si="11"/>
        <v>8371</v>
      </c>
      <c r="H56" s="7">
        <f t="shared" si="11"/>
        <v>4313</v>
      </c>
      <c r="I56" s="16" t="str">
        <f t="shared" si="11"/>
        <v>No hay datos</v>
      </c>
      <c r="J56" s="19">
        <f t="shared" si="11"/>
        <v>149048</v>
      </c>
      <c r="K56" s="24">
        <f t="shared" si="11"/>
        <v>21423</v>
      </c>
      <c r="L56" s="7">
        <f t="shared" si="11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2"/>
        <v>342</v>
      </c>
      <c r="T56" s="7">
        <f t="shared" si="12"/>
        <v>237</v>
      </c>
      <c r="U56" s="7">
        <f t="shared" si="12"/>
        <v>79053</v>
      </c>
      <c r="V56" s="7">
        <f t="shared" si="12"/>
        <v>531</v>
      </c>
      <c r="W56" s="7">
        <f t="shared" si="12"/>
        <v>342</v>
      </c>
      <c r="X56" s="7" t="str">
        <f t="shared" si="12"/>
        <v>53.0%</v>
      </c>
      <c r="Y56" s="7" t="str">
        <f t="shared" si="12"/>
        <v>47.0%</v>
      </c>
      <c r="Z56" s="7" t="str">
        <f t="shared" si="12"/>
        <v>60.6%</v>
      </c>
      <c r="AA56" s="7" t="str">
        <f t="shared" si="12"/>
        <v>20.5%</v>
      </c>
      <c r="AB56" s="7" t="str">
        <f t="shared" si="12"/>
        <v>13.2%</v>
      </c>
      <c r="AC56" s="7" t="str">
        <f t="shared" si="12"/>
        <v>2.9%</v>
      </c>
      <c r="AD56" s="7" t="str">
        <f t="shared" si="12"/>
        <v>1.4%</v>
      </c>
      <c r="AE56" s="7" t="str">
        <f t="shared" si="12"/>
        <v>0.8%</v>
      </c>
      <c r="AF56" s="7" t="str">
        <f t="shared" si="12"/>
        <v>0.5%</v>
      </c>
      <c r="AG56" s="7" t="str">
        <f t="shared" si="12"/>
        <v>0.2%</v>
      </c>
      <c r="AH56" s="9"/>
      <c r="AI56" s="9">
        <f t="shared" si="3"/>
        <v>4</v>
      </c>
      <c r="AJ56" s="10" t="s">
        <v>282</v>
      </c>
    </row>
    <row r="57" spans="1:36" ht="13.8" x14ac:dyDescent="0.25">
      <c r="A57" s="5">
        <f t="shared" si="10"/>
        <v>43890</v>
      </c>
      <c r="B57" s="5">
        <f t="shared" si="10"/>
        <v>44136</v>
      </c>
      <c r="C57" s="6">
        <f t="shared" si="10"/>
        <v>0.33333333333333331</v>
      </c>
      <c r="D57" s="7">
        <f t="shared" si="10"/>
        <v>248</v>
      </c>
      <c r="E57" s="10" t="s">
        <v>268</v>
      </c>
      <c r="F57" s="7">
        <f t="shared" si="11"/>
        <v>169194</v>
      </c>
      <c r="G57" s="7">
        <f t="shared" si="11"/>
        <v>8371</v>
      </c>
      <c r="H57" s="7">
        <f t="shared" si="11"/>
        <v>4313</v>
      </c>
      <c r="I57" s="16" t="str">
        <f t="shared" si="11"/>
        <v>No hay datos</v>
      </c>
      <c r="J57" s="19">
        <f t="shared" si="11"/>
        <v>149048</v>
      </c>
      <c r="K57" s="24">
        <f t="shared" si="11"/>
        <v>21423</v>
      </c>
      <c r="L57" s="7">
        <f t="shared" si="11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2"/>
        <v>342</v>
      </c>
      <c r="T57" s="7">
        <f t="shared" si="12"/>
        <v>237</v>
      </c>
      <c r="U57" s="7">
        <f t="shared" si="12"/>
        <v>79053</v>
      </c>
      <c r="V57" s="7">
        <f t="shared" si="12"/>
        <v>531</v>
      </c>
      <c r="W57" s="7">
        <f t="shared" si="12"/>
        <v>342</v>
      </c>
      <c r="X57" s="7" t="str">
        <f t="shared" si="12"/>
        <v>53.0%</v>
      </c>
      <c r="Y57" s="7" t="str">
        <f t="shared" si="12"/>
        <v>47.0%</v>
      </c>
      <c r="Z57" s="7" t="str">
        <f t="shared" si="12"/>
        <v>60.6%</v>
      </c>
      <c r="AA57" s="7" t="str">
        <f t="shared" si="12"/>
        <v>20.5%</v>
      </c>
      <c r="AB57" s="7" t="str">
        <f t="shared" si="12"/>
        <v>13.2%</v>
      </c>
      <c r="AC57" s="7" t="str">
        <f t="shared" si="12"/>
        <v>2.9%</v>
      </c>
      <c r="AD57" s="7" t="str">
        <f t="shared" si="12"/>
        <v>1.4%</v>
      </c>
      <c r="AE57" s="7" t="str">
        <f t="shared" si="12"/>
        <v>0.8%</v>
      </c>
      <c r="AF57" s="7" t="str">
        <f t="shared" si="12"/>
        <v>0.5%</v>
      </c>
      <c r="AG57" s="7" t="str">
        <f t="shared" si="12"/>
        <v>0.2%</v>
      </c>
      <c r="AH57" s="9"/>
      <c r="AI57" s="9">
        <f t="shared" si="3"/>
        <v>4</v>
      </c>
      <c r="AJ57" s="10" t="s">
        <v>282</v>
      </c>
    </row>
    <row r="58" spans="1:36" ht="13.8" x14ac:dyDescent="0.25">
      <c r="A58" s="5">
        <f t="shared" si="10"/>
        <v>43890</v>
      </c>
      <c r="B58" s="5">
        <f t="shared" si="10"/>
        <v>44136</v>
      </c>
      <c r="C58" s="6">
        <f t="shared" si="10"/>
        <v>0.33333333333333331</v>
      </c>
      <c r="D58" s="7">
        <f t="shared" si="10"/>
        <v>248</v>
      </c>
      <c r="E58" s="10" t="s">
        <v>268</v>
      </c>
      <c r="F58" s="7">
        <f t="shared" si="11"/>
        <v>169194</v>
      </c>
      <c r="G58" s="7">
        <f t="shared" si="11"/>
        <v>8371</v>
      </c>
      <c r="H58" s="7">
        <f t="shared" si="11"/>
        <v>4313</v>
      </c>
      <c r="I58" s="16" t="str">
        <f t="shared" si="11"/>
        <v>No hay datos</v>
      </c>
      <c r="J58" s="19">
        <f t="shared" si="11"/>
        <v>149048</v>
      </c>
      <c r="K58" s="24">
        <f t="shared" si="11"/>
        <v>21423</v>
      </c>
      <c r="L58" s="7">
        <f t="shared" si="11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2"/>
        <v>342</v>
      </c>
      <c r="T58" s="7">
        <f t="shared" si="12"/>
        <v>237</v>
      </c>
      <c r="U58" s="7">
        <f t="shared" si="12"/>
        <v>79053</v>
      </c>
      <c r="V58" s="7">
        <f t="shared" si="12"/>
        <v>531</v>
      </c>
      <c r="W58" s="7">
        <f t="shared" si="12"/>
        <v>342</v>
      </c>
      <c r="X58" s="7" t="str">
        <f t="shared" si="12"/>
        <v>53.0%</v>
      </c>
      <c r="Y58" s="7" t="str">
        <f t="shared" si="12"/>
        <v>47.0%</v>
      </c>
      <c r="Z58" s="7" t="str">
        <f t="shared" si="12"/>
        <v>60.6%</v>
      </c>
      <c r="AA58" s="7" t="str">
        <f t="shared" si="12"/>
        <v>20.5%</v>
      </c>
      <c r="AB58" s="7" t="str">
        <f t="shared" si="12"/>
        <v>13.2%</v>
      </c>
      <c r="AC58" s="7" t="str">
        <f t="shared" si="12"/>
        <v>2.9%</v>
      </c>
      <c r="AD58" s="7" t="str">
        <f t="shared" si="12"/>
        <v>1.4%</v>
      </c>
      <c r="AE58" s="7" t="str">
        <f t="shared" si="12"/>
        <v>0.8%</v>
      </c>
      <c r="AF58" s="7" t="str">
        <f t="shared" si="12"/>
        <v>0.5%</v>
      </c>
      <c r="AG58" s="7" t="str">
        <f t="shared" si="12"/>
        <v>0.2%</v>
      </c>
      <c r="AH58" s="9"/>
      <c r="AI58" s="9">
        <f t="shared" si="3"/>
        <v>4</v>
      </c>
      <c r="AJ58" s="10" t="s">
        <v>282</v>
      </c>
    </row>
    <row r="59" spans="1:36" ht="13.8" x14ac:dyDescent="0.25">
      <c r="A59" s="5">
        <f t="shared" si="10"/>
        <v>43890</v>
      </c>
      <c r="B59" s="5">
        <f t="shared" si="10"/>
        <v>44136</v>
      </c>
      <c r="C59" s="6">
        <f t="shared" si="10"/>
        <v>0.33333333333333331</v>
      </c>
      <c r="D59" s="7">
        <f t="shared" si="10"/>
        <v>248</v>
      </c>
      <c r="E59" s="10" t="s">
        <v>268</v>
      </c>
      <c r="F59" s="7">
        <f t="shared" si="11"/>
        <v>169194</v>
      </c>
      <c r="G59" s="7">
        <f t="shared" si="11"/>
        <v>8371</v>
      </c>
      <c r="H59" s="7">
        <f t="shared" si="11"/>
        <v>4313</v>
      </c>
      <c r="I59" s="16" t="str">
        <f t="shared" si="11"/>
        <v>No hay datos</v>
      </c>
      <c r="J59" s="19">
        <f t="shared" si="11"/>
        <v>149048</v>
      </c>
      <c r="K59" s="24">
        <f t="shared" si="11"/>
        <v>21423</v>
      </c>
      <c r="L59" s="7">
        <f t="shared" si="11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2"/>
        <v>342</v>
      </c>
      <c r="T59" s="7">
        <f t="shared" si="12"/>
        <v>237</v>
      </c>
      <c r="U59" s="7">
        <f t="shared" si="12"/>
        <v>79053</v>
      </c>
      <c r="V59" s="7">
        <f t="shared" si="12"/>
        <v>531</v>
      </c>
      <c r="W59" s="7">
        <f t="shared" si="12"/>
        <v>342</v>
      </c>
      <c r="X59" s="7" t="str">
        <f t="shared" si="12"/>
        <v>53.0%</v>
      </c>
      <c r="Y59" s="7" t="str">
        <f t="shared" si="12"/>
        <v>47.0%</v>
      </c>
      <c r="Z59" s="7" t="str">
        <f t="shared" si="12"/>
        <v>60.6%</v>
      </c>
      <c r="AA59" s="7" t="str">
        <f t="shared" si="12"/>
        <v>20.5%</v>
      </c>
      <c r="AB59" s="7" t="str">
        <f t="shared" si="12"/>
        <v>13.2%</v>
      </c>
      <c r="AC59" s="7" t="str">
        <f t="shared" si="12"/>
        <v>2.9%</v>
      </c>
      <c r="AD59" s="7" t="str">
        <f t="shared" si="12"/>
        <v>1.4%</v>
      </c>
      <c r="AE59" s="7" t="str">
        <f t="shared" si="12"/>
        <v>0.8%</v>
      </c>
      <c r="AF59" s="7" t="str">
        <f t="shared" si="12"/>
        <v>0.5%</v>
      </c>
      <c r="AG59" s="7" t="str">
        <f t="shared" si="12"/>
        <v>0.2%</v>
      </c>
      <c r="AH59" s="9"/>
      <c r="AI59" s="9">
        <f t="shared" si="3"/>
        <v>4</v>
      </c>
      <c r="AJ59" s="10" t="s">
        <v>282</v>
      </c>
    </row>
    <row r="60" spans="1:36" ht="13.8" x14ac:dyDescent="0.25">
      <c r="A60" s="5">
        <f t="shared" si="10"/>
        <v>43890</v>
      </c>
      <c r="B60" s="5">
        <f t="shared" si="10"/>
        <v>44136</v>
      </c>
      <c r="C60" s="6">
        <f t="shared" si="10"/>
        <v>0.33333333333333331</v>
      </c>
      <c r="D60" s="7">
        <f t="shared" si="10"/>
        <v>248</v>
      </c>
      <c r="E60" s="10" t="s">
        <v>268</v>
      </c>
      <c r="F60" s="7">
        <f t="shared" si="11"/>
        <v>169194</v>
      </c>
      <c r="G60" s="7">
        <f t="shared" si="11"/>
        <v>8371</v>
      </c>
      <c r="H60" s="7">
        <f t="shared" si="11"/>
        <v>4313</v>
      </c>
      <c r="I60" s="16" t="str">
        <f t="shared" si="11"/>
        <v>No hay datos</v>
      </c>
      <c r="J60" s="19">
        <f t="shared" si="11"/>
        <v>149048</v>
      </c>
      <c r="K60" s="24">
        <f t="shared" si="11"/>
        <v>21423</v>
      </c>
      <c r="L60" s="7">
        <f t="shared" si="11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2"/>
        <v>342</v>
      </c>
      <c r="T60" s="7">
        <f t="shared" si="12"/>
        <v>237</v>
      </c>
      <c r="U60" s="7">
        <f t="shared" si="12"/>
        <v>79053</v>
      </c>
      <c r="V60" s="7">
        <f t="shared" si="12"/>
        <v>531</v>
      </c>
      <c r="W60" s="7">
        <f t="shared" si="12"/>
        <v>342</v>
      </c>
      <c r="X60" s="7" t="str">
        <f t="shared" si="12"/>
        <v>53.0%</v>
      </c>
      <c r="Y60" s="7" t="str">
        <f t="shared" si="12"/>
        <v>47.0%</v>
      </c>
      <c r="Z60" s="7" t="str">
        <f t="shared" si="12"/>
        <v>60.6%</v>
      </c>
      <c r="AA60" s="7" t="str">
        <f t="shared" si="12"/>
        <v>20.5%</v>
      </c>
      <c r="AB60" s="7" t="str">
        <f t="shared" si="12"/>
        <v>13.2%</v>
      </c>
      <c r="AC60" s="7" t="str">
        <f t="shared" si="12"/>
        <v>2.9%</v>
      </c>
      <c r="AD60" s="7" t="str">
        <f t="shared" si="12"/>
        <v>1.4%</v>
      </c>
      <c r="AE60" s="7" t="str">
        <f t="shared" si="12"/>
        <v>0.8%</v>
      </c>
      <c r="AF60" s="7" t="str">
        <f t="shared" si="12"/>
        <v>0.5%</v>
      </c>
      <c r="AG60" s="7" t="str">
        <f t="shared" si="12"/>
        <v>0.2%</v>
      </c>
      <c r="AH60" s="9"/>
      <c r="AI60" s="9">
        <f t="shared" si="3"/>
        <v>4</v>
      </c>
      <c r="AJ60" s="10" t="s">
        <v>282</v>
      </c>
    </row>
    <row r="61" spans="1:36" ht="13.8" x14ac:dyDescent="0.25">
      <c r="A61" s="5">
        <f t="shared" si="10"/>
        <v>43890</v>
      </c>
      <c r="B61" s="5">
        <f t="shared" si="10"/>
        <v>44136</v>
      </c>
      <c r="C61" s="6">
        <f t="shared" si="10"/>
        <v>0.33333333333333331</v>
      </c>
      <c r="D61" s="7">
        <f t="shared" si="10"/>
        <v>248</v>
      </c>
      <c r="E61" s="10" t="s">
        <v>268</v>
      </c>
      <c r="F61" s="7">
        <f t="shared" si="11"/>
        <v>169194</v>
      </c>
      <c r="G61" s="7">
        <f t="shared" si="11"/>
        <v>8371</v>
      </c>
      <c r="H61" s="7">
        <f t="shared" si="11"/>
        <v>4313</v>
      </c>
      <c r="I61" s="16" t="str">
        <f t="shared" si="11"/>
        <v>No hay datos</v>
      </c>
      <c r="J61" s="19">
        <f t="shared" si="11"/>
        <v>149048</v>
      </c>
      <c r="K61" s="24">
        <f t="shared" si="11"/>
        <v>21423</v>
      </c>
      <c r="L61" s="7">
        <f t="shared" si="11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2"/>
        <v>342</v>
      </c>
      <c r="T61" s="7">
        <f t="shared" si="12"/>
        <v>237</v>
      </c>
      <c r="U61" s="7">
        <f t="shared" si="12"/>
        <v>79053</v>
      </c>
      <c r="V61" s="7">
        <f t="shared" si="12"/>
        <v>531</v>
      </c>
      <c r="W61" s="7">
        <f t="shared" si="12"/>
        <v>342</v>
      </c>
      <c r="X61" s="7" t="str">
        <f t="shared" si="12"/>
        <v>53.0%</v>
      </c>
      <c r="Y61" s="7" t="str">
        <f t="shared" si="12"/>
        <v>47.0%</v>
      </c>
      <c r="Z61" s="7" t="str">
        <f t="shared" si="12"/>
        <v>60.6%</v>
      </c>
      <c r="AA61" s="7" t="str">
        <f t="shared" si="12"/>
        <v>20.5%</v>
      </c>
      <c r="AB61" s="7" t="str">
        <f t="shared" si="12"/>
        <v>13.2%</v>
      </c>
      <c r="AC61" s="7" t="str">
        <f t="shared" si="12"/>
        <v>2.9%</v>
      </c>
      <c r="AD61" s="7" t="str">
        <f t="shared" si="12"/>
        <v>1.4%</v>
      </c>
      <c r="AE61" s="7" t="str">
        <f t="shared" si="12"/>
        <v>0.8%</v>
      </c>
      <c r="AF61" s="7" t="str">
        <f t="shared" si="12"/>
        <v>0.5%</v>
      </c>
      <c r="AG61" s="7" t="str">
        <f t="shared" si="12"/>
        <v>0.2%</v>
      </c>
      <c r="AH61" s="9"/>
      <c r="AI61" s="9">
        <f t="shared" si="3"/>
        <v>4</v>
      </c>
      <c r="AJ61" s="10" t="s">
        <v>282</v>
      </c>
    </row>
    <row r="62" spans="1:36" ht="13.8" x14ac:dyDescent="0.25">
      <c r="A62" s="5">
        <f t="shared" si="10"/>
        <v>43890</v>
      </c>
      <c r="B62" s="5">
        <f t="shared" si="10"/>
        <v>44136</v>
      </c>
      <c r="C62" s="6">
        <f t="shared" si="10"/>
        <v>0.33333333333333331</v>
      </c>
      <c r="D62" s="7">
        <f t="shared" si="10"/>
        <v>248</v>
      </c>
      <c r="E62" s="10" t="s">
        <v>268</v>
      </c>
      <c r="F62" s="7">
        <f t="shared" si="11"/>
        <v>169194</v>
      </c>
      <c r="G62" s="7">
        <f t="shared" si="11"/>
        <v>8371</v>
      </c>
      <c r="H62" s="7">
        <f t="shared" si="11"/>
        <v>4313</v>
      </c>
      <c r="I62" s="16" t="str">
        <f t="shared" si="11"/>
        <v>No hay datos</v>
      </c>
      <c r="J62" s="19">
        <f t="shared" si="11"/>
        <v>149048</v>
      </c>
      <c r="K62" s="24">
        <f t="shared" si="11"/>
        <v>21423</v>
      </c>
      <c r="L62" s="7">
        <f t="shared" si="11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2"/>
        <v>342</v>
      </c>
      <c r="T62" s="7">
        <f t="shared" si="12"/>
        <v>237</v>
      </c>
      <c r="U62" s="7">
        <f t="shared" si="12"/>
        <v>79053</v>
      </c>
      <c r="V62" s="7">
        <f t="shared" si="12"/>
        <v>531</v>
      </c>
      <c r="W62" s="7">
        <f t="shared" si="12"/>
        <v>342</v>
      </c>
      <c r="X62" s="7" t="str">
        <f t="shared" si="12"/>
        <v>53.0%</v>
      </c>
      <c r="Y62" s="7" t="str">
        <f t="shared" si="12"/>
        <v>47.0%</v>
      </c>
      <c r="Z62" s="7" t="str">
        <f t="shared" si="12"/>
        <v>60.6%</v>
      </c>
      <c r="AA62" s="7" t="str">
        <f t="shared" si="12"/>
        <v>20.5%</v>
      </c>
      <c r="AB62" s="7" t="str">
        <f t="shared" si="12"/>
        <v>13.2%</v>
      </c>
      <c r="AC62" s="7" t="str">
        <f t="shared" si="12"/>
        <v>2.9%</v>
      </c>
      <c r="AD62" s="7" t="str">
        <f t="shared" si="12"/>
        <v>1.4%</v>
      </c>
      <c r="AE62" s="7" t="str">
        <f t="shared" si="12"/>
        <v>0.8%</v>
      </c>
      <c r="AF62" s="7" t="str">
        <f t="shared" si="12"/>
        <v>0.5%</v>
      </c>
      <c r="AG62" s="7" t="str">
        <f t="shared" si="12"/>
        <v>0.2%</v>
      </c>
      <c r="AH62" s="9"/>
      <c r="AI62" s="9">
        <f t="shared" si="3"/>
        <v>4</v>
      </c>
      <c r="AJ62" s="10" t="s">
        <v>282</v>
      </c>
    </row>
    <row r="63" spans="1:36" ht="13.8" x14ac:dyDescent="0.25">
      <c r="A63" s="5">
        <f t="shared" si="10"/>
        <v>43890</v>
      </c>
      <c r="B63" s="5">
        <f t="shared" si="10"/>
        <v>44136</v>
      </c>
      <c r="C63" s="6">
        <f t="shared" si="10"/>
        <v>0.33333333333333331</v>
      </c>
      <c r="D63" s="7">
        <f t="shared" si="10"/>
        <v>248</v>
      </c>
      <c r="E63" s="10" t="s">
        <v>268</v>
      </c>
      <c r="F63" s="7">
        <f t="shared" si="11"/>
        <v>169194</v>
      </c>
      <c r="G63" s="7">
        <f t="shared" si="11"/>
        <v>8371</v>
      </c>
      <c r="H63" s="7">
        <f t="shared" si="11"/>
        <v>4313</v>
      </c>
      <c r="I63" s="16" t="str">
        <f t="shared" si="11"/>
        <v>No hay datos</v>
      </c>
      <c r="J63" s="19">
        <f t="shared" si="11"/>
        <v>149048</v>
      </c>
      <c r="K63" s="24">
        <f t="shared" si="11"/>
        <v>21423</v>
      </c>
      <c r="L63" s="7">
        <f t="shared" si="11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2"/>
        <v>342</v>
      </c>
      <c r="T63" s="7">
        <f t="shared" si="12"/>
        <v>237</v>
      </c>
      <c r="U63" s="7">
        <f t="shared" si="12"/>
        <v>79053</v>
      </c>
      <c r="V63" s="7">
        <f t="shared" si="12"/>
        <v>531</v>
      </c>
      <c r="W63" s="7">
        <f t="shared" si="12"/>
        <v>342</v>
      </c>
      <c r="X63" s="7" t="str">
        <f t="shared" si="12"/>
        <v>53.0%</v>
      </c>
      <c r="Y63" s="7" t="str">
        <f t="shared" si="12"/>
        <v>47.0%</v>
      </c>
      <c r="Z63" s="7" t="str">
        <f t="shared" si="12"/>
        <v>60.6%</v>
      </c>
      <c r="AA63" s="7" t="str">
        <f t="shared" si="12"/>
        <v>20.5%</v>
      </c>
      <c r="AB63" s="7" t="str">
        <f t="shared" si="12"/>
        <v>13.2%</v>
      </c>
      <c r="AC63" s="7" t="str">
        <f t="shared" si="12"/>
        <v>2.9%</v>
      </c>
      <c r="AD63" s="7" t="str">
        <f t="shared" si="12"/>
        <v>1.4%</v>
      </c>
      <c r="AE63" s="7" t="str">
        <f t="shared" si="12"/>
        <v>0.8%</v>
      </c>
      <c r="AF63" s="7" t="str">
        <f t="shared" si="12"/>
        <v>0.5%</v>
      </c>
      <c r="AG63" s="7" t="str">
        <f t="shared" si="12"/>
        <v>0.2%</v>
      </c>
      <c r="AH63" s="9"/>
      <c r="AI63" s="9">
        <f t="shared" si="3"/>
        <v>4</v>
      </c>
      <c r="AJ63" s="10" t="s">
        <v>282</v>
      </c>
    </row>
    <row r="64" spans="1:36" ht="13.8" x14ac:dyDescent="0.25">
      <c r="A64" s="5">
        <f t="shared" si="10"/>
        <v>43890</v>
      </c>
      <c r="B64" s="5">
        <f t="shared" si="10"/>
        <v>44136</v>
      </c>
      <c r="C64" s="6">
        <f t="shared" si="10"/>
        <v>0.33333333333333331</v>
      </c>
      <c r="D64" s="7">
        <f t="shared" si="10"/>
        <v>248</v>
      </c>
      <c r="E64" s="10" t="s">
        <v>268</v>
      </c>
      <c r="F64" s="7">
        <f t="shared" si="11"/>
        <v>169194</v>
      </c>
      <c r="G64" s="7">
        <f t="shared" si="11"/>
        <v>8371</v>
      </c>
      <c r="H64" s="7">
        <f t="shared" si="11"/>
        <v>4313</v>
      </c>
      <c r="I64" s="16" t="str">
        <f t="shared" si="11"/>
        <v>No hay datos</v>
      </c>
      <c r="J64" s="19">
        <f t="shared" si="11"/>
        <v>149048</v>
      </c>
      <c r="K64" s="24">
        <f t="shared" si="11"/>
        <v>21423</v>
      </c>
      <c r="L64" s="7">
        <f t="shared" si="11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2"/>
        <v>342</v>
      </c>
      <c r="T64" s="7">
        <f t="shared" si="12"/>
        <v>237</v>
      </c>
      <c r="U64" s="7">
        <f t="shared" si="12"/>
        <v>79053</v>
      </c>
      <c r="V64" s="7">
        <f t="shared" si="12"/>
        <v>531</v>
      </c>
      <c r="W64" s="7">
        <f t="shared" si="12"/>
        <v>342</v>
      </c>
      <c r="X64" s="7" t="str">
        <f t="shared" si="12"/>
        <v>53.0%</v>
      </c>
      <c r="Y64" s="7" t="str">
        <f t="shared" si="12"/>
        <v>47.0%</v>
      </c>
      <c r="Z64" s="7" t="str">
        <f t="shared" si="12"/>
        <v>60.6%</v>
      </c>
      <c r="AA64" s="7" t="str">
        <f t="shared" si="12"/>
        <v>20.5%</v>
      </c>
      <c r="AB64" s="7" t="str">
        <f t="shared" si="12"/>
        <v>13.2%</v>
      </c>
      <c r="AC64" s="7" t="str">
        <f t="shared" si="12"/>
        <v>2.9%</v>
      </c>
      <c r="AD64" s="7" t="str">
        <f t="shared" si="12"/>
        <v>1.4%</v>
      </c>
      <c r="AE64" s="7" t="str">
        <f t="shared" si="12"/>
        <v>0.8%</v>
      </c>
      <c r="AF64" s="7" t="str">
        <f t="shared" si="12"/>
        <v>0.5%</v>
      </c>
      <c r="AG64" s="7" t="str">
        <f t="shared" si="12"/>
        <v>0.2%</v>
      </c>
      <c r="AH64" s="9"/>
      <c r="AI64" s="9">
        <f t="shared" si="3"/>
        <v>4</v>
      </c>
      <c r="AJ64" s="10" t="s">
        <v>282</v>
      </c>
    </row>
    <row r="65" spans="1:36" ht="13.8" x14ac:dyDescent="0.25">
      <c r="A65" s="5">
        <f t="shared" si="10"/>
        <v>43890</v>
      </c>
      <c r="B65" s="5">
        <f t="shared" si="10"/>
        <v>44136</v>
      </c>
      <c r="C65" s="6">
        <f t="shared" si="10"/>
        <v>0.33333333333333331</v>
      </c>
      <c r="D65" s="7">
        <f t="shared" si="10"/>
        <v>248</v>
      </c>
      <c r="E65" s="10" t="s">
        <v>268</v>
      </c>
      <c r="F65" s="7">
        <f t="shared" si="11"/>
        <v>169194</v>
      </c>
      <c r="G65" s="7">
        <f t="shared" si="11"/>
        <v>8371</v>
      </c>
      <c r="H65" s="7">
        <f t="shared" si="11"/>
        <v>4313</v>
      </c>
      <c r="I65" s="16" t="str">
        <f t="shared" si="11"/>
        <v>No hay datos</v>
      </c>
      <c r="J65" s="19">
        <f t="shared" si="11"/>
        <v>149048</v>
      </c>
      <c r="K65" s="24">
        <f t="shared" si="11"/>
        <v>21423</v>
      </c>
      <c r="L65" s="7">
        <f t="shared" si="11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2"/>
        <v>79053</v>
      </c>
      <c r="V65" s="7">
        <f t="shared" si="12"/>
        <v>531</v>
      </c>
      <c r="W65" s="7">
        <f t="shared" si="12"/>
        <v>342</v>
      </c>
      <c r="X65" s="7" t="str">
        <f t="shared" si="12"/>
        <v>53.0%</v>
      </c>
      <c r="Y65" s="7" t="str">
        <f t="shared" si="12"/>
        <v>47.0%</v>
      </c>
      <c r="Z65" s="7" t="str">
        <f t="shared" si="12"/>
        <v>60.6%</v>
      </c>
      <c r="AA65" s="7" t="str">
        <f t="shared" si="12"/>
        <v>20.5%</v>
      </c>
      <c r="AB65" s="7" t="str">
        <f t="shared" si="12"/>
        <v>13.2%</v>
      </c>
      <c r="AC65" s="7" t="str">
        <f t="shared" si="12"/>
        <v>2.9%</v>
      </c>
      <c r="AD65" s="7" t="str">
        <f t="shared" si="12"/>
        <v>1.4%</v>
      </c>
      <c r="AE65" s="7" t="str">
        <f t="shared" si="12"/>
        <v>0.8%</v>
      </c>
      <c r="AF65" s="7" t="str">
        <f t="shared" si="12"/>
        <v>0.5%</v>
      </c>
      <c r="AG65" s="7" t="str">
        <f t="shared" si="12"/>
        <v>0.2%</v>
      </c>
      <c r="AH65" s="9"/>
      <c r="AI65" s="9">
        <f t="shared" si="3"/>
        <v>4</v>
      </c>
      <c r="AJ65" s="10" t="s">
        <v>282</v>
      </c>
    </row>
    <row r="66" spans="1:36" ht="13.8" x14ac:dyDescent="0.25">
      <c r="A66" s="5">
        <f t="shared" si="10"/>
        <v>43890</v>
      </c>
      <c r="B66" s="5">
        <f t="shared" si="10"/>
        <v>44136</v>
      </c>
      <c r="C66" s="6">
        <f t="shared" si="10"/>
        <v>0.33333333333333331</v>
      </c>
      <c r="D66" s="7">
        <f t="shared" si="10"/>
        <v>248</v>
      </c>
      <c r="E66" s="10" t="s">
        <v>268</v>
      </c>
      <c r="F66" s="7">
        <f t="shared" si="11"/>
        <v>169194</v>
      </c>
      <c r="G66" s="7">
        <f t="shared" si="11"/>
        <v>8371</v>
      </c>
      <c r="H66" s="7">
        <f t="shared" si="11"/>
        <v>4313</v>
      </c>
      <c r="I66" s="16" t="str">
        <f t="shared" si="11"/>
        <v>No hay datos</v>
      </c>
      <c r="J66" s="19">
        <f t="shared" si="11"/>
        <v>149048</v>
      </c>
      <c r="K66" s="24">
        <f t="shared" si="11"/>
        <v>21423</v>
      </c>
      <c r="L66" s="7">
        <f t="shared" si="11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2"/>
        <v>1025</v>
      </c>
      <c r="T66" s="7">
        <f t="shared" si="12"/>
        <v>1033</v>
      </c>
      <c r="U66" s="7">
        <f t="shared" si="12"/>
        <v>79053</v>
      </c>
      <c r="V66" s="7">
        <f t="shared" si="12"/>
        <v>531</v>
      </c>
      <c r="W66" s="7">
        <f t="shared" si="12"/>
        <v>342</v>
      </c>
      <c r="X66" s="7" t="str">
        <f t="shared" si="12"/>
        <v>53.0%</v>
      </c>
      <c r="Y66" s="7" t="str">
        <f t="shared" si="12"/>
        <v>47.0%</v>
      </c>
      <c r="Z66" s="7" t="str">
        <f t="shared" si="12"/>
        <v>60.6%</v>
      </c>
      <c r="AA66" s="7" t="str">
        <f t="shared" si="12"/>
        <v>20.5%</v>
      </c>
      <c r="AB66" s="7" t="str">
        <f t="shared" si="12"/>
        <v>13.2%</v>
      </c>
      <c r="AC66" s="7" t="str">
        <f t="shared" si="12"/>
        <v>2.9%</v>
      </c>
      <c r="AD66" s="7" t="str">
        <f t="shared" si="12"/>
        <v>1.4%</v>
      </c>
      <c r="AE66" s="7" t="str">
        <f t="shared" si="12"/>
        <v>0.8%</v>
      </c>
      <c r="AF66" s="7" t="str">
        <f t="shared" si="12"/>
        <v>0.5%</v>
      </c>
      <c r="AG66" s="7" t="str">
        <f t="shared" si="12"/>
        <v>0.2%</v>
      </c>
      <c r="AH66" s="9"/>
      <c r="AI66" s="9">
        <f t="shared" si="3"/>
        <v>4</v>
      </c>
      <c r="AJ66" s="10" t="s">
        <v>282</v>
      </c>
    </row>
    <row r="67" spans="1:36" ht="13.8" x14ac:dyDescent="0.25">
      <c r="A67" s="5">
        <f t="shared" ref="A67:D82" si="13">A66</f>
        <v>43890</v>
      </c>
      <c r="B67" s="5">
        <f t="shared" si="13"/>
        <v>44136</v>
      </c>
      <c r="C67" s="6">
        <f t="shared" si="13"/>
        <v>0.33333333333333331</v>
      </c>
      <c r="D67" s="7">
        <f t="shared" si="13"/>
        <v>248</v>
      </c>
      <c r="E67" s="10" t="s">
        <v>268</v>
      </c>
      <c r="F67" s="7">
        <f t="shared" ref="F67:M82" si="14">F66</f>
        <v>169194</v>
      </c>
      <c r="G67" s="7">
        <f t="shared" si="14"/>
        <v>8371</v>
      </c>
      <c r="H67" s="7">
        <f t="shared" si="14"/>
        <v>4313</v>
      </c>
      <c r="I67" s="16" t="str">
        <f t="shared" si="14"/>
        <v>No hay datos</v>
      </c>
      <c r="J67" s="19">
        <f t="shared" si="14"/>
        <v>149048</v>
      </c>
      <c r="K67" s="24">
        <f t="shared" si="14"/>
        <v>21423</v>
      </c>
      <c r="L67" s="7">
        <f t="shared" si="14"/>
        <v>327889</v>
      </c>
      <c r="M67" s="7">
        <f t="shared" si="14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2"/>
        <v>1025</v>
      </c>
      <c r="T67" s="7">
        <f t="shared" si="12"/>
        <v>1033</v>
      </c>
      <c r="U67" s="7">
        <f t="shared" si="12"/>
        <v>79053</v>
      </c>
      <c r="V67" s="7">
        <f t="shared" si="12"/>
        <v>531</v>
      </c>
      <c r="W67" s="7">
        <f t="shared" si="12"/>
        <v>342</v>
      </c>
      <c r="X67" s="7" t="str">
        <f t="shared" si="12"/>
        <v>53.0%</v>
      </c>
      <c r="Y67" s="7" t="str">
        <f t="shared" si="12"/>
        <v>47.0%</v>
      </c>
      <c r="Z67" s="7" t="str">
        <f t="shared" si="12"/>
        <v>60.6%</v>
      </c>
      <c r="AA67" s="7" t="str">
        <f t="shared" si="12"/>
        <v>20.5%</v>
      </c>
      <c r="AB67" s="7" t="str">
        <f t="shared" si="12"/>
        <v>13.2%</v>
      </c>
      <c r="AC67" s="7" t="str">
        <f t="shared" si="12"/>
        <v>2.9%</v>
      </c>
      <c r="AD67" s="7" t="str">
        <f t="shared" si="12"/>
        <v>1.4%</v>
      </c>
      <c r="AE67" s="7" t="str">
        <f t="shared" si="12"/>
        <v>0.8%</v>
      </c>
      <c r="AF67" s="7" t="str">
        <f t="shared" si="12"/>
        <v>0.5%</v>
      </c>
      <c r="AG67" s="7" t="str">
        <f t="shared" si="12"/>
        <v>0.2%</v>
      </c>
      <c r="AH67" s="9"/>
      <c r="AI67" s="9">
        <f t="shared" si="3"/>
        <v>4</v>
      </c>
      <c r="AJ67" s="10" t="s">
        <v>282</v>
      </c>
    </row>
    <row r="68" spans="1:36" ht="13.8" x14ac:dyDescent="0.25">
      <c r="A68" s="5">
        <f t="shared" si="13"/>
        <v>43890</v>
      </c>
      <c r="B68" s="5">
        <f t="shared" si="13"/>
        <v>44136</v>
      </c>
      <c r="C68" s="6">
        <f t="shared" si="13"/>
        <v>0.33333333333333331</v>
      </c>
      <c r="D68" s="7">
        <f t="shared" si="13"/>
        <v>248</v>
      </c>
      <c r="E68" s="10" t="s">
        <v>268</v>
      </c>
      <c r="F68" s="7">
        <f t="shared" si="14"/>
        <v>169194</v>
      </c>
      <c r="G68" s="7">
        <f t="shared" si="14"/>
        <v>8371</v>
      </c>
      <c r="H68" s="7">
        <f t="shared" si="14"/>
        <v>4313</v>
      </c>
      <c r="I68" s="16" t="str">
        <f t="shared" si="14"/>
        <v>No hay datos</v>
      </c>
      <c r="J68" s="19">
        <f t="shared" si="14"/>
        <v>149048</v>
      </c>
      <c r="K68" s="24">
        <f t="shared" si="14"/>
        <v>21423</v>
      </c>
      <c r="L68" s="7">
        <f t="shared" si="14"/>
        <v>327889</v>
      </c>
      <c r="M68" s="7">
        <f t="shared" si="14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5">R67</f>
        <v>11284</v>
      </c>
      <c r="S68" s="7">
        <f t="shared" si="15"/>
        <v>1025</v>
      </c>
      <c r="T68" s="7">
        <f t="shared" si="15"/>
        <v>1033</v>
      </c>
      <c r="U68" s="7">
        <f t="shared" si="15"/>
        <v>79053</v>
      </c>
      <c r="V68" s="7">
        <f t="shared" si="15"/>
        <v>531</v>
      </c>
      <c r="W68" s="7">
        <f t="shared" si="15"/>
        <v>342</v>
      </c>
      <c r="X68" s="7" t="str">
        <f t="shared" si="15"/>
        <v>53.0%</v>
      </c>
      <c r="Y68" s="7" t="str">
        <f t="shared" si="15"/>
        <v>47.0%</v>
      </c>
      <c r="Z68" s="7" t="str">
        <f t="shared" si="15"/>
        <v>60.6%</v>
      </c>
      <c r="AA68" s="7" t="str">
        <f t="shared" si="15"/>
        <v>20.5%</v>
      </c>
      <c r="AB68" s="7" t="str">
        <f t="shared" si="15"/>
        <v>13.2%</v>
      </c>
      <c r="AC68" s="7" t="str">
        <f t="shared" si="15"/>
        <v>2.9%</v>
      </c>
      <c r="AD68" s="7" t="str">
        <f t="shared" si="15"/>
        <v>1.4%</v>
      </c>
      <c r="AE68" s="7" t="str">
        <f t="shared" si="15"/>
        <v>0.8%</v>
      </c>
      <c r="AF68" s="7" t="str">
        <f t="shared" si="15"/>
        <v>0.5%</v>
      </c>
      <c r="AG68" s="7" t="str">
        <f t="shared" si="15"/>
        <v>0.2%</v>
      </c>
      <c r="AH68" s="9"/>
      <c r="AI68" s="9">
        <f t="shared" ref="AI68:AI131" si="16">AI67</f>
        <v>4</v>
      </c>
      <c r="AJ68" s="10" t="s">
        <v>282</v>
      </c>
    </row>
    <row r="69" spans="1:36" ht="13.8" x14ac:dyDescent="0.25">
      <c r="A69" s="5">
        <f t="shared" si="13"/>
        <v>43890</v>
      </c>
      <c r="B69" s="5">
        <f t="shared" si="13"/>
        <v>44136</v>
      </c>
      <c r="C69" s="6">
        <f t="shared" si="13"/>
        <v>0.33333333333333331</v>
      </c>
      <c r="D69" s="7">
        <f t="shared" si="13"/>
        <v>248</v>
      </c>
      <c r="E69" s="10" t="s">
        <v>268</v>
      </c>
      <c r="F69" s="7">
        <f t="shared" si="14"/>
        <v>169194</v>
      </c>
      <c r="G69" s="7">
        <f t="shared" si="14"/>
        <v>8371</v>
      </c>
      <c r="H69" s="7">
        <f t="shared" si="14"/>
        <v>4313</v>
      </c>
      <c r="I69" s="16" t="str">
        <f t="shared" si="14"/>
        <v>No hay datos</v>
      </c>
      <c r="J69" s="19">
        <f t="shared" si="14"/>
        <v>149048</v>
      </c>
      <c r="K69" s="24">
        <f t="shared" si="14"/>
        <v>21423</v>
      </c>
      <c r="L69" s="7">
        <f t="shared" si="14"/>
        <v>327889</v>
      </c>
      <c r="M69" s="7">
        <f t="shared" si="14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5"/>
        <v>11284</v>
      </c>
      <c r="S69" s="7">
        <f t="shared" si="15"/>
        <v>1025</v>
      </c>
      <c r="T69" s="7">
        <f t="shared" si="15"/>
        <v>1033</v>
      </c>
      <c r="U69" s="7">
        <f t="shared" si="15"/>
        <v>79053</v>
      </c>
      <c r="V69" s="7">
        <f t="shared" si="15"/>
        <v>531</v>
      </c>
      <c r="W69" s="7">
        <f t="shared" si="15"/>
        <v>342</v>
      </c>
      <c r="X69" s="7" t="str">
        <f t="shared" si="15"/>
        <v>53.0%</v>
      </c>
      <c r="Y69" s="7" t="str">
        <f t="shared" si="15"/>
        <v>47.0%</v>
      </c>
      <c r="Z69" s="7" t="str">
        <f t="shared" si="15"/>
        <v>60.6%</v>
      </c>
      <c r="AA69" s="7" t="str">
        <f t="shared" si="15"/>
        <v>20.5%</v>
      </c>
      <c r="AB69" s="7" t="str">
        <f t="shared" si="15"/>
        <v>13.2%</v>
      </c>
      <c r="AC69" s="7" t="str">
        <f t="shared" si="15"/>
        <v>2.9%</v>
      </c>
      <c r="AD69" s="7" t="str">
        <f t="shared" si="15"/>
        <v>1.4%</v>
      </c>
      <c r="AE69" s="7" t="str">
        <f t="shared" si="15"/>
        <v>0.8%</v>
      </c>
      <c r="AF69" s="7" t="str">
        <f t="shared" si="15"/>
        <v>0.5%</v>
      </c>
      <c r="AG69" s="7" t="str">
        <f t="shared" si="15"/>
        <v>0.2%</v>
      </c>
      <c r="AH69" s="9"/>
      <c r="AI69" s="9">
        <f t="shared" si="16"/>
        <v>4</v>
      </c>
      <c r="AJ69" s="10" t="s">
        <v>282</v>
      </c>
    </row>
    <row r="70" spans="1:36" ht="13.8" x14ac:dyDescent="0.25">
      <c r="A70" s="5">
        <f t="shared" si="13"/>
        <v>43890</v>
      </c>
      <c r="B70" s="5">
        <f t="shared" si="13"/>
        <v>44136</v>
      </c>
      <c r="C70" s="6">
        <f t="shared" si="13"/>
        <v>0.33333333333333331</v>
      </c>
      <c r="D70" s="7">
        <f t="shared" si="13"/>
        <v>248</v>
      </c>
      <c r="E70" s="10" t="s">
        <v>268</v>
      </c>
      <c r="F70" s="7">
        <f t="shared" si="14"/>
        <v>169194</v>
      </c>
      <c r="G70" s="7">
        <f t="shared" si="14"/>
        <v>8371</v>
      </c>
      <c r="H70" s="7">
        <f t="shared" si="14"/>
        <v>4313</v>
      </c>
      <c r="I70" s="16" t="str">
        <f t="shared" si="14"/>
        <v>No hay datos</v>
      </c>
      <c r="J70" s="19">
        <f t="shared" si="14"/>
        <v>149048</v>
      </c>
      <c r="K70" s="24">
        <f t="shared" si="14"/>
        <v>21423</v>
      </c>
      <c r="L70" s="7">
        <f t="shared" si="14"/>
        <v>327889</v>
      </c>
      <c r="M70" s="7">
        <f t="shared" si="14"/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si="15"/>
        <v>11284</v>
      </c>
      <c r="S70" s="7">
        <f t="shared" si="15"/>
        <v>1025</v>
      </c>
      <c r="T70" s="7">
        <f t="shared" si="15"/>
        <v>1033</v>
      </c>
      <c r="U70" s="7">
        <f t="shared" si="15"/>
        <v>79053</v>
      </c>
      <c r="V70" s="7">
        <f t="shared" si="15"/>
        <v>531</v>
      </c>
      <c r="W70" s="7">
        <f t="shared" si="15"/>
        <v>342</v>
      </c>
      <c r="X70" s="7" t="str">
        <f t="shared" si="15"/>
        <v>53.0%</v>
      </c>
      <c r="Y70" s="7" t="str">
        <f t="shared" si="15"/>
        <v>47.0%</v>
      </c>
      <c r="Z70" s="7" t="str">
        <f t="shared" si="15"/>
        <v>60.6%</v>
      </c>
      <c r="AA70" s="7" t="str">
        <f t="shared" si="15"/>
        <v>20.5%</v>
      </c>
      <c r="AB70" s="7" t="str">
        <f t="shared" si="15"/>
        <v>13.2%</v>
      </c>
      <c r="AC70" s="7" t="str">
        <f t="shared" si="15"/>
        <v>2.9%</v>
      </c>
      <c r="AD70" s="7" t="str">
        <f t="shared" si="15"/>
        <v>1.4%</v>
      </c>
      <c r="AE70" s="7" t="str">
        <f t="shared" si="15"/>
        <v>0.8%</v>
      </c>
      <c r="AF70" s="7" t="str">
        <f t="shared" si="15"/>
        <v>0.5%</v>
      </c>
      <c r="AG70" s="7" t="str">
        <f t="shared" si="15"/>
        <v>0.2%</v>
      </c>
      <c r="AH70" s="9"/>
      <c r="AI70" s="9">
        <f t="shared" si="16"/>
        <v>4</v>
      </c>
      <c r="AJ70" s="10" t="s">
        <v>282</v>
      </c>
    </row>
    <row r="71" spans="1:36" ht="13.8" x14ac:dyDescent="0.25">
      <c r="A71" s="5">
        <f t="shared" si="13"/>
        <v>43890</v>
      </c>
      <c r="B71" s="5">
        <f t="shared" si="13"/>
        <v>44136</v>
      </c>
      <c r="C71" s="6">
        <f t="shared" si="13"/>
        <v>0.33333333333333331</v>
      </c>
      <c r="D71" s="7">
        <f t="shared" si="13"/>
        <v>248</v>
      </c>
      <c r="E71" s="10" t="s">
        <v>268</v>
      </c>
      <c r="F71" s="7">
        <f t="shared" si="14"/>
        <v>169194</v>
      </c>
      <c r="G71" s="7">
        <f t="shared" si="14"/>
        <v>8371</v>
      </c>
      <c r="H71" s="7">
        <f t="shared" si="14"/>
        <v>4313</v>
      </c>
      <c r="I71" s="16" t="str">
        <f t="shared" si="14"/>
        <v>No hay datos</v>
      </c>
      <c r="J71" s="19">
        <f t="shared" si="14"/>
        <v>149048</v>
      </c>
      <c r="K71" s="24">
        <f t="shared" si="14"/>
        <v>21423</v>
      </c>
      <c r="L71" s="7">
        <f t="shared" si="14"/>
        <v>327889</v>
      </c>
      <c r="M71" s="7">
        <f t="shared" si="14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15"/>
        <v>11284</v>
      </c>
      <c r="S71" s="7">
        <f t="shared" si="15"/>
        <v>1025</v>
      </c>
      <c r="T71" s="7">
        <f t="shared" si="15"/>
        <v>1033</v>
      </c>
      <c r="U71" s="7">
        <f t="shared" si="15"/>
        <v>79053</v>
      </c>
      <c r="V71" s="7">
        <f t="shared" si="15"/>
        <v>531</v>
      </c>
      <c r="W71" s="7">
        <f t="shared" si="15"/>
        <v>342</v>
      </c>
      <c r="X71" s="7" t="str">
        <f t="shared" si="15"/>
        <v>53.0%</v>
      </c>
      <c r="Y71" s="7" t="str">
        <f t="shared" si="15"/>
        <v>47.0%</v>
      </c>
      <c r="Z71" s="7" t="str">
        <f t="shared" si="15"/>
        <v>60.6%</v>
      </c>
      <c r="AA71" s="7" t="str">
        <f t="shared" si="15"/>
        <v>20.5%</v>
      </c>
      <c r="AB71" s="7" t="str">
        <f t="shared" si="15"/>
        <v>13.2%</v>
      </c>
      <c r="AC71" s="7" t="str">
        <f t="shared" si="15"/>
        <v>2.9%</v>
      </c>
      <c r="AD71" s="7" t="str">
        <f t="shared" si="15"/>
        <v>1.4%</v>
      </c>
      <c r="AE71" s="7" t="str">
        <f t="shared" si="15"/>
        <v>0.8%</v>
      </c>
      <c r="AF71" s="7" t="str">
        <f t="shared" si="15"/>
        <v>0.5%</v>
      </c>
      <c r="AG71" s="7" t="str">
        <f t="shared" si="15"/>
        <v>0.2%</v>
      </c>
      <c r="AH71" s="9"/>
      <c r="AI71" s="9">
        <f t="shared" si="16"/>
        <v>4</v>
      </c>
      <c r="AJ71" s="10" t="s">
        <v>282</v>
      </c>
    </row>
    <row r="72" spans="1:36" ht="13.8" x14ac:dyDescent="0.25">
      <c r="A72" s="5">
        <f t="shared" si="13"/>
        <v>43890</v>
      </c>
      <c r="B72" s="5">
        <f t="shared" si="13"/>
        <v>44136</v>
      </c>
      <c r="C72" s="6">
        <f t="shared" si="13"/>
        <v>0.33333333333333331</v>
      </c>
      <c r="D72" s="7">
        <f t="shared" si="13"/>
        <v>248</v>
      </c>
      <c r="E72" s="10" t="s">
        <v>268</v>
      </c>
      <c r="F72" s="7">
        <f t="shared" si="14"/>
        <v>169194</v>
      </c>
      <c r="G72" s="7">
        <f t="shared" si="14"/>
        <v>8371</v>
      </c>
      <c r="H72" s="7">
        <f t="shared" si="14"/>
        <v>4313</v>
      </c>
      <c r="I72" s="16" t="str">
        <f t="shared" si="14"/>
        <v>No hay datos</v>
      </c>
      <c r="J72" s="19">
        <f t="shared" si="14"/>
        <v>149048</v>
      </c>
      <c r="K72" s="24">
        <f t="shared" si="14"/>
        <v>21423</v>
      </c>
      <c r="L72" s="7">
        <f t="shared" si="14"/>
        <v>327889</v>
      </c>
      <c r="M72" s="7">
        <f t="shared" si="14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5"/>
        <v>11284</v>
      </c>
      <c r="S72" s="7">
        <f t="shared" si="15"/>
        <v>1025</v>
      </c>
      <c r="T72" s="7">
        <f t="shared" si="15"/>
        <v>1033</v>
      </c>
      <c r="U72" s="7">
        <f t="shared" si="15"/>
        <v>79053</v>
      </c>
      <c r="V72" s="7">
        <f t="shared" si="15"/>
        <v>531</v>
      </c>
      <c r="W72" s="7">
        <f t="shared" si="15"/>
        <v>342</v>
      </c>
      <c r="X72" s="7" t="str">
        <f t="shared" si="15"/>
        <v>53.0%</v>
      </c>
      <c r="Y72" s="7" t="str">
        <f t="shared" si="15"/>
        <v>47.0%</v>
      </c>
      <c r="Z72" s="7" t="str">
        <f t="shared" si="15"/>
        <v>60.6%</v>
      </c>
      <c r="AA72" s="7" t="str">
        <f t="shared" si="15"/>
        <v>20.5%</v>
      </c>
      <c r="AB72" s="7" t="str">
        <f t="shared" si="15"/>
        <v>13.2%</v>
      </c>
      <c r="AC72" s="7" t="str">
        <f t="shared" si="15"/>
        <v>2.9%</v>
      </c>
      <c r="AD72" s="7" t="str">
        <f t="shared" si="15"/>
        <v>1.4%</v>
      </c>
      <c r="AE72" s="7" t="str">
        <f t="shared" si="15"/>
        <v>0.8%</v>
      </c>
      <c r="AF72" s="7" t="str">
        <f t="shared" si="15"/>
        <v>0.5%</v>
      </c>
      <c r="AG72" s="7" t="str">
        <f t="shared" si="15"/>
        <v>0.2%</v>
      </c>
      <c r="AH72" s="9"/>
      <c r="AI72" s="9">
        <f t="shared" si="16"/>
        <v>4</v>
      </c>
      <c r="AJ72" s="10" t="s">
        <v>282</v>
      </c>
    </row>
    <row r="73" spans="1:36" ht="13.8" x14ac:dyDescent="0.25">
      <c r="A73" s="5">
        <f t="shared" si="13"/>
        <v>43890</v>
      </c>
      <c r="B73" s="5">
        <f t="shared" si="13"/>
        <v>44136</v>
      </c>
      <c r="C73" s="6">
        <f t="shared" si="13"/>
        <v>0.33333333333333331</v>
      </c>
      <c r="D73" s="7">
        <f t="shared" si="13"/>
        <v>248</v>
      </c>
      <c r="E73" s="10" t="s">
        <v>268</v>
      </c>
      <c r="F73" s="7">
        <f t="shared" si="14"/>
        <v>169194</v>
      </c>
      <c r="G73" s="7">
        <f t="shared" si="14"/>
        <v>8371</v>
      </c>
      <c r="H73" s="7">
        <f t="shared" si="14"/>
        <v>4313</v>
      </c>
      <c r="I73" s="16" t="str">
        <f t="shared" si="14"/>
        <v>No hay datos</v>
      </c>
      <c r="J73" s="19">
        <f t="shared" si="14"/>
        <v>149048</v>
      </c>
      <c r="K73" s="24">
        <f t="shared" si="14"/>
        <v>21423</v>
      </c>
      <c r="L73" s="7">
        <f t="shared" si="14"/>
        <v>327889</v>
      </c>
      <c r="M73" s="7">
        <f t="shared" si="14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15"/>
        <v>11284</v>
      </c>
      <c r="S73" s="7">
        <f t="shared" si="15"/>
        <v>1025</v>
      </c>
      <c r="T73" s="7">
        <f t="shared" si="15"/>
        <v>1033</v>
      </c>
      <c r="U73" s="7">
        <f t="shared" si="15"/>
        <v>79053</v>
      </c>
      <c r="V73" s="7">
        <f t="shared" si="15"/>
        <v>531</v>
      </c>
      <c r="W73" s="7">
        <f t="shared" si="15"/>
        <v>342</v>
      </c>
      <c r="X73" s="7" t="str">
        <f t="shared" si="15"/>
        <v>53.0%</v>
      </c>
      <c r="Y73" s="7" t="str">
        <f t="shared" si="15"/>
        <v>47.0%</v>
      </c>
      <c r="Z73" s="7" t="str">
        <f t="shared" si="15"/>
        <v>60.6%</v>
      </c>
      <c r="AA73" s="7" t="str">
        <f t="shared" si="15"/>
        <v>20.5%</v>
      </c>
      <c r="AB73" s="7" t="str">
        <f t="shared" si="15"/>
        <v>13.2%</v>
      </c>
      <c r="AC73" s="7" t="str">
        <f t="shared" si="15"/>
        <v>2.9%</v>
      </c>
      <c r="AD73" s="7" t="str">
        <f t="shared" si="15"/>
        <v>1.4%</v>
      </c>
      <c r="AE73" s="7" t="str">
        <f t="shared" si="15"/>
        <v>0.8%</v>
      </c>
      <c r="AF73" s="7" t="str">
        <f t="shared" si="15"/>
        <v>0.5%</v>
      </c>
      <c r="AG73" s="7" t="str">
        <f t="shared" si="15"/>
        <v>0.2%</v>
      </c>
      <c r="AH73" s="9"/>
      <c r="AI73" s="9">
        <f t="shared" si="16"/>
        <v>4</v>
      </c>
      <c r="AJ73" s="10" t="s">
        <v>282</v>
      </c>
    </row>
    <row r="74" spans="1:36" ht="13.8" x14ac:dyDescent="0.25">
      <c r="A74" s="5">
        <f t="shared" si="13"/>
        <v>43890</v>
      </c>
      <c r="B74" s="5">
        <f t="shared" si="13"/>
        <v>44136</v>
      </c>
      <c r="C74" s="6">
        <f t="shared" si="13"/>
        <v>0.33333333333333331</v>
      </c>
      <c r="D74" s="7">
        <f t="shared" si="13"/>
        <v>248</v>
      </c>
      <c r="E74" s="10" t="s">
        <v>268</v>
      </c>
      <c r="F74" s="7">
        <f t="shared" si="14"/>
        <v>169194</v>
      </c>
      <c r="G74" s="7">
        <f t="shared" si="14"/>
        <v>8371</v>
      </c>
      <c r="H74" s="7">
        <f t="shared" si="14"/>
        <v>4313</v>
      </c>
      <c r="I74" s="16" t="str">
        <f t="shared" si="14"/>
        <v>No hay datos</v>
      </c>
      <c r="J74" s="19">
        <f t="shared" si="14"/>
        <v>149048</v>
      </c>
      <c r="K74" s="24">
        <f t="shared" si="14"/>
        <v>21423</v>
      </c>
      <c r="L74" s="7">
        <f t="shared" si="14"/>
        <v>327889</v>
      </c>
      <c r="M74" s="7">
        <f t="shared" si="14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5"/>
        <v>11284</v>
      </c>
      <c r="S74" s="7">
        <f t="shared" si="15"/>
        <v>1025</v>
      </c>
      <c r="T74" s="7">
        <f t="shared" si="15"/>
        <v>1033</v>
      </c>
      <c r="U74" s="7">
        <f t="shared" si="15"/>
        <v>79053</v>
      </c>
      <c r="V74" s="7">
        <f t="shared" si="15"/>
        <v>531</v>
      </c>
      <c r="W74" s="7">
        <f t="shared" si="15"/>
        <v>342</v>
      </c>
      <c r="X74" s="7" t="str">
        <f t="shared" si="15"/>
        <v>53.0%</v>
      </c>
      <c r="Y74" s="7" t="str">
        <f t="shared" si="15"/>
        <v>47.0%</v>
      </c>
      <c r="Z74" s="7" t="str">
        <f t="shared" si="15"/>
        <v>60.6%</v>
      </c>
      <c r="AA74" s="7" t="str">
        <f t="shared" si="15"/>
        <v>20.5%</v>
      </c>
      <c r="AB74" s="7" t="str">
        <f t="shared" si="15"/>
        <v>13.2%</v>
      </c>
      <c r="AC74" s="7" t="str">
        <f t="shared" si="15"/>
        <v>2.9%</v>
      </c>
      <c r="AD74" s="7" t="str">
        <f t="shared" si="15"/>
        <v>1.4%</v>
      </c>
      <c r="AE74" s="7" t="str">
        <f t="shared" si="15"/>
        <v>0.8%</v>
      </c>
      <c r="AF74" s="7" t="str">
        <f t="shared" si="15"/>
        <v>0.5%</v>
      </c>
      <c r="AG74" s="7" t="str">
        <f t="shared" si="15"/>
        <v>0.2%</v>
      </c>
      <c r="AH74" s="9"/>
      <c r="AI74" s="9">
        <f t="shared" si="16"/>
        <v>4</v>
      </c>
      <c r="AJ74" s="10" t="s">
        <v>282</v>
      </c>
    </row>
    <row r="75" spans="1:36" ht="13.8" x14ac:dyDescent="0.25">
      <c r="A75" s="5">
        <f t="shared" si="13"/>
        <v>43890</v>
      </c>
      <c r="B75" s="5">
        <f t="shared" si="13"/>
        <v>44136</v>
      </c>
      <c r="C75" s="6">
        <f t="shared" si="13"/>
        <v>0.33333333333333331</v>
      </c>
      <c r="D75" s="7">
        <f t="shared" si="13"/>
        <v>248</v>
      </c>
      <c r="E75" s="10" t="s">
        <v>268</v>
      </c>
      <c r="F75" s="7">
        <f t="shared" si="14"/>
        <v>169194</v>
      </c>
      <c r="G75" s="7">
        <f t="shared" si="14"/>
        <v>8371</v>
      </c>
      <c r="H75" s="7">
        <f t="shared" si="14"/>
        <v>4313</v>
      </c>
      <c r="I75" s="16" t="str">
        <f t="shared" si="14"/>
        <v>No hay datos</v>
      </c>
      <c r="J75" s="19">
        <f t="shared" si="14"/>
        <v>149048</v>
      </c>
      <c r="K75" s="24">
        <f t="shared" si="14"/>
        <v>21423</v>
      </c>
      <c r="L75" s="7">
        <f t="shared" si="14"/>
        <v>327889</v>
      </c>
      <c r="M75" s="7">
        <f t="shared" si="14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5"/>
        <v>11284</v>
      </c>
      <c r="S75" s="7">
        <f t="shared" si="15"/>
        <v>1025</v>
      </c>
      <c r="T75" s="7">
        <f t="shared" si="15"/>
        <v>1033</v>
      </c>
      <c r="U75" s="7">
        <f t="shared" si="15"/>
        <v>79053</v>
      </c>
      <c r="V75" s="7">
        <f t="shared" si="15"/>
        <v>531</v>
      </c>
      <c r="W75" s="7">
        <f t="shared" si="15"/>
        <v>342</v>
      </c>
      <c r="X75" s="7" t="str">
        <f t="shared" si="15"/>
        <v>53.0%</v>
      </c>
      <c r="Y75" s="7" t="str">
        <f t="shared" si="15"/>
        <v>47.0%</v>
      </c>
      <c r="Z75" s="7" t="str">
        <f t="shared" si="15"/>
        <v>60.6%</v>
      </c>
      <c r="AA75" s="7" t="str">
        <f t="shared" si="15"/>
        <v>20.5%</v>
      </c>
      <c r="AB75" s="7" t="str">
        <f t="shared" si="15"/>
        <v>13.2%</v>
      </c>
      <c r="AC75" s="7" t="str">
        <f t="shared" si="15"/>
        <v>2.9%</v>
      </c>
      <c r="AD75" s="7" t="str">
        <f t="shared" si="15"/>
        <v>1.4%</v>
      </c>
      <c r="AE75" s="7" t="str">
        <f t="shared" si="15"/>
        <v>0.8%</v>
      </c>
      <c r="AF75" s="7" t="str">
        <f t="shared" si="15"/>
        <v>0.5%</v>
      </c>
      <c r="AG75" s="7" t="str">
        <f t="shared" si="15"/>
        <v>0.2%</v>
      </c>
      <c r="AH75" s="9"/>
      <c r="AI75" s="9">
        <f t="shared" si="16"/>
        <v>4</v>
      </c>
      <c r="AJ75" s="10" t="s">
        <v>282</v>
      </c>
    </row>
    <row r="76" spans="1:36" ht="13.8" x14ac:dyDescent="0.25">
      <c r="A76" s="5">
        <f t="shared" si="13"/>
        <v>43890</v>
      </c>
      <c r="B76" s="5">
        <f t="shared" si="13"/>
        <v>44136</v>
      </c>
      <c r="C76" s="6">
        <f t="shared" si="13"/>
        <v>0.33333333333333331</v>
      </c>
      <c r="D76" s="7">
        <f t="shared" si="13"/>
        <v>248</v>
      </c>
      <c r="E76" s="10" t="s">
        <v>268</v>
      </c>
      <c r="F76" s="7">
        <f t="shared" si="14"/>
        <v>169194</v>
      </c>
      <c r="G76" s="7">
        <f t="shared" si="14"/>
        <v>8371</v>
      </c>
      <c r="H76" s="7">
        <f t="shared" si="14"/>
        <v>4313</v>
      </c>
      <c r="I76" s="16" t="str">
        <f t="shared" si="14"/>
        <v>No hay datos</v>
      </c>
      <c r="J76" s="19">
        <f t="shared" si="14"/>
        <v>149048</v>
      </c>
      <c r="K76" s="24">
        <f t="shared" si="14"/>
        <v>21423</v>
      </c>
      <c r="L76" s="7">
        <f t="shared" si="14"/>
        <v>327889</v>
      </c>
      <c r="M76" s="7">
        <f t="shared" si="14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5"/>
        <v>11284</v>
      </c>
      <c r="S76" s="7">
        <f t="shared" si="15"/>
        <v>1025</v>
      </c>
      <c r="T76" s="7">
        <f t="shared" si="15"/>
        <v>1033</v>
      </c>
      <c r="U76" s="7">
        <f t="shared" si="15"/>
        <v>79053</v>
      </c>
      <c r="V76" s="7">
        <f t="shared" si="15"/>
        <v>531</v>
      </c>
      <c r="W76" s="7">
        <f t="shared" si="15"/>
        <v>342</v>
      </c>
      <c r="X76" s="7" t="str">
        <f t="shared" si="15"/>
        <v>53.0%</v>
      </c>
      <c r="Y76" s="7" t="str">
        <f t="shared" si="15"/>
        <v>47.0%</v>
      </c>
      <c r="Z76" s="7" t="str">
        <f t="shared" si="15"/>
        <v>60.6%</v>
      </c>
      <c r="AA76" s="7" t="str">
        <f t="shared" si="15"/>
        <v>20.5%</v>
      </c>
      <c r="AB76" s="7" t="str">
        <f t="shared" si="15"/>
        <v>13.2%</v>
      </c>
      <c r="AC76" s="7" t="str">
        <f t="shared" si="15"/>
        <v>2.9%</v>
      </c>
      <c r="AD76" s="7" t="str">
        <f t="shared" si="15"/>
        <v>1.4%</v>
      </c>
      <c r="AE76" s="7" t="str">
        <f t="shared" si="15"/>
        <v>0.8%</v>
      </c>
      <c r="AF76" s="7" t="str">
        <f t="shared" si="15"/>
        <v>0.5%</v>
      </c>
      <c r="AG76" s="7" t="str">
        <f t="shared" si="15"/>
        <v>0.2%</v>
      </c>
      <c r="AH76" s="9"/>
      <c r="AI76" s="9">
        <f t="shared" si="16"/>
        <v>4</v>
      </c>
      <c r="AJ76" s="10" t="s">
        <v>282</v>
      </c>
    </row>
    <row r="77" spans="1:36" ht="13.8" x14ac:dyDescent="0.25">
      <c r="A77" s="5">
        <f t="shared" si="13"/>
        <v>43890</v>
      </c>
      <c r="B77" s="5">
        <f t="shared" si="13"/>
        <v>44136</v>
      </c>
      <c r="C77" s="6">
        <f t="shared" si="13"/>
        <v>0.33333333333333331</v>
      </c>
      <c r="D77" s="7">
        <f t="shared" si="13"/>
        <v>248</v>
      </c>
      <c r="E77" s="10" t="s">
        <v>268</v>
      </c>
      <c r="F77" s="7">
        <f t="shared" si="14"/>
        <v>169194</v>
      </c>
      <c r="G77" s="7">
        <f t="shared" si="14"/>
        <v>8371</v>
      </c>
      <c r="H77" s="7">
        <f t="shared" si="14"/>
        <v>4313</v>
      </c>
      <c r="I77" s="16" t="str">
        <f t="shared" si="14"/>
        <v>No hay datos</v>
      </c>
      <c r="J77" s="19">
        <f t="shared" si="14"/>
        <v>149048</v>
      </c>
      <c r="K77" s="24">
        <f t="shared" si="14"/>
        <v>21423</v>
      </c>
      <c r="L77" s="7">
        <f t="shared" si="14"/>
        <v>327889</v>
      </c>
      <c r="M77" s="7">
        <f t="shared" si="14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15"/>
        <v>11284</v>
      </c>
      <c r="S77" s="7">
        <f t="shared" si="15"/>
        <v>1025</v>
      </c>
      <c r="T77" s="7">
        <f t="shared" si="15"/>
        <v>1033</v>
      </c>
      <c r="U77" s="7">
        <f t="shared" si="15"/>
        <v>79053</v>
      </c>
      <c r="V77" s="7">
        <f t="shared" si="15"/>
        <v>531</v>
      </c>
      <c r="W77" s="7">
        <f t="shared" si="15"/>
        <v>342</v>
      </c>
      <c r="X77" s="7" t="str">
        <f t="shared" si="15"/>
        <v>53.0%</v>
      </c>
      <c r="Y77" s="7" t="str">
        <f t="shared" si="15"/>
        <v>47.0%</v>
      </c>
      <c r="Z77" s="7" t="str">
        <f t="shared" si="15"/>
        <v>60.6%</v>
      </c>
      <c r="AA77" s="7" t="str">
        <f t="shared" si="15"/>
        <v>20.5%</v>
      </c>
      <c r="AB77" s="7" t="str">
        <f t="shared" si="15"/>
        <v>13.2%</v>
      </c>
      <c r="AC77" s="7" t="str">
        <f t="shared" si="15"/>
        <v>2.9%</v>
      </c>
      <c r="AD77" s="7" t="str">
        <f t="shared" si="15"/>
        <v>1.4%</v>
      </c>
      <c r="AE77" s="7" t="str">
        <f t="shared" si="15"/>
        <v>0.8%</v>
      </c>
      <c r="AF77" s="7" t="str">
        <f t="shared" si="15"/>
        <v>0.5%</v>
      </c>
      <c r="AG77" s="7" t="str">
        <f t="shared" si="15"/>
        <v>0.2%</v>
      </c>
      <c r="AH77" s="9"/>
      <c r="AI77" s="9">
        <f t="shared" si="16"/>
        <v>4</v>
      </c>
      <c r="AJ77" s="10" t="s">
        <v>282</v>
      </c>
    </row>
    <row r="78" spans="1:36" ht="13.8" x14ac:dyDescent="0.25">
      <c r="A78" s="5">
        <f t="shared" si="13"/>
        <v>43890</v>
      </c>
      <c r="B78" s="5">
        <f t="shared" si="13"/>
        <v>44136</v>
      </c>
      <c r="C78" s="6">
        <f t="shared" si="13"/>
        <v>0.33333333333333331</v>
      </c>
      <c r="D78" s="7">
        <f t="shared" si="13"/>
        <v>248</v>
      </c>
      <c r="E78" s="10" t="s">
        <v>268</v>
      </c>
      <c r="F78" s="7">
        <f t="shared" si="14"/>
        <v>169194</v>
      </c>
      <c r="G78" s="7">
        <f t="shared" si="14"/>
        <v>8371</v>
      </c>
      <c r="H78" s="7">
        <f t="shared" si="14"/>
        <v>4313</v>
      </c>
      <c r="I78" s="16" t="str">
        <f t="shared" si="14"/>
        <v>No hay datos</v>
      </c>
      <c r="J78" s="19">
        <f t="shared" si="14"/>
        <v>149048</v>
      </c>
      <c r="K78" s="24">
        <f t="shared" si="14"/>
        <v>21423</v>
      </c>
      <c r="L78" s="7">
        <f t="shared" si="14"/>
        <v>327889</v>
      </c>
      <c r="M78" s="7">
        <f t="shared" si="14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5"/>
        <v>11284</v>
      </c>
      <c r="S78" s="7">
        <f t="shared" si="15"/>
        <v>1025</v>
      </c>
      <c r="T78" s="7">
        <f t="shared" si="15"/>
        <v>1033</v>
      </c>
      <c r="U78" s="7">
        <f t="shared" si="15"/>
        <v>79053</v>
      </c>
      <c r="V78" s="7">
        <f t="shared" si="15"/>
        <v>531</v>
      </c>
      <c r="W78" s="7">
        <f t="shared" si="15"/>
        <v>342</v>
      </c>
      <c r="X78" s="7" t="str">
        <f t="shared" si="15"/>
        <v>53.0%</v>
      </c>
      <c r="Y78" s="7" t="str">
        <f t="shared" si="15"/>
        <v>47.0%</v>
      </c>
      <c r="Z78" s="7" t="str">
        <f t="shared" si="15"/>
        <v>60.6%</v>
      </c>
      <c r="AA78" s="7" t="str">
        <f t="shared" si="15"/>
        <v>20.5%</v>
      </c>
      <c r="AB78" s="7" t="str">
        <f t="shared" si="15"/>
        <v>13.2%</v>
      </c>
      <c r="AC78" s="7" t="str">
        <f t="shared" si="15"/>
        <v>2.9%</v>
      </c>
      <c r="AD78" s="7" t="str">
        <f t="shared" si="15"/>
        <v>1.4%</v>
      </c>
      <c r="AE78" s="7" t="str">
        <f t="shared" si="15"/>
        <v>0.8%</v>
      </c>
      <c r="AF78" s="7" t="str">
        <f t="shared" si="15"/>
        <v>0.5%</v>
      </c>
      <c r="AG78" s="7" t="str">
        <f t="shared" si="15"/>
        <v>0.2%</v>
      </c>
      <c r="AH78" s="9"/>
      <c r="AI78" s="9">
        <f t="shared" si="16"/>
        <v>4</v>
      </c>
      <c r="AJ78" s="10" t="s">
        <v>282</v>
      </c>
    </row>
    <row r="79" spans="1:36" ht="13.8" x14ac:dyDescent="0.25">
      <c r="A79" s="5">
        <f t="shared" si="13"/>
        <v>43890</v>
      </c>
      <c r="B79" s="5">
        <f t="shared" si="13"/>
        <v>44136</v>
      </c>
      <c r="C79" s="6">
        <f t="shared" si="13"/>
        <v>0.33333333333333331</v>
      </c>
      <c r="D79" s="7">
        <f t="shared" si="13"/>
        <v>248</v>
      </c>
      <c r="E79" s="10" t="s">
        <v>268</v>
      </c>
      <c r="F79" s="7">
        <f t="shared" si="14"/>
        <v>169194</v>
      </c>
      <c r="G79" s="7">
        <f t="shared" si="14"/>
        <v>8371</v>
      </c>
      <c r="H79" s="7">
        <f t="shared" si="14"/>
        <v>4313</v>
      </c>
      <c r="I79" s="16" t="str">
        <f t="shared" si="14"/>
        <v>No hay datos</v>
      </c>
      <c r="J79" s="19">
        <f t="shared" si="14"/>
        <v>149048</v>
      </c>
      <c r="K79" s="24">
        <f t="shared" si="14"/>
        <v>21423</v>
      </c>
      <c r="L79" s="7">
        <f t="shared" si="14"/>
        <v>327889</v>
      </c>
      <c r="M79" s="7">
        <f t="shared" si="14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5"/>
        <v>11284</v>
      </c>
      <c r="S79" s="7">
        <f t="shared" si="15"/>
        <v>1025</v>
      </c>
      <c r="T79" s="7">
        <f t="shared" si="15"/>
        <v>1033</v>
      </c>
      <c r="U79" s="7">
        <f t="shared" si="15"/>
        <v>79053</v>
      </c>
      <c r="V79" s="7">
        <f t="shared" si="15"/>
        <v>531</v>
      </c>
      <c r="W79" s="7">
        <f t="shared" si="15"/>
        <v>342</v>
      </c>
      <c r="X79" s="7" t="str">
        <f t="shared" si="15"/>
        <v>53.0%</v>
      </c>
      <c r="Y79" s="7" t="str">
        <f t="shared" si="15"/>
        <v>47.0%</v>
      </c>
      <c r="Z79" s="7" t="str">
        <f t="shared" si="15"/>
        <v>60.6%</v>
      </c>
      <c r="AA79" s="7" t="str">
        <f t="shared" si="15"/>
        <v>20.5%</v>
      </c>
      <c r="AB79" s="7" t="str">
        <f t="shared" si="15"/>
        <v>13.2%</v>
      </c>
      <c r="AC79" s="7" t="str">
        <f t="shared" si="15"/>
        <v>2.9%</v>
      </c>
      <c r="AD79" s="7" t="str">
        <f t="shared" si="15"/>
        <v>1.4%</v>
      </c>
      <c r="AE79" s="7" t="str">
        <f t="shared" si="15"/>
        <v>0.8%</v>
      </c>
      <c r="AF79" s="7" t="str">
        <f t="shared" si="15"/>
        <v>0.5%</v>
      </c>
      <c r="AG79" s="7" t="str">
        <f t="shared" si="15"/>
        <v>0.2%</v>
      </c>
      <c r="AH79" s="9"/>
      <c r="AI79" s="9">
        <f t="shared" si="16"/>
        <v>4</v>
      </c>
      <c r="AJ79" s="10" t="s">
        <v>282</v>
      </c>
    </row>
    <row r="80" spans="1:36" ht="13.8" x14ac:dyDescent="0.25">
      <c r="A80" s="5">
        <f t="shared" si="13"/>
        <v>43890</v>
      </c>
      <c r="B80" s="5">
        <f t="shared" si="13"/>
        <v>44136</v>
      </c>
      <c r="C80" s="6">
        <f t="shared" si="13"/>
        <v>0.33333333333333331</v>
      </c>
      <c r="D80" s="7">
        <f t="shared" si="13"/>
        <v>248</v>
      </c>
      <c r="E80" s="10" t="s">
        <v>268</v>
      </c>
      <c r="F80" s="7">
        <f t="shared" si="14"/>
        <v>169194</v>
      </c>
      <c r="G80" s="7">
        <f t="shared" si="14"/>
        <v>8371</v>
      </c>
      <c r="H80" s="7">
        <f t="shared" si="14"/>
        <v>4313</v>
      </c>
      <c r="I80" s="16" t="str">
        <f t="shared" si="14"/>
        <v>No hay datos</v>
      </c>
      <c r="J80" s="19">
        <f t="shared" si="14"/>
        <v>149048</v>
      </c>
      <c r="K80" s="24">
        <f t="shared" si="14"/>
        <v>21423</v>
      </c>
      <c r="L80" s="7">
        <f t="shared" si="14"/>
        <v>327889</v>
      </c>
      <c r="M80" s="7">
        <f t="shared" si="14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5"/>
        <v>11284</v>
      </c>
      <c r="S80" s="7">
        <f t="shared" si="15"/>
        <v>1025</v>
      </c>
      <c r="T80" s="7">
        <f t="shared" si="15"/>
        <v>1033</v>
      </c>
      <c r="U80" s="7">
        <f t="shared" si="15"/>
        <v>79053</v>
      </c>
      <c r="V80" s="7">
        <f t="shared" si="15"/>
        <v>531</v>
      </c>
      <c r="W80" s="7">
        <f t="shared" si="15"/>
        <v>342</v>
      </c>
      <c r="X80" s="7" t="str">
        <f t="shared" si="15"/>
        <v>53.0%</v>
      </c>
      <c r="Y80" s="7" t="str">
        <f t="shared" si="15"/>
        <v>47.0%</v>
      </c>
      <c r="Z80" s="7" t="str">
        <f t="shared" si="15"/>
        <v>60.6%</v>
      </c>
      <c r="AA80" s="7" t="str">
        <f t="shared" si="15"/>
        <v>20.5%</v>
      </c>
      <c r="AB80" s="7" t="str">
        <f t="shared" si="15"/>
        <v>13.2%</v>
      </c>
      <c r="AC80" s="7" t="str">
        <f t="shared" si="15"/>
        <v>2.9%</v>
      </c>
      <c r="AD80" s="7" t="str">
        <f t="shared" si="15"/>
        <v>1.4%</v>
      </c>
      <c r="AE80" s="7" t="str">
        <f t="shared" si="15"/>
        <v>0.8%</v>
      </c>
      <c r="AF80" s="7" t="str">
        <f t="shared" si="15"/>
        <v>0.5%</v>
      </c>
      <c r="AG80" s="7" t="str">
        <f t="shared" si="15"/>
        <v>0.2%</v>
      </c>
      <c r="AH80" s="9"/>
      <c r="AI80" s="9">
        <f t="shared" si="16"/>
        <v>4</v>
      </c>
      <c r="AJ80" s="10" t="s">
        <v>282</v>
      </c>
    </row>
    <row r="81" spans="1:36" ht="13.8" x14ac:dyDescent="0.25">
      <c r="A81" s="5">
        <f t="shared" si="13"/>
        <v>43890</v>
      </c>
      <c r="B81" s="5">
        <f t="shared" si="13"/>
        <v>44136</v>
      </c>
      <c r="C81" s="6">
        <f t="shared" si="13"/>
        <v>0.33333333333333331</v>
      </c>
      <c r="D81" s="7">
        <f t="shared" si="13"/>
        <v>248</v>
      </c>
      <c r="E81" s="10" t="s">
        <v>268</v>
      </c>
      <c r="F81" s="7">
        <f t="shared" si="14"/>
        <v>169194</v>
      </c>
      <c r="G81" s="7">
        <f t="shared" si="14"/>
        <v>8371</v>
      </c>
      <c r="H81" s="7">
        <f t="shared" si="14"/>
        <v>4313</v>
      </c>
      <c r="I81" s="16" t="str">
        <f t="shared" si="14"/>
        <v>No hay datos</v>
      </c>
      <c r="J81" s="19">
        <f t="shared" si="14"/>
        <v>149048</v>
      </c>
      <c r="K81" s="24">
        <f t="shared" si="14"/>
        <v>21423</v>
      </c>
      <c r="L81" s="7">
        <f t="shared" si="14"/>
        <v>327889</v>
      </c>
      <c r="M81" s="7">
        <f t="shared" si="14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5"/>
        <v>11284</v>
      </c>
      <c r="S81" s="7">
        <f t="shared" si="15"/>
        <v>1025</v>
      </c>
      <c r="T81" s="7">
        <f t="shared" si="15"/>
        <v>1033</v>
      </c>
      <c r="U81" s="7">
        <f t="shared" si="15"/>
        <v>79053</v>
      </c>
      <c r="V81" s="7">
        <f t="shared" si="15"/>
        <v>531</v>
      </c>
      <c r="W81" s="7">
        <f t="shared" si="15"/>
        <v>342</v>
      </c>
      <c r="X81" s="7" t="str">
        <f t="shared" si="15"/>
        <v>53.0%</v>
      </c>
      <c r="Y81" s="7" t="str">
        <f t="shared" si="15"/>
        <v>47.0%</v>
      </c>
      <c r="Z81" s="7" t="str">
        <f t="shared" si="15"/>
        <v>60.6%</v>
      </c>
      <c r="AA81" s="7" t="str">
        <f t="shared" si="15"/>
        <v>20.5%</v>
      </c>
      <c r="AB81" s="7" t="str">
        <f t="shared" si="15"/>
        <v>13.2%</v>
      </c>
      <c r="AC81" s="7" t="str">
        <f t="shared" si="15"/>
        <v>2.9%</v>
      </c>
      <c r="AD81" s="7" t="str">
        <f t="shared" si="15"/>
        <v>1.4%</v>
      </c>
      <c r="AE81" s="7" t="str">
        <f t="shared" si="15"/>
        <v>0.8%</v>
      </c>
      <c r="AF81" s="7" t="str">
        <f t="shared" si="15"/>
        <v>0.5%</v>
      </c>
      <c r="AG81" s="7" t="str">
        <f t="shared" si="15"/>
        <v>0.2%</v>
      </c>
      <c r="AH81" s="9"/>
      <c r="AI81" s="9">
        <f t="shared" si="16"/>
        <v>4</v>
      </c>
      <c r="AJ81" s="10" t="s">
        <v>282</v>
      </c>
    </row>
    <row r="82" spans="1:36" ht="13.8" x14ac:dyDescent="0.25">
      <c r="A82" s="5">
        <f t="shared" si="13"/>
        <v>43890</v>
      </c>
      <c r="B82" s="5">
        <f t="shared" si="13"/>
        <v>44136</v>
      </c>
      <c r="C82" s="6">
        <f t="shared" si="13"/>
        <v>0.33333333333333331</v>
      </c>
      <c r="D82" s="7">
        <f t="shared" si="13"/>
        <v>248</v>
      </c>
      <c r="E82" s="10" t="s">
        <v>268</v>
      </c>
      <c r="F82" s="7">
        <f t="shared" si="14"/>
        <v>169194</v>
      </c>
      <c r="G82" s="7">
        <f t="shared" si="14"/>
        <v>8371</v>
      </c>
      <c r="H82" s="7">
        <f t="shared" si="14"/>
        <v>4313</v>
      </c>
      <c r="I82" s="16" t="str">
        <f t="shared" si="14"/>
        <v>No hay datos</v>
      </c>
      <c r="J82" s="19">
        <f t="shared" si="14"/>
        <v>149048</v>
      </c>
      <c r="K82" s="24">
        <f t="shared" si="14"/>
        <v>21423</v>
      </c>
      <c r="L82" s="7">
        <f t="shared" si="14"/>
        <v>327889</v>
      </c>
      <c r="M82" s="7">
        <f t="shared" si="14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5"/>
        <v>11284</v>
      </c>
      <c r="S82" s="7">
        <f t="shared" si="15"/>
        <v>1025</v>
      </c>
      <c r="T82" s="7">
        <f t="shared" si="15"/>
        <v>1033</v>
      </c>
      <c r="U82" s="7">
        <f t="shared" si="15"/>
        <v>79053</v>
      </c>
      <c r="V82" s="7">
        <f t="shared" si="15"/>
        <v>531</v>
      </c>
      <c r="W82" s="7">
        <f t="shared" si="15"/>
        <v>342</v>
      </c>
      <c r="X82" s="7" t="str">
        <f t="shared" si="15"/>
        <v>53.0%</v>
      </c>
      <c r="Y82" s="7" t="str">
        <f t="shared" si="15"/>
        <v>47.0%</v>
      </c>
      <c r="Z82" s="7" t="str">
        <f t="shared" si="15"/>
        <v>60.6%</v>
      </c>
      <c r="AA82" s="7" t="str">
        <f t="shared" si="15"/>
        <v>20.5%</v>
      </c>
      <c r="AB82" s="7" t="str">
        <f t="shared" si="15"/>
        <v>13.2%</v>
      </c>
      <c r="AC82" s="7" t="str">
        <f t="shared" si="15"/>
        <v>2.9%</v>
      </c>
      <c r="AD82" s="7" t="str">
        <f t="shared" si="15"/>
        <v>1.4%</v>
      </c>
      <c r="AE82" s="7" t="str">
        <f t="shared" si="15"/>
        <v>0.8%</v>
      </c>
      <c r="AF82" s="7" t="str">
        <f t="shared" si="15"/>
        <v>0.5%</v>
      </c>
      <c r="AG82" s="7" t="str">
        <f t="shared" si="15"/>
        <v>0.2%</v>
      </c>
      <c r="AH82" s="9"/>
      <c r="AI82" s="9">
        <f t="shared" si="16"/>
        <v>4</v>
      </c>
      <c r="AJ82" s="10" t="s">
        <v>282</v>
      </c>
    </row>
    <row r="83" spans="1:36" ht="13.8" x14ac:dyDescent="0.25">
      <c r="A83" s="5">
        <f t="shared" ref="A83:D98" si="17">A82</f>
        <v>43890</v>
      </c>
      <c r="B83" s="5">
        <f t="shared" si="17"/>
        <v>44136</v>
      </c>
      <c r="C83" s="6">
        <f t="shared" si="17"/>
        <v>0.33333333333333331</v>
      </c>
      <c r="D83" s="7">
        <f t="shared" si="17"/>
        <v>248</v>
      </c>
      <c r="E83" s="10" t="s">
        <v>268</v>
      </c>
      <c r="F83" s="7">
        <f t="shared" ref="F83:M98" si="18">F82</f>
        <v>169194</v>
      </c>
      <c r="G83" s="7">
        <f t="shared" si="18"/>
        <v>8371</v>
      </c>
      <c r="H83" s="7">
        <f t="shared" si="18"/>
        <v>4313</v>
      </c>
      <c r="I83" s="16" t="str">
        <f t="shared" si="18"/>
        <v>No hay datos</v>
      </c>
      <c r="J83" s="19">
        <f t="shared" si="18"/>
        <v>149048</v>
      </c>
      <c r="K83" s="24">
        <f t="shared" si="18"/>
        <v>21423</v>
      </c>
      <c r="L83" s="7">
        <f t="shared" si="18"/>
        <v>327889</v>
      </c>
      <c r="M83" s="7">
        <f t="shared" si="18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5"/>
        <v>11284</v>
      </c>
      <c r="S83" s="7">
        <f t="shared" si="15"/>
        <v>1025</v>
      </c>
      <c r="T83" s="7">
        <f t="shared" si="15"/>
        <v>1033</v>
      </c>
      <c r="U83" s="7">
        <f t="shared" si="15"/>
        <v>79053</v>
      </c>
      <c r="V83" s="7">
        <f t="shared" si="15"/>
        <v>531</v>
      </c>
      <c r="W83" s="7">
        <f t="shared" si="15"/>
        <v>342</v>
      </c>
      <c r="X83" s="7" t="str">
        <f t="shared" si="15"/>
        <v>53.0%</v>
      </c>
      <c r="Y83" s="7" t="str">
        <f t="shared" si="15"/>
        <v>47.0%</v>
      </c>
      <c r="Z83" s="7" t="str">
        <f t="shared" si="15"/>
        <v>60.6%</v>
      </c>
      <c r="AA83" s="7" t="str">
        <f t="shared" si="15"/>
        <v>20.5%</v>
      </c>
      <c r="AB83" s="7" t="str">
        <f t="shared" si="15"/>
        <v>13.2%</v>
      </c>
      <c r="AC83" s="7" t="str">
        <f t="shared" si="15"/>
        <v>2.9%</v>
      </c>
      <c r="AD83" s="7" t="str">
        <f t="shared" si="15"/>
        <v>1.4%</v>
      </c>
      <c r="AE83" s="7" t="str">
        <f t="shared" si="15"/>
        <v>0.8%</v>
      </c>
      <c r="AF83" s="7" t="str">
        <f t="shared" si="15"/>
        <v>0.5%</v>
      </c>
      <c r="AG83" s="7" t="str">
        <f t="shared" ref="AG83:AG146" si="19">AG82</f>
        <v>0.2%</v>
      </c>
      <c r="AH83" s="9"/>
      <c r="AI83" s="9">
        <f t="shared" si="16"/>
        <v>4</v>
      </c>
      <c r="AJ83" s="10" t="s">
        <v>282</v>
      </c>
    </row>
    <row r="84" spans="1:36" ht="13.8" x14ac:dyDescent="0.25">
      <c r="A84" s="5">
        <f t="shared" si="17"/>
        <v>43890</v>
      </c>
      <c r="B84" s="5">
        <f t="shared" si="17"/>
        <v>44136</v>
      </c>
      <c r="C84" s="6">
        <f t="shared" si="17"/>
        <v>0.33333333333333331</v>
      </c>
      <c r="D84" s="7">
        <f t="shared" si="17"/>
        <v>248</v>
      </c>
      <c r="E84" s="10" t="s">
        <v>268</v>
      </c>
      <c r="F84" s="7">
        <f t="shared" si="18"/>
        <v>169194</v>
      </c>
      <c r="G84" s="7">
        <f t="shared" si="18"/>
        <v>8371</v>
      </c>
      <c r="H84" s="7">
        <f t="shared" si="18"/>
        <v>4313</v>
      </c>
      <c r="I84" s="16" t="str">
        <f t="shared" si="18"/>
        <v>No hay datos</v>
      </c>
      <c r="J84" s="19">
        <f t="shared" si="18"/>
        <v>149048</v>
      </c>
      <c r="K84" s="24">
        <f t="shared" si="18"/>
        <v>21423</v>
      </c>
      <c r="L84" s="7">
        <f t="shared" si="18"/>
        <v>327889</v>
      </c>
      <c r="M84" s="7">
        <f t="shared" si="18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ref="R84:AF99" si="20">R83</f>
        <v>11284</v>
      </c>
      <c r="S84" s="7">
        <f t="shared" si="20"/>
        <v>1025</v>
      </c>
      <c r="T84" s="7">
        <f t="shared" si="20"/>
        <v>1033</v>
      </c>
      <c r="U84" s="7">
        <f t="shared" si="20"/>
        <v>79053</v>
      </c>
      <c r="V84" s="7">
        <f t="shared" si="20"/>
        <v>531</v>
      </c>
      <c r="W84" s="7">
        <f t="shared" si="20"/>
        <v>342</v>
      </c>
      <c r="X84" s="7" t="str">
        <f t="shared" si="20"/>
        <v>53.0%</v>
      </c>
      <c r="Y84" s="7" t="str">
        <f t="shared" si="20"/>
        <v>47.0%</v>
      </c>
      <c r="Z84" s="7" t="str">
        <f t="shared" si="20"/>
        <v>60.6%</v>
      </c>
      <c r="AA84" s="7" t="str">
        <f t="shared" si="20"/>
        <v>20.5%</v>
      </c>
      <c r="AB84" s="7" t="str">
        <f t="shared" si="20"/>
        <v>13.2%</v>
      </c>
      <c r="AC84" s="7" t="str">
        <f t="shared" si="20"/>
        <v>2.9%</v>
      </c>
      <c r="AD84" s="7" t="str">
        <f t="shared" si="20"/>
        <v>1.4%</v>
      </c>
      <c r="AE84" s="7" t="str">
        <f t="shared" si="20"/>
        <v>0.8%</v>
      </c>
      <c r="AF84" s="7" t="str">
        <f t="shared" si="20"/>
        <v>0.5%</v>
      </c>
      <c r="AG84" s="7" t="str">
        <f t="shared" si="19"/>
        <v>0.2%</v>
      </c>
      <c r="AH84" s="9"/>
      <c r="AI84" s="9">
        <f t="shared" si="16"/>
        <v>4</v>
      </c>
      <c r="AJ84" s="10" t="s">
        <v>282</v>
      </c>
    </row>
    <row r="85" spans="1:36" ht="13.8" x14ac:dyDescent="0.25">
      <c r="A85" s="5">
        <f t="shared" si="17"/>
        <v>43890</v>
      </c>
      <c r="B85" s="5">
        <f t="shared" si="17"/>
        <v>44136</v>
      </c>
      <c r="C85" s="6">
        <f t="shared" si="17"/>
        <v>0.33333333333333331</v>
      </c>
      <c r="D85" s="7">
        <f t="shared" si="17"/>
        <v>248</v>
      </c>
      <c r="E85" s="10" t="s">
        <v>268</v>
      </c>
      <c r="F85" s="7">
        <f t="shared" si="18"/>
        <v>169194</v>
      </c>
      <c r="G85" s="7">
        <f t="shared" si="18"/>
        <v>8371</v>
      </c>
      <c r="H85" s="7">
        <f t="shared" si="18"/>
        <v>4313</v>
      </c>
      <c r="I85" s="16" t="str">
        <f t="shared" si="18"/>
        <v>No hay datos</v>
      </c>
      <c r="J85" s="19">
        <f t="shared" si="18"/>
        <v>149048</v>
      </c>
      <c r="K85" s="24">
        <f t="shared" si="18"/>
        <v>21423</v>
      </c>
      <c r="L85" s="7">
        <f t="shared" si="18"/>
        <v>327889</v>
      </c>
      <c r="M85" s="7">
        <f t="shared" si="18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0"/>
        <v>11284</v>
      </c>
      <c r="S85" s="7">
        <f t="shared" si="20"/>
        <v>1025</v>
      </c>
      <c r="T85" s="7">
        <f t="shared" si="20"/>
        <v>1033</v>
      </c>
      <c r="U85" s="7">
        <f t="shared" si="20"/>
        <v>79053</v>
      </c>
      <c r="V85" s="7">
        <f t="shared" si="20"/>
        <v>531</v>
      </c>
      <c r="W85" s="7">
        <f t="shared" si="20"/>
        <v>342</v>
      </c>
      <c r="X85" s="7" t="str">
        <f t="shared" si="20"/>
        <v>53.0%</v>
      </c>
      <c r="Y85" s="7" t="str">
        <f t="shared" si="20"/>
        <v>47.0%</v>
      </c>
      <c r="Z85" s="7" t="str">
        <f t="shared" si="20"/>
        <v>60.6%</v>
      </c>
      <c r="AA85" s="7" t="str">
        <f t="shared" si="20"/>
        <v>20.5%</v>
      </c>
      <c r="AB85" s="7" t="str">
        <f t="shared" si="20"/>
        <v>13.2%</v>
      </c>
      <c r="AC85" s="7" t="str">
        <f t="shared" si="20"/>
        <v>2.9%</v>
      </c>
      <c r="AD85" s="7" t="str">
        <f t="shared" si="20"/>
        <v>1.4%</v>
      </c>
      <c r="AE85" s="7" t="str">
        <f t="shared" si="20"/>
        <v>0.8%</v>
      </c>
      <c r="AF85" s="7" t="str">
        <f t="shared" si="20"/>
        <v>0.5%</v>
      </c>
      <c r="AG85" s="7" t="str">
        <f t="shared" si="19"/>
        <v>0.2%</v>
      </c>
      <c r="AH85" s="9"/>
      <c r="AI85" s="9">
        <f t="shared" si="16"/>
        <v>4</v>
      </c>
      <c r="AJ85" s="10" t="s">
        <v>282</v>
      </c>
    </row>
    <row r="86" spans="1:36" ht="13.8" x14ac:dyDescent="0.25">
      <c r="A86" s="5">
        <f t="shared" si="17"/>
        <v>43890</v>
      </c>
      <c r="B86" s="5">
        <f t="shared" si="17"/>
        <v>44136</v>
      </c>
      <c r="C86" s="6">
        <f t="shared" si="17"/>
        <v>0.33333333333333331</v>
      </c>
      <c r="D86" s="7">
        <f t="shared" si="17"/>
        <v>248</v>
      </c>
      <c r="E86" s="10" t="s">
        <v>268</v>
      </c>
      <c r="F86" s="7">
        <f t="shared" si="18"/>
        <v>169194</v>
      </c>
      <c r="G86" s="7">
        <f t="shared" si="18"/>
        <v>8371</v>
      </c>
      <c r="H86" s="7">
        <f t="shared" si="18"/>
        <v>4313</v>
      </c>
      <c r="I86" s="16" t="str">
        <f t="shared" si="18"/>
        <v>No hay datos</v>
      </c>
      <c r="J86" s="19">
        <f t="shared" si="18"/>
        <v>149048</v>
      </c>
      <c r="K86" s="24">
        <f t="shared" si="18"/>
        <v>21423</v>
      </c>
      <c r="L86" s="7">
        <f t="shared" si="18"/>
        <v>327889</v>
      </c>
      <c r="M86" s="7">
        <f t="shared" si="18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0"/>
        <v>11284</v>
      </c>
      <c r="S86" s="7">
        <f t="shared" si="20"/>
        <v>1025</v>
      </c>
      <c r="T86" s="7">
        <f t="shared" si="20"/>
        <v>1033</v>
      </c>
      <c r="U86" s="7">
        <f t="shared" si="20"/>
        <v>79053</v>
      </c>
      <c r="V86" s="7">
        <f t="shared" si="20"/>
        <v>531</v>
      </c>
      <c r="W86" s="7">
        <f t="shared" si="20"/>
        <v>342</v>
      </c>
      <c r="X86" s="7" t="str">
        <f t="shared" si="20"/>
        <v>53.0%</v>
      </c>
      <c r="Y86" s="7" t="str">
        <f t="shared" si="20"/>
        <v>47.0%</v>
      </c>
      <c r="Z86" s="7" t="str">
        <f t="shared" si="20"/>
        <v>60.6%</v>
      </c>
      <c r="AA86" s="7" t="str">
        <f t="shared" si="20"/>
        <v>20.5%</v>
      </c>
      <c r="AB86" s="7" t="str">
        <f t="shared" si="20"/>
        <v>13.2%</v>
      </c>
      <c r="AC86" s="7" t="str">
        <f t="shared" si="20"/>
        <v>2.9%</v>
      </c>
      <c r="AD86" s="7" t="str">
        <f t="shared" si="20"/>
        <v>1.4%</v>
      </c>
      <c r="AE86" s="7" t="str">
        <f t="shared" si="20"/>
        <v>0.8%</v>
      </c>
      <c r="AF86" s="7" t="str">
        <f t="shared" si="20"/>
        <v>0.5%</v>
      </c>
      <c r="AG86" s="7" t="str">
        <f t="shared" si="19"/>
        <v>0.2%</v>
      </c>
      <c r="AH86" s="9"/>
      <c r="AI86" s="9">
        <f t="shared" si="16"/>
        <v>4</v>
      </c>
      <c r="AJ86" s="10" t="s">
        <v>282</v>
      </c>
    </row>
    <row r="87" spans="1:36" ht="13.8" x14ac:dyDescent="0.25">
      <c r="A87" s="5">
        <f t="shared" si="17"/>
        <v>43890</v>
      </c>
      <c r="B87" s="5">
        <f t="shared" si="17"/>
        <v>44136</v>
      </c>
      <c r="C87" s="6">
        <f t="shared" si="17"/>
        <v>0.33333333333333331</v>
      </c>
      <c r="D87" s="7">
        <f t="shared" si="17"/>
        <v>248</v>
      </c>
      <c r="E87" s="10" t="s">
        <v>268</v>
      </c>
      <c r="F87" s="7">
        <f t="shared" si="18"/>
        <v>169194</v>
      </c>
      <c r="G87" s="7">
        <f t="shared" si="18"/>
        <v>8371</v>
      </c>
      <c r="H87" s="7">
        <f t="shared" si="18"/>
        <v>4313</v>
      </c>
      <c r="I87" s="16" t="str">
        <f t="shared" si="18"/>
        <v>No hay datos</v>
      </c>
      <c r="J87" s="19">
        <f t="shared" si="18"/>
        <v>149048</v>
      </c>
      <c r="K87" s="24">
        <f t="shared" si="18"/>
        <v>21423</v>
      </c>
      <c r="L87" s="7">
        <f t="shared" si="18"/>
        <v>327889</v>
      </c>
      <c r="M87" s="7">
        <f t="shared" si="18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0"/>
        <v>11284</v>
      </c>
      <c r="S87" s="7">
        <f t="shared" si="20"/>
        <v>1025</v>
      </c>
      <c r="T87" s="7">
        <f t="shared" si="20"/>
        <v>1033</v>
      </c>
      <c r="U87" s="7">
        <f t="shared" si="20"/>
        <v>79053</v>
      </c>
      <c r="V87" s="7">
        <f t="shared" si="20"/>
        <v>531</v>
      </c>
      <c r="W87" s="7">
        <f t="shared" si="20"/>
        <v>342</v>
      </c>
      <c r="X87" s="7" t="str">
        <f t="shared" si="20"/>
        <v>53.0%</v>
      </c>
      <c r="Y87" s="7" t="str">
        <f t="shared" si="20"/>
        <v>47.0%</v>
      </c>
      <c r="Z87" s="7" t="str">
        <f t="shared" si="20"/>
        <v>60.6%</v>
      </c>
      <c r="AA87" s="7" t="str">
        <f t="shared" si="20"/>
        <v>20.5%</v>
      </c>
      <c r="AB87" s="7" t="str">
        <f t="shared" si="20"/>
        <v>13.2%</v>
      </c>
      <c r="AC87" s="7" t="str">
        <f t="shared" si="20"/>
        <v>2.9%</v>
      </c>
      <c r="AD87" s="7" t="str">
        <f t="shared" si="20"/>
        <v>1.4%</v>
      </c>
      <c r="AE87" s="7" t="str">
        <f t="shared" si="20"/>
        <v>0.8%</v>
      </c>
      <c r="AF87" s="7" t="str">
        <f t="shared" si="20"/>
        <v>0.5%</v>
      </c>
      <c r="AG87" s="7" t="str">
        <f t="shared" si="19"/>
        <v>0.2%</v>
      </c>
      <c r="AH87" s="9"/>
      <c r="AI87" s="9">
        <f t="shared" si="16"/>
        <v>4</v>
      </c>
      <c r="AJ87" s="10" t="s">
        <v>282</v>
      </c>
    </row>
    <row r="88" spans="1:36" ht="13.8" x14ac:dyDescent="0.25">
      <c r="A88" s="5">
        <f t="shared" si="17"/>
        <v>43890</v>
      </c>
      <c r="B88" s="5">
        <f t="shared" si="17"/>
        <v>44136</v>
      </c>
      <c r="C88" s="6">
        <f t="shared" si="17"/>
        <v>0.33333333333333331</v>
      </c>
      <c r="D88" s="7">
        <f t="shared" si="17"/>
        <v>248</v>
      </c>
      <c r="E88" s="10" t="s">
        <v>268</v>
      </c>
      <c r="F88" s="7">
        <f t="shared" si="18"/>
        <v>169194</v>
      </c>
      <c r="G88" s="7">
        <f t="shared" si="18"/>
        <v>8371</v>
      </c>
      <c r="H88" s="7">
        <f t="shared" si="18"/>
        <v>4313</v>
      </c>
      <c r="I88" s="16" t="str">
        <f t="shared" si="18"/>
        <v>No hay datos</v>
      </c>
      <c r="J88" s="19">
        <f t="shared" si="18"/>
        <v>149048</v>
      </c>
      <c r="K88" s="24">
        <f t="shared" si="18"/>
        <v>21423</v>
      </c>
      <c r="L88" s="7">
        <f t="shared" si="18"/>
        <v>327889</v>
      </c>
      <c r="M88" s="7">
        <f t="shared" si="18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20"/>
        <v>79053</v>
      </c>
      <c r="V88" s="7">
        <f t="shared" si="20"/>
        <v>531</v>
      </c>
      <c r="W88" s="7">
        <f t="shared" si="20"/>
        <v>342</v>
      </c>
      <c r="X88" s="7" t="str">
        <f t="shared" si="20"/>
        <v>53.0%</v>
      </c>
      <c r="Y88" s="7" t="str">
        <f t="shared" si="20"/>
        <v>47.0%</v>
      </c>
      <c r="Z88" s="7" t="str">
        <f t="shared" si="20"/>
        <v>60.6%</v>
      </c>
      <c r="AA88" s="7" t="str">
        <f t="shared" si="20"/>
        <v>20.5%</v>
      </c>
      <c r="AB88" s="7" t="str">
        <f t="shared" si="20"/>
        <v>13.2%</v>
      </c>
      <c r="AC88" s="7" t="str">
        <f t="shared" si="20"/>
        <v>2.9%</v>
      </c>
      <c r="AD88" s="7" t="str">
        <f t="shared" si="20"/>
        <v>1.4%</v>
      </c>
      <c r="AE88" s="7" t="str">
        <f t="shared" si="20"/>
        <v>0.8%</v>
      </c>
      <c r="AF88" s="7" t="str">
        <f t="shared" si="20"/>
        <v>0.5%</v>
      </c>
      <c r="AG88" s="7" t="str">
        <f t="shared" si="19"/>
        <v>0.2%</v>
      </c>
      <c r="AH88" s="9"/>
      <c r="AI88" s="9">
        <f t="shared" si="16"/>
        <v>4</v>
      </c>
      <c r="AJ88" s="10" t="s">
        <v>282</v>
      </c>
    </row>
    <row r="89" spans="1:36" ht="13.8" x14ac:dyDescent="0.25">
      <c r="A89" s="5">
        <f t="shared" si="17"/>
        <v>43890</v>
      </c>
      <c r="B89" s="5">
        <f t="shared" si="17"/>
        <v>44136</v>
      </c>
      <c r="C89" s="6">
        <f t="shared" si="17"/>
        <v>0.33333333333333331</v>
      </c>
      <c r="D89" s="7">
        <f t="shared" si="17"/>
        <v>248</v>
      </c>
      <c r="E89" s="10" t="s">
        <v>268</v>
      </c>
      <c r="F89" s="7">
        <f t="shared" si="18"/>
        <v>169194</v>
      </c>
      <c r="G89" s="7">
        <f t="shared" si="18"/>
        <v>8371</v>
      </c>
      <c r="H89" s="7">
        <f t="shared" si="18"/>
        <v>4313</v>
      </c>
      <c r="I89" s="16" t="str">
        <f t="shared" si="18"/>
        <v>No hay datos</v>
      </c>
      <c r="J89" s="19">
        <f t="shared" si="18"/>
        <v>149048</v>
      </c>
      <c r="K89" s="24">
        <f t="shared" si="18"/>
        <v>21423</v>
      </c>
      <c r="L89" s="7">
        <f t="shared" si="18"/>
        <v>327889</v>
      </c>
      <c r="M89" s="7">
        <f t="shared" si="18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20"/>
        <v>1738</v>
      </c>
      <c r="S89" s="7">
        <f t="shared" si="20"/>
        <v>368</v>
      </c>
      <c r="T89" s="7">
        <f t="shared" si="20"/>
        <v>274</v>
      </c>
      <c r="U89" s="7">
        <f t="shared" si="20"/>
        <v>79053</v>
      </c>
      <c r="V89" s="7">
        <f t="shared" si="20"/>
        <v>531</v>
      </c>
      <c r="W89" s="7">
        <f t="shared" si="20"/>
        <v>342</v>
      </c>
      <c r="X89" s="7" t="str">
        <f t="shared" si="20"/>
        <v>53.0%</v>
      </c>
      <c r="Y89" s="7" t="str">
        <f t="shared" si="20"/>
        <v>47.0%</v>
      </c>
      <c r="Z89" s="7" t="str">
        <f t="shared" si="20"/>
        <v>60.6%</v>
      </c>
      <c r="AA89" s="7" t="str">
        <f t="shared" si="20"/>
        <v>20.5%</v>
      </c>
      <c r="AB89" s="7" t="str">
        <f t="shared" si="20"/>
        <v>13.2%</v>
      </c>
      <c r="AC89" s="7" t="str">
        <f t="shared" si="20"/>
        <v>2.9%</v>
      </c>
      <c r="AD89" s="7" t="str">
        <f t="shared" si="20"/>
        <v>1.4%</v>
      </c>
      <c r="AE89" s="7" t="str">
        <f t="shared" si="20"/>
        <v>0.8%</v>
      </c>
      <c r="AF89" s="7" t="str">
        <f t="shared" si="20"/>
        <v>0.5%</v>
      </c>
      <c r="AG89" s="7" t="str">
        <f t="shared" si="19"/>
        <v>0.2%</v>
      </c>
      <c r="AH89" s="9"/>
      <c r="AI89" s="9">
        <f t="shared" si="16"/>
        <v>4</v>
      </c>
      <c r="AJ89" s="10" t="s">
        <v>282</v>
      </c>
    </row>
    <row r="90" spans="1:36" ht="13.8" x14ac:dyDescent="0.25">
      <c r="A90" s="5">
        <f t="shared" si="17"/>
        <v>43890</v>
      </c>
      <c r="B90" s="5">
        <f t="shared" si="17"/>
        <v>44136</v>
      </c>
      <c r="C90" s="6">
        <f t="shared" si="17"/>
        <v>0.33333333333333331</v>
      </c>
      <c r="D90" s="7">
        <f t="shared" si="17"/>
        <v>248</v>
      </c>
      <c r="E90" s="10" t="s">
        <v>268</v>
      </c>
      <c r="F90" s="7">
        <f t="shared" si="18"/>
        <v>169194</v>
      </c>
      <c r="G90" s="7">
        <f t="shared" si="18"/>
        <v>8371</v>
      </c>
      <c r="H90" s="7">
        <f t="shared" si="18"/>
        <v>4313</v>
      </c>
      <c r="I90" s="16" t="str">
        <f t="shared" si="18"/>
        <v>No hay datos</v>
      </c>
      <c r="J90" s="19">
        <f t="shared" si="18"/>
        <v>149048</v>
      </c>
      <c r="K90" s="24">
        <f t="shared" si="18"/>
        <v>21423</v>
      </c>
      <c r="L90" s="7">
        <f t="shared" si="18"/>
        <v>327889</v>
      </c>
      <c r="M90" s="7">
        <f t="shared" si="18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0"/>
        <v>1738</v>
      </c>
      <c r="S90" s="7">
        <f t="shared" si="20"/>
        <v>368</v>
      </c>
      <c r="T90" s="7">
        <f t="shared" si="20"/>
        <v>274</v>
      </c>
      <c r="U90" s="7">
        <f t="shared" si="20"/>
        <v>79053</v>
      </c>
      <c r="V90" s="7">
        <f t="shared" si="20"/>
        <v>531</v>
      </c>
      <c r="W90" s="7">
        <f t="shared" si="20"/>
        <v>342</v>
      </c>
      <c r="X90" s="7" t="str">
        <f t="shared" si="20"/>
        <v>53.0%</v>
      </c>
      <c r="Y90" s="7" t="str">
        <f t="shared" si="20"/>
        <v>47.0%</v>
      </c>
      <c r="Z90" s="7" t="str">
        <f t="shared" si="20"/>
        <v>60.6%</v>
      </c>
      <c r="AA90" s="7" t="str">
        <f t="shared" si="20"/>
        <v>20.5%</v>
      </c>
      <c r="AB90" s="7" t="str">
        <f t="shared" si="20"/>
        <v>13.2%</v>
      </c>
      <c r="AC90" s="7" t="str">
        <f t="shared" si="20"/>
        <v>2.9%</v>
      </c>
      <c r="AD90" s="7" t="str">
        <f t="shared" si="20"/>
        <v>1.4%</v>
      </c>
      <c r="AE90" s="7" t="str">
        <f t="shared" si="20"/>
        <v>0.8%</v>
      </c>
      <c r="AF90" s="7" t="str">
        <f t="shared" si="20"/>
        <v>0.5%</v>
      </c>
      <c r="AG90" s="7" t="str">
        <f t="shared" si="19"/>
        <v>0.2%</v>
      </c>
      <c r="AH90" s="9"/>
      <c r="AI90" s="9">
        <f t="shared" si="16"/>
        <v>4</v>
      </c>
      <c r="AJ90" s="10" t="s">
        <v>282</v>
      </c>
    </row>
    <row r="91" spans="1:36" ht="13.8" x14ac:dyDescent="0.25">
      <c r="A91" s="5">
        <f t="shared" si="17"/>
        <v>43890</v>
      </c>
      <c r="B91" s="5">
        <f t="shared" si="17"/>
        <v>44136</v>
      </c>
      <c r="C91" s="6">
        <f t="shared" si="17"/>
        <v>0.33333333333333331</v>
      </c>
      <c r="D91" s="7">
        <f t="shared" si="17"/>
        <v>248</v>
      </c>
      <c r="E91" s="10" t="s">
        <v>268</v>
      </c>
      <c r="F91" s="7">
        <f t="shared" si="18"/>
        <v>169194</v>
      </c>
      <c r="G91" s="7">
        <f t="shared" si="18"/>
        <v>8371</v>
      </c>
      <c r="H91" s="7">
        <f t="shared" si="18"/>
        <v>4313</v>
      </c>
      <c r="I91" s="16" t="str">
        <f t="shared" si="18"/>
        <v>No hay datos</v>
      </c>
      <c r="J91" s="19">
        <f t="shared" si="18"/>
        <v>149048</v>
      </c>
      <c r="K91" s="24">
        <f t="shared" si="18"/>
        <v>21423</v>
      </c>
      <c r="L91" s="7">
        <f t="shared" si="18"/>
        <v>327889</v>
      </c>
      <c r="M91" s="7">
        <f t="shared" si="18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0"/>
        <v>1738</v>
      </c>
      <c r="S91" s="7">
        <f t="shared" si="20"/>
        <v>368</v>
      </c>
      <c r="T91" s="7">
        <f t="shared" si="20"/>
        <v>274</v>
      </c>
      <c r="U91" s="7">
        <f t="shared" si="20"/>
        <v>79053</v>
      </c>
      <c r="V91" s="7">
        <f t="shared" si="20"/>
        <v>531</v>
      </c>
      <c r="W91" s="7">
        <f t="shared" si="20"/>
        <v>342</v>
      </c>
      <c r="X91" s="7" t="str">
        <f t="shared" si="20"/>
        <v>53.0%</v>
      </c>
      <c r="Y91" s="7" t="str">
        <f t="shared" si="20"/>
        <v>47.0%</v>
      </c>
      <c r="Z91" s="7" t="str">
        <f t="shared" si="20"/>
        <v>60.6%</v>
      </c>
      <c r="AA91" s="7" t="str">
        <f t="shared" si="20"/>
        <v>20.5%</v>
      </c>
      <c r="AB91" s="7" t="str">
        <f t="shared" si="20"/>
        <v>13.2%</v>
      </c>
      <c r="AC91" s="7" t="str">
        <f t="shared" si="20"/>
        <v>2.9%</v>
      </c>
      <c r="AD91" s="7" t="str">
        <f t="shared" si="20"/>
        <v>1.4%</v>
      </c>
      <c r="AE91" s="7" t="str">
        <f t="shared" si="20"/>
        <v>0.8%</v>
      </c>
      <c r="AF91" s="7" t="str">
        <f t="shared" si="20"/>
        <v>0.5%</v>
      </c>
      <c r="AG91" s="7" t="str">
        <f t="shared" si="19"/>
        <v>0.2%</v>
      </c>
      <c r="AH91" s="9"/>
      <c r="AI91" s="9">
        <f t="shared" si="16"/>
        <v>4</v>
      </c>
      <c r="AJ91" s="10" t="s">
        <v>282</v>
      </c>
    </row>
    <row r="92" spans="1:36" ht="13.8" x14ac:dyDescent="0.25">
      <c r="A92" s="5">
        <f t="shared" si="17"/>
        <v>43890</v>
      </c>
      <c r="B92" s="5">
        <f t="shared" si="17"/>
        <v>44136</v>
      </c>
      <c r="C92" s="6">
        <f t="shared" si="17"/>
        <v>0.33333333333333331</v>
      </c>
      <c r="D92" s="7">
        <f t="shared" si="17"/>
        <v>248</v>
      </c>
      <c r="E92" s="10" t="s">
        <v>268</v>
      </c>
      <c r="F92" s="7">
        <f t="shared" si="18"/>
        <v>169194</v>
      </c>
      <c r="G92" s="7">
        <f t="shared" si="18"/>
        <v>8371</v>
      </c>
      <c r="H92" s="7">
        <f t="shared" si="18"/>
        <v>4313</v>
      </c>
      <c r="I92" s="16" t="str">
        <f t="shared" si="18"/>
        <v>No hay datos</v>
      </c>
      <c r="J92" s="19">
        <f t="shared" si="18"/>
        <v>149048</v>
      </c>
      <c r="K92" s="24">
        <f t="shared" si="18"/>
        <v>21423</v>
      </c>
      <c r="L92" s="7">
        <f t="shared" si="18"/>
        <v>327889</v>
      </c>
      <c r="M92" s="7">
        <f t="shared" si="18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20"/>
        <v>79053</v>
      </c>
      <c r="V92" s="7">
        <f t="shared" si="20"/>
        <v>531</v>
      </c>
      <c r="W92" s="7">
        <f t="shared" si="20"/>
        <v>342</v>
      </c>
      <c r="X92" s="7" t="str">
        <f t="shared" si="20"/>
        <v>53.0%</v>
      </c>
      <c r="Y92" s="7" t="str">
        <f t="shared" si="20"/>
        <v>47.0%</v>
      </c>
      <c r="Z92" s="7" t="str">
        <f t="shared" si="20"/>
        <v>60.6%</v>
      </c>
      <c r="AA92" s="7" t="str">
        <f t="shared" si="20"/>
        <v>20.5%</v>
      </c>
      <c r="AB92" s="7" t="str">
        <f t="shared" si="20"/>
        <v>13.2%</v>
      </c>
      <c r="AC92" s="7" t="str">
        <f t="shared" si="20"/>
        <v>2.9%</v>
      </c>
      <c r="AD92" s="7" t="str">
        <f t="shared" si="20"/>
        <v>1.4%</v>
      </c>
      <c r="AE92" s="7" t="str">
        <f t="shared" si="20"/>
        <v>0.8%</v>
      </c>
      <c r="AF92" s="7" t="str">
        <f t="shared" si="20"/>
        <v>0.5%</v>
      </c>
      <c r="AG92" s="7" t="str">
        <f t="shared" si="19"/>
        <v>0.2%</v>
      </c>
      <c r="AH92" s="9"/>
      <c r="AI92" s="9">
        <f t="shared" si="16"/>
        <v>4</v>
      </c>
      <c r="AJ92" s="10" t="s">
        <v>282</v>
      </c>
    </row>
    <row r="93" spans="1:36" ht="13.8" x14ac:dyDescent="0.25">
      <c r="A93" s="5">
        <f t="shared" si="17"/>
        <v>43890</v>
      </c>
      <c r="B93" s="5">
        <f t="shared" si="17"/>
        <v>44136</v>
      </c>
      <c r="C93" s="6">
        <f t="shared" si="17"/>
        <v>0.33333333333333331</v>
      </c>
      <c r="D93" s="7">
        <f t="shared" si="17"/>
        <v>248</v>
      </c>
      <c r="E93" s="10" t="s">
        <v>268</v>
      </c>
      <c r="F93" s="7">
        <f t="shared" si="18"/>
        <v>169194</v>
      </c>
      <c r="G93" s="7">
        <f t="shared" si="18"/>
        <v>8371</v>
      </c>
      <c r="H93" s="7">
        <f t="shared" si="18"/>
        <v>4313</v>
      </c>
      <c r="I93" s="16" t="str">
        <f t="shared" si="18"/>
        <v>No hay datos</v>
      </c>
      <c r="J93" s="19">
        <f t="shared" si="18"/>
        <v>149048</v>
      </c>
      <c r="K93" s="24">
        <f t="shared" si="18"/>
        <v>21423</v>
      </c>
      <c r="L93" s="7">
        <f t="shared" si="18"/>
        <v>327889</v>
      </c>
      <c r="M93" s="7">
        <f t="shared" si="18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0"/>
        <v>5293</v>
      </c>
      <c r="S93" s="7">
        <f t="shared" si="20"/>
        <v>361</v>
      </c>
      <c r="T93" s="7">
        <f t="shared" si="20"/>
        <v>116</v>
      </c>
      <c r="U93" s="7">
        <f t="shared" si="20"/>
        <v>79053</v>
      </c>
      <c r="V93" s="7">
        <f t="shared" si="20"/>
        <v>531</v>
      </c>
      <c r="W93" s="7">
        <f t="shared" si="20"/>
        <v>342</v>
      </c>
      <c r="X93" s="7" t="str">
        <f t="shared" si="20"/>
        <v>53.0%</v>
      </c>
      <c r="Y93" s="7" t="str">
        <f t="shared" si="20"/>
        <v>47.0%</v>
      </c>
      <c r="Z93" s="7" t="str">
        <f t="shared" si="20"/>
        <v>60.6%</v>
      </c>
      <c r="AA93" s="7" t="str">
        <f t="shared" si="20"/>
        <v>20.5%</v>
      </c>
      <c r="AB93" s="7" t="str">
        <f t="shared" si="20"/>
        <v>13.2%</v>
      </c>
      <c r="AC93" s="7" t="str">
        <f t="shared" si="20"/>
        <v>2.9%</v>
      </c>
      <c r="AD93" s="7" t="str">
        <f t="shared" si="20"/>
        <v>1.4%</v>
      </c>
      <c r="AE93" s="7" t="str">
        <f t="shared" si="20"/>
        <v>0.8%</v>
      </c>
      <c r="AF93" s="7" t="str">
        <f t="shared" si="20"/>
        <v>0.5%</v>
      </c>
      <c r="AG93" s="7" t="str">
        <f t="shared" si="19"/>
        <v>0.2%</v>
      </c>
      <c r="AH93" s="9"/>
      <c r="AI93" s="9">
        <f t="shared" si="16"/>
        <v>4</v>
      </c>
      <c r="AJ93" s="10" t="s">
        <v>282</v>
      </c>
    </row>
    <row r="94" spans="1:36" ht="13.8" x14ac:dyDescent="0.25">
      <c r="A94" s="5">
        <f t="shared" si="17"/>
        <v>43890</v>
      </c>
      <c r="B94" s="5">
        <f t="shared" si="17"/>
        <v>44136</v>
      </c>
      <c r="C94" s="6">
        <f t="shared" si="17"/>
        <v>0.33333333333333331</v>
      </c>
      <c r="D94" s="7">
        <f t="shared" si="17"/>
        <v>248</v>
      </c>
      <c r="E94" s="10" t="s">
        <v>268</v>
      </c>
      <c r="F94" s="7">
        <f t="shared" si="18"/>
        <v>169194</v>
      </c>
      <c r="G94" s="7">
        <f t="shared" si="18"/>
        <v>8371</v>
      </c>
      <c r="H94" s="7">
        <f t="shared" si="18"/>
        <v>4313</v>
      </c>
      <c r="I94" s="16" t="str">
        <f t="shared" si="18"/>
        <v>No hay datos</v>
      </c>
      <c r="J94" s="19">
        <f t="shared" si="18"/>
        <v>149048</v>
      </c>
      <c r="K94" s="24">
        <f t="shared" si="18"/>
        <v>21423</v>
      </c>
      <c r="L94" s="7">
        <f t="shared" si="18"/>
        <v>327889</v>
      </c>
      <c r="M94" s="7">
        <f t="shared" si="18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20"/>
        <v>5293</v>
      </c>
      <c r="S94" s="7">
        <f t="shared" si="20"/>
        <v>361</v>
      </c>
      <c r="T94" s="7">
        <f t="shared" si="20"/>
        <v>116</v>
      </c>
      <c r="U94" s="7">
        <f t="shared" si="20"/>
        <v>79053</v>
      </c>
      <c r="V94" s="7">
        <f t="shared" si="20"/>
        <v>531</v>
      </c>
      <c r="W94" s="7">
        <f t="shared" si="20"/>
        <v>342</v>
      </c>
      <c r="X94" s="7" t="str">
        <f t="shared" si="20"/>
        <v>53.0%</v>
      </c>
      <c r="Y94" s="7" t="str">
        <f t="shared" si="20"/>
        <v>47.0%</v>
      </c>
      <c r="Z94" s="7" t="str">
        <f t="shared" si="20"/>
        <v>60.6%</v>
      </c>
      <c r="AA94" s="7" t="str">
        <f t="shared" si="20"/>
        <v>20.5%</v>
      </c>
      <c r="AB94" s="7" t="str">
        <f t="shared" si="20"/>
        <v>13.2%</v>
      </c>
      <c r="AC94" s="7" t="str">
        <f t="shared" si="20"/>
        <v>2.9%</v>
      </c>
      <c r="AD94" s="7" t="str">
        <f t="shared" si="20"/>
        <v>1.4%</v>
      </c>
      <c r="AE94" s="7" t="str">
        <f t="shared" si="20"/>
        <v>0.8%</v>
      </c>
      <c r="AF94" s="7" t="str">
        <f t="shared" si="20"/>
        <v>0.5%</v>
      </c>
      <c r="AG94" s="7" t="str">
        <f t="shared" si="19"/>
        <v>0.2%</v>
      </c>
      <c r="AH94" s="9"/>
      <c r="AI94" s="9">
        <f t="shared" si="16"/>
        <v>4</v>
      </c>
      <c r="AJ94" s="10" t="s">
        <v>282</v>
      </c>
    </row>
    <row r="95" spans="1:36" ht="13.8" x14ac:dyDescent="0.25">
      <c r="A95" s="5">
        <f t="shared" si="17"/>
        <v>43890</v>
      </c>
      <c r="B95" s="5">
        <f t="shared" si="17"/>
        <v>44136</v>
      </c>
      <c r="C95" s="6">
        <f t="shared" si="17"/>
        <v>0.33333333333333331</v>
      </c>
      <c r="D95" s="7">
        <f t="shared" si="17"/>
        <v>248</v>
      </c>
      <c r="E95" s="10" t="s">
        <v>268</v>
      </c>
      <c r="F95" s="7">
        <f t="shared" si="18"/>
        <v>169194</v>
      </c>
      <c r="G95" s="7">
        <f t="shared" si="18"/>
        <v>8371</v>
      </c>
      <c r="H95" s="7">
        <f t="shared" si="18"/>
        <v>4313</v>
      </c>
      <c r="I95" s="16" t="str">
        <f t="shared" si="18"/>
        <v>No hay datos</v>
      </c>
      <c r="J95" s="19">
        <f t="shared" si="18"/>
        <v>149048</v>
      </c>
      <c r="K95" s="24">
        <f t="shared" si="18"/>
        <v>21423</v>
      </c>
      <c r="L95" s="7">
        <f t="shared" si="18"/>
        <v>327889</v>
      </c>
      <c r="M95" s="7">
        <f t="shared" si="18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20"/>
        <v>79053</v>
      </c>
      <c r="V95" s="7">
        <f t="shared" si="20"/>
        <v>531</v>
      </c>
      <c r="W95" s="7">
        <f t="shared" si="20"/>
        <v>342</v>
      </c>
      <c r="X95" s="7" t="str">
        <f t="shared" si="20"/>
        <v>53.0%</v>
      </c>
      <c r="Y95" s="7" t="str">
        <f t="shared" si="20"/>
        <v>47.0%</v>
      </c>
      <c r="Z95" s="7" t="str">
        <f t="shared" si="20"/>
        <v>60.6%</v>
      </c>
      <c r="AA95" s="7" t="str">
        <f t="shared" si="20"/>
        <v>20.5%</v>
      </c>
      <c r="AB95" s="7" t="str">
        <f t="shared" si="20"/>
        <v>13.2%</v>
      </c>
      <c r="AC95" s="7" t="str">
        <f t="shared" si="20"/>
        <v>2.9%</v>
      </c>
      <c r="AD95" s="7" t="str">
        <f t="shared" si="20"/>
        <v>1.4%</v>
      </c>
      <c r="AE95" s="7" t="str">
        <f t="shared" si="20"/>
        <v>0.8%</v>
      </c>
      <c r="AF95" s="7" t="str">
        <f t="shared" si="20"/>
        <v>0.5%</v>
      </c>
      <c r="AG95" s="7" t="str">
        <f t="shared" si="19"/>
        <v>0.2%</v>
      </c>
      <c r="AH95" s="9"/>
      <c r="AI95" s="9">
        <f t="shared" si="16"/>
        <v>4</v>
      </c>
      <c r="AJ95" s="10" t="s">
        <v>282</v>
      </c>
    </row>
    <row r="96" spans="1:36" ht="13.8" x14ac:dyDescent="0.25">
      <c r="A96" s="5">
        <f t="shared" si="17"/>
        <v>43890</v>
      </c>
      <c r="B96" s="5">
        <f t="shared" si="17"/>
        <v>44136</v>
      </c>
      <c r="C96" s="6">
        <f t="shared" si="17"/>
        <v>0.33333333333333331</v>
      </c>
      <c r="D96" s="7">
        <f t="shared" si="17"/>
        <v>248</v>
      </c>
      <c r="E96" s="10" t="s">
        <v>268</v>
      </c>
      <c r="F96" s="7">
        <f t="shared" si="18"/>
        <v>169194</v>
      </c>
      <c r="G96" s="7">
        <f t="shared" si="18"/>
        <v>8371</v>
      </c>
      <c r="H96" s="7">
        <f t="shared" si="18"/>
        <v>4313</v>
      </c>
      <c r="I96" s="16" t="str">
        <f t="shared" si="18"/>
        <v>No hay datos</v>
      </c>
      <c r="J96" s="19">
        <f t="shared" si="18"/>
        <v>149048</v>
      </c>
      <c r="K96" s="24">
        <f t="shared" si="18"/>
        <v>21423</v>
      </c>
      <c r="L96" s="7">
        <f t="shared" si="18"/>
        <v>327889</v>
      </c>
      <c r="M96" s="7">
        <f t="shared" si="18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0"/>
        <v>10658</v>
      </c>
      <c r="S96" s="7">
        <f t="shared" si="20"/>
        <v>195</v>
      </c>
      <c r="T96" s="7">
        <f t="shared" si="20"/>
        <v>12</v>
      </c>
      <c r="U96" s="7">
        <f t="shared" si="20"/>
        <v>79053</v>
      </c>
      <c r="V96" s="7">
        <f t="shared" si="20"/>
        <v>531</v>
      </c>
      <c r="W96" s="7">
        <f t="shared" si="20"/>
        <v>342</v>
      </c>
      <c r="X96" s="7" t="str">
        <f t="shared" si="20"/>
        <v>53.0%</v>
      </c>
      <c r="Y96" s="7" t="str">
        <f t="shared" si="20"/>
        <v>47.0%</v>
      </c>
      <c r="Z96" s="7" t="str">
        <f t="shared" si="20"/>
        <v>60.6%</v>
      </c>
      <c r="AA96" s="7" t="str">
        <f t="shared" si="20"/>
        <v>20.5%</v>
      </c>
      <c r="AB96" s="7" t="str">
        <f t="shared" si="20"/>
        <v>13.2%</v>
      </c>
      <c r="AC96" s="7" t="str">
        <f t="shared" si="20"/>
        <v>2.9%</v>
      </c>
      <c r="AD96" s="7" t="str">
        <f t="shared" si="20"/>
        <v>1.4%</v>
      </c>
      <c r="AE96" s="7" t="str">
        <f t="shared" si="20"/>
        <v>0.8%</v>
      </c>
      <c r="AF96" s="7" t="str">
        <f t="shared" si="20"/>
        <v>0.5%</v>
      </c>
      <c r="AG96" s="7" t="str">
        <f t="shared" si="19"/>
        <v>0.2%</v>
      </c>
      <c r="AH96" s="9"/>
      <c r="AI96" s="9">
        <f t="shared" si="16"/>
        <v>4</v>
      </c>
      <c r="AJ96" s="10" t="s">
        <v>282</v>
      </c>
    </row>
    <row r="97" spans="1:36" ht="13.8" x14ac:dyDescent="0.25">
      <c r="A97" s="5">
        <f t="shared" si="17"/>
        <v>43890</v>
      </c>
      <c r="B97" s="5">
        <f t="shared" si="17"/>
        <v>44136</v>
      </c>
      <c r="C97" s="6">
        <f t="shared" si="17"/>
        <v>0.33333333333333331</v>
      </c>
      <c r="D97" s="7">
        <f t="shared" si="17"/>
        <v>248</v>
      </c>
      <c r="E97" s="10" t="s">
        <v>268</v>
      </c>
      <c r="F97" s="7">
        <f t="shared" si="18"/>
        <v>169194</v>
      </c>
      <c r="G97" s="7">
        <f t="shared" si="18"/>
        <v>8371</v>
      </c>
      <c r="H97" s="7">
        <f t="shared" si="18"/>
        <v>4313</v>
      </c>
      <c r="I97" s="16" t="str">
        <f t="shared" si="18"/>
        <v>No hay datos</v>
      </c>
      <c r="J97" s="19">
        <f t="shared" si="18"/>
        <v>149048</v>
      </c>
      <c r="K97" s="24">
        <f t="shared" si="18"/>
        <v>21423</v>
      </c>
      <c r="L97" s="7">
        <f t="shared" si="18"/>
        <v>327889</v>
      </c>
      <c r="M97" s="7">
        <f t="shared" si="18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20"/>
        <v>10658</v>
      </c>
      <c r="S97" s="7">
        <f t="shared" si="20"/>
        <v>195</v>
      </c>
      <c r="T97" s="7">
        <f t="shared" si="20"/>
        <v>12</v>
      </c>
      <c r="U97" s="7">
        <f t="shared" si="20"/>
        <v>79053</v>
      </c>
      <c r="V97" s="7">
        <f t="shared" si="20"/>
        <v>531</v>
      </c>
      <c r="W97" s="7">
        <f t="shared" si="20"/>
        <v>342</v>
      </c>
      <c r="X97" s="7" t="str">
        <f t="shared" si="20"/>
        <v>53.0%</v>
      </c>
      <c r="Y97" s="7" t="str">
        <f t="shared" si="20"/>
        <v>47.0%</v>
      </c>
      <c r="Z97" s="7" t="str">
        <f t="shared" si="20"/>
        <v>60.6%</v>
      </c>
      <c r="AA97" s="7" t="str">
        <f t="shared" si="20"/>
        <v>20.5%</v>
      </c>
      <c r="AB97" s="7" t="str">
        <f t="shared" si="20"/>
        <v>13.2%</v>
      </c>
      <c r="AC97" s="7" t="str">
        <f t="shared" si="20"/>
        <v>2.9%</v>
      </c>
      <c r="AD97" s="7" t="str">
        <f t="shared" si="20"/>
        <v>1.4%</v>
      </c>
      <c r="AE97" s="7" t="str">
        <f t="shared" si="20"/>
        <v>0.8%</v>
      </c>
      <c r="AF97" s="7" t="str">
        <f t="shared" si="20"/>
        <v>0.5%</v>
      </c>
      <c r="AG97" s="7" t="str">
        <f t="shared" si="19"/>
        <v>0.2%</v>
      </c>
      <c r="AH97" s="9"/>
      <c r="AI97" s="9">
        <f t="shared" si="16"/>
        <v>4</v>
      </c>
      <c r="AJ97" s="10" t="s">
        <v>282</v>
      </c>
    </row>
    <row r="98" spans="1:36" ht="13.8" x14ac:dyDescent="0.25">
      <c r="A98" s="5">
        <f t="shared" si="17"/>
        <v>43890</v>
      </c>
      <c r="B98" s="5">
        <f t="shared" si="17"/>
        <v>44136</v>
      </c>
      <c r="C98" s="6">
        <f t="shared" si="17"/>
        <v>0.33333333333333331</v>
      </c>
      <c r="D98" s="7">
        <f t="shared" si="17"/>
        <v>248</v>
      </c>
      <c r="E98" s="10" t="s">
        <v>268</v>
      </c>
      <c r="F98" s="7">
        <f t="shared" si="18"/>
        <v>169194</v>
      </c>
      <c r="G98" s="7">
        <f t="shared" si="18"/>
        <v>8371</v>
      </c>
      <c r="H98" s="7">
        <f t="shared" si="18"/>
        <v>4313</v>
      </c>
      <c r="I98" s="16" t="str">
        <f t="shared" si="18"/>
        <v>No hay datos</v>
      </c>
      <c r="J98" s="19">
        <f t="shared" si="18"/>
        <v>149048</v>
      </c>
      <c r="K98" s="24">
        <f t="shared" si="18"/>
        <v>21423</v>
      </c>
      <c r="L98" s="7">
        <f t="shared" si="18"/>
        <v>327889</v>
      </c>
      <c r="M98" s="7">
        <f t="shared" si="18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0"/>
        <v>10658</v>
      </c>
      <c r="S98" s="7">
        <f t="shared" si="20"/>
        <v>195</v>
      </c>
      <c r="T98" s="7">
        <f t="shared" si="20"/>
        <v>12</v>
      </c>
      <c r="U98" s="7">
        <f t="shared" si="20"/>
        <v>79053</v>
      </c>
      <c r="V98" s="7">
        <f t="shared" si="20"/>
        <v>531</v>
      </c>
      <c r="W98" s="7">
        <f t="shared" si="20"/>
        <v>342</v>
      </c>
      <c r="X98" s="7" t="str">
        <f t="shared" si="20"/>
        <v>53.0%</v>
      </c>
      <c r="Y98" s="7" t="str">
        <f t="shared" si="20"/>
        <v>47.0%</v>
      </c>
      <c r="Z98" s="7" t="str">
        <f t="shared" si="20"/>
        <v>60.6%</v>
      </c>
      <c r="AA98" s="7" t="str">
        <f t="shared" si="20"/>
        <v>20.5%</v>
      </c>
      <c r="AB98" s="7" t="str">
        <f t="shared" si="20"/>
        <v>13.2%</v>
      </c>
      <c r="AC98" s="7" t="str">
        <f t="shared" si="20"/>
        <v>2.9%</v>
      </c>
      <c r="AD98" s="7" t="str">
        <f t="shared" si="20"/>
        <v>1.4%</v>
      </c>
      <c r="AE98" s="7" t="str">
        <f t="shared" si="20"/>
        <v>0.8%</v>
      </c>
      <c r="AF98" s="7" t="str">
        <f t="shared" si="20"/>
        <v>0.5%</v>
      </c>
      <c r="AG98" s="7" t="str">
        <f t="shared" si="19"/>
        <v>0.2%</v>
      </c>
      <c r="AH98" s="9"/>
      <c r="AI98" s="9">
        <f t="shared" si="16"/>
        <v>4</v>
      </c>
      <c r="AJ98" s="10" t="s">
        <v>282</v>
      </c>
    </row>
    <row r="99" spans="1:36" ht="13.8" x14ac:dyDescent="0.25">
      <c r="A99" s="5">
        <f t="shared" ref="A99:D114" si="21">A98</f>
        <v>43890</v>
      </c>
      <c r="B99" s="5">
        <f t="shared" si="21"/>
        <v>44136</v>
      </c>
      <c r="C99" s="6">
        <f t="shared" si="21"/>
        <v>0.33333333333333331</v>
      </c>
      <c r="D99" s="7">
        <f t="shared" si="21"/>
        <v>248</v>
      </c>
      <c r="E99" s="10" t="s">
        <v>268</v>
      </c>
      <c r="F99" s="7">
        <f t="shared" ref="F99:M114" si="22">F98</f>
        <v>169194</v>
      </c>
      <c r="G99" s="7">
        <f t="shared" si="22"/>
        <v>8371</v>
      </c>
      <c r="H99" s="7">
        <f t="shared" si="22"/>
        <v>4313</v>
      </c>
      <c r="I99" s="16" t="str">
        <f t="shared" si="22"/>
        <v>No hay datos</v>
      </c>
      <c r="J99" s="19">
        <f t="shared" si="22"/>
        <v>149048</v>
      </c>
      <c r="K99" s="24">
        <f t="shared" si="22"/>
        <v>21423</v>
      </c>
      <c r="L99" s="7">
        <f t="shared" si="22"/>
        <v>327889</v>
      </c>
      <c r="M99" s="7">
        <f t="shared" si="2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0"/>
        <v>10658</v>
      </c>
      <c r="S99" s="7">
        <f t="shared" si="20"/>
        <v>195</v>
      </c>
      <c r="T99" s="7">
        <f t="shared" si="20"/>
        <v>12</v>
      </c>
      <c r="U99" s="7">
        <f t="shared" si="20"/>
        <v>79053</v>
      </c>
      <c r="V99" s="7">
        <f t="shared" si="20"/>
        <v>531</v>
      </c>
      <c r="W99" s="7">
        <f t="shared" si="20"/>
        <v>342</v>
      </c>
      <c r="X99" s="7" t="str">
        <f t="shared" si="20"/>
        <v>53.0%</v>
      </c>
      <c r="Y99" s="7" t="str">
        <f t="shared" si="20"/>
        <v>47.0%</v>
      </c>
      <c r="Z99" s="7" t="str">
        <f t="shared" si="20"/>
        <v>60.6%</v>
      </c>
      <c r="AA99" s="7" t="str">
        <f t="shared" si="20"/>
        <v>20.5%</v>
      </c>
      <c r="AB99" s="7" t="str">
        <f t="shared" si="20"/>
        <v>13.2%</v>
      </c>
      <c r="AC99" s="7" t="str">
        <f t="shared" si="20"/>
        <v>2.9%</v>
      </c>
      <c r="AD99" s="7" t="str">
        <f t="shared" si="20"/>
        <v>1.4%</v>
      </c>
      <c r="AE99" s="7" t="str">
        <f t="shared" si="20"/>
        <v>0.8%</v>
      </c>
      <c r="AF99" s="7" t="str">
        <f t="shared" si="20"/>
        <v>0.5%</v>
      </c>
      <c r="AG99" s="7" t="str">
        <f t="shared" si="19"/>
        <v>0.2%</v>
      </c>
      <c r="AH99" s="9"/>
      <c r="AI99" s="9">
        <f t="shared" si="16"/>
        <v>4</v>
      </c>
      <c r="AJ99" s="10" t="s">
        <v>282</v>
      </c>
    </row>
    <row r="100" spans="1:36" ht="13.8" x14ac:dyDescent="0.25">
      <c r="A100" s="5">
        <f t="shared" si="21"/>
        <v>43890</v>
      </c>
      <c r="B100" s="5">
        <f t="shared" si="21"/>
        <v>44136</v>
      </c>
      <c r="C100" s="6">
        <f t="shared" si="21"/>
        <v>0.33333333333333331</v>
      </c>
      <c r="D100" s="7">
        <f t="shared" si="21"/>
        <v>248</v>
      </c>
      <c r="E100" s="10" t="s">
        <v>268</v>
      </c>
      <c r="F100" s="7">
        <f t="shared" si="22"/>
        <v>169194</v>
      </c>
      <c r="G100" s="7">
        <f t="shared" si="22"/>
        <v>8371</v>
      </c>
      <c r="H100" s="7">
        <f t="shared" si="22"/>
        <v>4313</v>
      </c>
      <c r="I100" s="16" t="str">
        <f t="shared" si="22"/>
        <v>No hay datos</v>
      </c>
      <c r="J100" s="19">
        <f t="shared" si="22"/>
        <v>149048</v>
      </c>
      <c r="K100" s="24">
        <f t="shared" si="22"/>
        <v>21423</v>
      </c>
      <c r="L100" s="7">
        <f t="shared" si="22"/>
        <v>327889</v>
      </c>
      <c r="M100" s="7">
        <f t="shared" si="2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ref="R100:AF115" si="23">R99</f>
        <v>10658</v>
      </c>
      <c r="S100" s="7">
        <f t="shared" si="23"/>
        <v>195</v>
      </c>
      <c r="T100" s="7">
        <f t="shared" si="23"/>
        <v>12</v>
      </c>
      <c r="U100" s="7">
        <f t="shared" si="23"/>
        <v>79053</v>
      </c>
      <c r="V100" s="7">
        <f t="shared" si="23"/>
        <v>531</v>
      </c>
      <c r="W100" s="7">
        <f t="shared" si="23"/>
        <v>342</v>
      </c>
      <c r="X100" s="7" t="str">
        <f t="shared" si="23"/>
        <v>53.0%</v>
      </c>
      <c r="Y100" s="7" t="str">
        <f t="shared" si="23"/>
        <v>47.0%</v>
      </c>
      <c r="Z100" s="7" t="str">
        <f t="shared" si="23"/>
        <v>60.6%</v>
      </c>
      <c r="AA100" s="7" t="str">
        <f t="shared" si="23"/>
        <v>20.5%</v>
      </c>
      <c r="AB100" s="7" t="str">
        <f t="shared" si="23"/>
        <v>13.2%</v>
      </c>
      <c r="AC100" s="7" t="str">
        <f t="shared" si="23"/>
        <v>2.9%</v>
      </c>
      <c r="AD100" s="7" t="str">
        <f t="shared" si="23"/>
        <v>1.4%</v>
      </c>
      <c r="AE100" s="7" t="str">
        <f t="shared" si="23"/>
        <v>0.8%</v>
      </c>
      <c r="AF100" s="7" t="str">
        <f t="shared" si="23"/>
        <v>0.5%</v>
      </c>
      <c r="AG100" s="7" t="str">
        <f t="shared" si="19"/>
        <v>0.2%</v>
      </c>
      <c r="AH100" s="9"/>
      <c r="AI100" s="9">
        <f t="shared" si="16"/>
        <v>4</v>
      </c>
      <c r="AJ100" s="10" t="s">
        <v>282</v>
      </c>
    </row>
    <row r="101" spans="1:36" ht="13.8" x14ac:dyDescent="0.25">
      <c r="A101" s="5">
        <f t="shared" si="21"/>
        <v>43890</v>
      </c>
      <c r="B101" s="5">
        <f t="shared" si="21"/>
        <v>44136</v>
      </c>
      <c r="C101" s="6">
        <f t="shared" si="21"/>
        <v>0.33333333333333331</v>
      </c>
      <c r="D101" s="7">
        <f t="shared" si="21"/>
        <v>248</v>
      </c>
      <c r="E101" s="10" t="s">
        <v>268</v>
      </c>
      <c r="F101" s="7">
        <f t="shared" si="22"/>
        <v>169194</v>
      </c>
      <c r="G101" s="7">
        <f t="shared" si="22"/>
        <v>8371</v>
      </c>
      <c r="H101" s="7">
        <f t="shared" si="22"/>
        <v>4313</v>
      </c>
      <c r="I101" s="16" t="str">
        <f t="shared" si="22"/>
        <v>No hay datos</v>
      </c>
      <c r="J101" s="19">
        <f t="shared" si="22"/>
        <v>149048</v>
      </c>
      <c r="K101" s="24">
        <f t="shared" si="22"/>
        <v>21423</v>
      </c>
      <c r="L101" s="7">
        <f t="shared" si="22"/>
        <v>327889</v>
      </c>
      <c r="M101" s="7">
        <f t="shared" si="2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3"/>
        <v>10658</v>
      </c>
      <c r="S101" s="7">
        <f t="shared" si="23"/>
        <v>195</v>
      </c>
      <c r="T101" s="7">
        <f t="shared" si="23"/>
        <v>12</v>
      </c>
      <c r="U101" s="7">
        <f t="shared" si="23"/>
        <v>79053</v>
      </c>
      <c r="V101" s="7">
        <f t="shared" si="23"/>
        <v>531</v>
      </c>
      <c r="W101" s="7">
        <f t="shared" si="23"/>
        <v>342</v>
      </c>
      <c r="X101" s="7" t="str">
        <f t="shared" si="23"/>
        <v>53.0%</v>
      </c>
      <c r="Y101" s="7" t="str">
        <f t="shared" si="23"/>
        <v>47.0%</v>
      </c>
      <c r="Z101" s="7" t="str">
        <f t="shared" si="23"/>
        <v>60.6%</v>
      </c>
      <c r="AA101" s="7" t="str">
        <f t="shared" si="23"/>
        <v>20.5%</v>
      </c>
      <c r="AB101" s="7" t="str">
        <f t="shared" si="23"/>
        <v>13.2%</v>
      </c>
      <c r="AC101" s="7" t="str">
        <f t="shared" si="23"/>
        <v>2.9%</v>
      </c>
      <c r="AD101" s="7" t="str">
        <f t="shared" si="23"/>
        <v>1.4%</v>
      </c>
      <c r="AE101" s="7" t="str">
        <f t="shared" si="23"/>
        <v>0.8%</v>
      </c>
      <c r="AF101" s="7" t="str">
        <f t="shared" si="23"/>
        <v>0.5%</v>
      </c>
      <c r="AG101" s="7" t="str">
        <f t="shared" si="19"/>
        <v>0.2%</v>
      </c>
      <c r="AH101" s="9"/>
      <c r="AI101" s="9">
        <f t="shared" si="16"/>
        <v>4</v>
      </c>
      <c r="AJ101" s="10" t="s">
        <v>282</v>
      </c>
    </row>
    <row r="102" spans="1:36" ht="13.8" x14ac:dyDescent="0.25">
      <c r="A102" s="5">
        <f t="shared" si="21"/>
        <v>43890</v>
      </c>
      <c r="B102" s="5">
        <f t="shared" si="21"/>
        <v>44136</v>
      </c>
      <c r="C102" s="6">
        <f t="shared" si="21"/>
        <v>0.33333333333333331</v>
      </c>
      <c r="D102" s="7">
        <f t="shared" si="21"/>
        <v>248</v>
      </c>
      <c r="E102" s="10" t="s">
        <v>268</v>
      </c>
      <c r="F102" s="7">
        <f t="shared" si="22"/>
        <v>169194</v>
      </c>
      <c r="G102" s="7">
        <f t="shared" si="22"/>
        <v>8371</v>
      </c>
      <c r="H102" s="7">
        <f t="shared" si="22"/>
        <v>4313</v>
      </c>
      <c r="I102" s="16" t="str">
        <f t="shared" si="22"/>
        <v>No hay datos</v>
      </c>
      <c r="J102" s="19">
        <f t="shared" si="22"/>
        <v>149048</v>
      </c>
      <c r="K102" s="24">
        <f t="shared" si="22"/>
        <v>21423</v>
      </c>
      <c r="L102" s="7">
        <f t="shared" si="22"/>
        <v>327889</v>
      </c>
      <c r="M102" s="7">
        <f t="shared" si="2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3"/>
        <v>10658</v>
      </c>
      <c r="S102" s="7">
        <f t="shared" si="23"/>
        <v>195</v>
      </c>
      <c r="T102" s="7">
        <f t="shared" si="23"/>
        <v>12</v>
      </c>
      <c r="U102" s="7">
        <f t="shared" si="23"/>
        <v>79053</v>
      </c>
      <c r="V102" s="7">
        <f t="shared" si="23"/>
        <v>531</v>
      </c>
      <c r="W102" s="7">
        <f t="shared" si="23"/>
        <v>342</v>
      </c>
      <c r="X102" s="7" t="str">
        <f t="shared" si="23"/>
        <v>53.0%</v>
      </c>
      <c r="Y102" s="7" t="str">
        <f t="shared" si="23"/>
        <v>47.0%</v>
      </c>
      <c r="Z102" s="7" t="str">
        <f t="shared" si="23"/>
        <v>60.6%</v>
      </c>
      <c r="AA102" s="7" t="str">
        <f t="shared" si="23"/>
        <v>20.5%</v>
      </c>
      <c r="AB102" s="7" t="str">
        <f t="shared" si="23"/>
        <v>13.2%</v>
      </c>
      <c r="AC102" s="7" t="str">
        <f t="shared" si="23"/>
        <v>2.9%</v>
      </c>
      <c r="AD102" s="7" t="str">
        <f t="shared" si="23"/>
        <v>1.4%</v>
      </c>
      <c r="AE102" s="7" t="str">
        <f t="shared" si="23"/>
        <v>0.8%</v>
      </c>
      <c r="AF102" s="7" t="str">
        <f t="shared" si="23"/>
        <v>0.5%</v>
      </c>
      <c r="AG102" s="7" t="str">
        <f t="shared" si="19"/>
        <v>0.2%</v>
      </c>
      <c r="AH102" s="9"/>
      <c r="AI102" s="9">
        <f t="shared" si="16"/>
        <v>4</v>
      </c>
      <c r="AJ102" s="10" t="s">
        <v>282</v>
      </c>
    </row>
    <row r="103" spans="1:36" ht="13.8" x14ac:dyDescent="0.25">
      <c r="A103" s="5">
        <f t="shared" si="21"/>
        <v>43890</v>
      </c>
      <c r="B103" s="5">
        <f t="shared" si="21"/>
        <v>44136</v>
      </c>
      <c r="C103" s="6">
        <f t="shared" si="21"/>
        <v>0.33333333333333331</v>
      </c>
      <c r="D103" s="7">
        <f t="shared" si="21"/>
        <v>248</v>
      </c>
      <c r="E103" s="10" t="s">
        <v>268</v>
      </c>
      <c r="F103" s="7">
        <f t="shared" si="22"/>
        <v>169194</v>
      </c>
      <c r="G103" s="7">
        <f t="shared" si="22"/>
        <v>8371</v>
      </c>
      <c r="H103" s="7">
        <f t="shared" si="22"/>
        <v>4313</v>
      </c>
      <c r="I103" s="16" t="str">
        <f t="shared" si="22"/>
        <v>No hay datos</v>
      </c>
      <c r="J103" s="19">
        <f t="shared" si="22"/>
        <v>149048</v>
      </c>
      <c r="K103" s="24">
        <f t="shared" si="22"/>
        <v>21423</v>
      </c>
      <c r="L103" s="7">
        <f t="shared" si="22"/>
        <v>327889</v>
      </c>
      <c r="M103" s="7">
        <f t="shared" si="2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3"/>
        <v>10658</v>
      </c>
      <c r="S103" s="7">
        <f t="shared" si="23"/>
        <v>195</v>
      </c>
      <c r="T103" s="7">
        <f t="shared" si="23"/>
        <v>12</v>
      </c>
      <c r="U103" s="7">
        <f t="shared" si="23"/>
        <v>79053</v>
      </c>
      <c r="V103" s="7">
        <f t="shared" si="23"/>
        <v>531</v>
      </c>
      <c r="W103" s="7">
        <f t="shared" si="23"/>
        <v>342</v>
      </c>
      <c r="X103" s="7" t="str">
        <f t="shared" si="23"/>
        <v>53.0%</v>
      </c>
      <c r="Y103" s="7" t="str">
        <f t="shared" si="23"/>
        <v>47.0%</v>
      </c>
      <c r="Z103" s="7" t="str">
        <f t="shared" si="23"/>
        <v>60.6%</v>
      </c>
      <c r="AA103" s="7" t="str">
        <f t="shared" si="23"/>
        <v>20.5%</v>
      </c>
      <c r="AB103" s="7" t="str">
        <f t="shared" si="23"/>
        <v>13.2%</v>
      </c>
      <c r="AC103" s="7" t="str">
        <f t="shared" si="23"/>
        <v>2.9%</v>
      </c>
      <c r="AD103" s="7" t="str">
        <f t="shared" si="23"/>
        <v>1.4%</v>
      </c>
      <c r="AE103" s="7" t="str">
        <f t="shared" si="23"/>
        <v>0.8%</v>
      </c>
      <c r="AF103" s="7" t="str">
        <f t="shared" si="23"/>
        <v>0.5%</v>
      </c>
      <c r="AG103" s="7" t="str">
        <f t="shared" si="19"/>
        <v>0.2%</v>
      </c>
      <c r="AH103" s="9"/>
      <c r="AI103" s="9">
        <f t="shared" si="16"/>
        <v>4</v>
      </c>
      <c r="AJ103" s="10" t="s">
        <v>282</v>
      </c>
    </row>
    <row r="104" spans="1:36" ht="13.8" x14ac:dyDescent="0.25">
      <c r="A104" s="5">
        <f t="shared" si="21"/>
        <v>43890</v>
      </c>
      <c r="B104" s="5">
        <f t="shared" si="21"/>
        <v>44136</v>
      </c>
      <c r="C104" s="6">
        <f t="shared" si="21"/>
        <v>0.33333333333333331</v>
      </c>
      <c r="D104" s="7">
        <f t="shared" si="21"/>
        <v>248</v>
      </c>
      <c r="E104" s="10" t="s">
        <v>268</v>
      </c>
      <c r="F104" s="7">
        <f t="shared" si="22"/>
        <v>169194</v>
      </c>
      <c r="G104" s="7">
        <f t="shared" si="22"/>
        <v>8371</v>
      </c>
      <c r="H104" s="7">
        <f t="shared" si="22"/>
        <v>4313</v>
      </c>
      <c r="I104" s="16" t="str">
        <f t="shared" si="22"/>
        <v>No hay datos</v>
      </c>
      <c r="J104" s="19">
        <f t="shared" si="22"/>
        <v>149048</v>
      </c>
      <c r="K104" s="24">
        <f t="shared" si="22"/>
        <v>21423</v>
      </c>
      <c r="L104" s="7">
        <f t="shared" si="22"/>
        <v>327889</v>
      </c>
      <c r="M104" s="7">
        <f t="shared" si="2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3"/>
        <v>10658</v>
      </c>
      <c r="S104" s="7">
        <f t="shared" si="23"/>
        <v>195</v>
      </c>
      <c r="T104" s="7">
        <f t="shared" si="23"/>
        <v>12</v>
      </c>
      <c r="U104" s="7">
        <f t="shared" si="23"/>
        <v>79053</v>
      </c>
      <c r="V104" s="7">
        <f t="shared" si="23"/>
        <v>531</v>
      </c>
      <c r="W104" s="7">
        <f t="shared" si="23"/>
        <v>342</v>
      </c>
      <c r="X104" s="7" t="str">
        <f t="shared" si="23"/>
        <v>53.0%</v>
      </c>
      <c r="Y104" s="7" t="str">
        <f t="shared" si="23"/>
        <v>47.0%</v>
      </c>
      <c r="Z104" s="7" t="str">
        <f t="shared" si="23"/>
        <v>60.6%</v>
      </c>
      <c r="AA104" s="7" t="str">
        <f t="shared" si="23"/>
        <v>20.5%</v>
      </c>
      <c r="AB104" s="7" t="str">
        <f t="shared" si="23"/>
        <v>13.2%</v>
      </c>
      <c r="AC104" s="7" t="str">
        <f t="shared" si="23"/>
        <v>2.9%</v>
      </c>
      <c r="AD104" s="7" t="str">
        <f t="shared" si="23"/>
        <v>1.4%</v>
      </c>
      <c r="AE104" s="7" t="str">
        <f t="shared" si="23"/>
        <v>0.8%</v>
      </c>
      <c r="AF104" s="7" t="str">
        <f t="shared" si="23"/>
        <v>0.5%</v>
      </c>
      <c r="AG104" s="7" t="str">
        <f t="shared" si="19"/>
        <v>0.2%</v>
      </c>
      <c r="AH104" s="9"/>
      <c r="AI104" s="9">
        <f t="shared" si="16"/>
        <v>4</v>
      </c>
      <c r="AJ104" s="10" t="s">
        <v>282</v>
      </c>
    </row>
    <row r="105" spans="1:36" ht="13.8" x14ac:dyDescent="0.25">
      <c r="A105" s="5">
        <f t="shared" si="21"/>
        <v>43890</v>
      </c>
      <c r="B105" s="5">
        <f t="shared" si="21"/>
        <v>44136</v>
      </c>
      <c r="C105" s="6">
        <f t="shared" si="21"/>
        <v>0.33333333333333331</v>
      </c>
      <c r="D105" s="7">
        <f t="shared" si="21"/>
        <v>248</v>
      </c>
      <c r="E105" s="10" t="s">
        <v>268</v>
      </c>
      <c r="F105" s="7">
        <f t="shared" si="22"/>
        <v>169194</v>
      </c>
      <c r="G105" s="7">
        <f t="shared" si="22"/>
        <v>8371</v>
      </c>
      <c r="H105" s="7">
        <f t="shared" si="22"/>
        <v>4313</v>
      </c>
      <c r="I105" s="16" t="str">
        <f t="shared" si="22"/>
        <v>No hay datos</v>
      </c>
      <c r="J105" s="19">
        <f t="shared" si="22"/>
        <v>149048</v>
      </c>
      <c r="K105" s="24">
        <f t="shared" si="22"/>
        <v>21423</v>
      </c>
      <c r="L105" s="7">
        <f t="shared" si="22"/>
        <v>327889</v>
      </c>
      <c r="M105" s="7">
        <f t="shared" si="2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3"/>
        <v>10658</v>
      </c>
      <c r="S105" s="7">
        <f t="shared" si="23"/>
        <v>195</v>
      </c>
      <c r="T105" s="7">
        <f t="shared" si="23"/>
        <v>12</v>
      </c>
      <c r="U105" s="7">
        <f t="shared" si="23"/>
        <v>79053</v>
      </c>
      <c r="V105" s="7">
        <f t="shared" si="23"/>
        <v>531</v>
      </c>
      <c r="W105" s="7">
        <f t="shared" si="23"/>
        <v>342</v>
      </c>
      <c r="X105" s="7" t="str">
        <f t="shared" si="23"/>
        <v>53.0%</v>
      </c>
      <c r="Y105" s="7" t="str">
        <f t="shared" si="23"/>
        <v>47.0%</v>
      </c>
      <c r="Z105" s="7" t="str">
        <f t="shared" si="23"/>
        <v>60.6%</v>
      </c>
      <c r="AA105" s="7" t="str">
        <f t="shared" si="23"/>
        <v>20.5%</v>
      </c>
      <c r="AB105" s="7" t="str">
        <f t="shared" si="23"/>
        <v>13.2%</v>
      </c>
      <c r="AC105" s="7" t="str">
        <f t="shared" si="23"/>
        <v>2.9%</v>
      </c>
      <c r="AD105" s="7" t="str">
        <f t="shared" si="23"/>
        <v>1.4%</v>
      </c>
      <c r="AE105" s="7" t="str">
        <f t="shared" si="23"/>
        <v>0.8%</v>
      </c>
      <c r="AF105" s="7" t="str">
        <f t="shared" si="23"/>
        <v>0.5%</v>
      </c>
      <c r="AG105" s="7" t="str">
        <f t="shared" si="19"/>
        <v>0.2%</v>
      </c>
      <c r="AH105" s="9"/>
      <c r="AI105" s="9">
        <f t="shared" si="16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24">F104</f>
        <v>169194</v>
      </c>
      <c r="G106" s="7">
        <f t="shared" si="24"/>
        <v>8371</v>
      </c>
      <c r="H106" s="7">
        <f t="shared" si="24"/>
        <v>4313</v>
      </c>
      <c r="I106" s="16" t="str">
        <f t="shared" si="24"/>
        <v>No hay datos</v>
      </c>
      <c r="J106" s="19">
        <f t="shared" si="24"/>
        <v>149048</v>
      </c>
      <c r="K106" s="24">
        <f t="shared" si="24"/>
        <v>21423</v>
      </c>
      <c r="L106" s="7">
        <f t="shared" si="24"/>
        <v>327889</v>
      </c>
      <c r="M106" s="7">
        <f t="shared" si="24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5">R104</f>
        <v>10658</v>
      </c>
      <c r="S106" s="7">
        <f t="shared" si="25"/>
        <v>195</v>
      </c>
      <c r="T106" s="7">
        <f t="shared" si="25"/>
        <v>12</v>
      </c>
      <c r="U106" s="7">
        <f t="shared" si="25"/>
        <v>79053</v>
      </c>
      <c r="V106" s="7">
        <f t="shared" si="25"/>
        <v>531</v>
      </c>
      <c r="W106" s="7">
        <f t="shared" si="25"/>
        <v>342</v>
      </c>
      <c r="X106" s="7" t="str">
        <f t="shared" si="25"/>
        <v>53.0%</v>
      </c>
      <c r="Y106" s="7" t="str">
        <f t="shared" si="25"/>
        <v>47.0%</v>
      </c>
      <c r="Z106" s="7" t="str">
        <f t="shared" si="25"/>
        <v>60.6%</v>
      </c>
      <c r="AA106" s="7" t="str">
        <f t="shared" si="25"/>
        <v>20.5%</v>
      </c>
      <c r="AB106" s="7" t="str">
        <f t="shared" si="25"/>
        <v>13.2%</v>
      </c>
      <c r="AC106" s="7" t="str">
        <f t="shared" si="25"/>
        <v>2.9%</v>
      </c>
      <c r="AD106" s="7" t="str">
        <f t="shared" si="25"/>
        <v>1.4%</v>
      </c>
      <c r="AE106" s="7" t="str">
        <f t="shared" si="25"/>
        <v>0.8%</v>
      </c>
      <c r="AF106" s="7" t="str">
        <f t="shared" si="25"/>
        <v>0.5%</v>
      </c>
      <c r="AG106" s="7" t="str">
        <f t="shared" si="25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1"/>
        <v>43890</v>
      </c>
      <c r="B107" s="5">
        <f t="shared" si="21"/>
        <v>44136</v>
      </c>
      <c r="C107" s="6">
        <f t="shared" si="21"/>
        <v>0.33333333333333331</v>
      </c>
      <c r="D107" s="7">
        <f t="shared" si="21"/>
        <v>248</v>
      </c>
      <c r="E107" s="10" t="s">
        <v>268</v>
      </c>
      <c r="F107" s="7">
        <f t="shared" si="22"/>
        <v>169194</v>
      </c>
      <c r="G107" s="7">
        <f t="shared" si="22"/>
        <v>8371</v>
      </c>
      <c r="H107" s="7">
        <f t="shared" si="22"/>
        <v>4313</v>
      </c>
      <c r="I107" s="16" t="str">
        <f t="shared" si="22"/>
        <v>No hay datos</v>
      </c>
      <c r="J107" s="19">
        <f t="shared" si="22"/>
        <v>149048</v>
      </c>
      <c r="K107" s="24">
        <f t="shared" si="22"/>
        <v>21423</v>
      </c>
      <c r="L107" s="7">
        <f t="shared" si="22"/>
        <v>327889</v>
      </c>
      <c r="M107" s="7">
        <f t="shared" si="2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3"/>
        <v>10658</v>
      </c>
      <c r="S107" s="7">
        <f t="shared" si="23"/>
        <v>195</v>
      </c>
      <c r="T107" s="7">
        <f t="shared" si="23"/>
        <v>12</v>
      </c>
      <c r="U107" s="7">
        <f t="shared" si="23"/>
        <v>79053</v>
      </c>
      <c r="V107" s="7">
        <f t="shared" si="23"/>
        <v>531</v>
      </c>
      <c r="W107" s="7">
        <f t="shared" si="23"/>
        <v>342</v>
      </c>
      <c r="X107" s="7" t="str">
        <f t="shared" si="23"/>
        <v>53.0%</v>
      </c>
      <c r="Y107" s="7" t="str">
        <f t="shared" si="23"/>
        <v>47.0%</v>
      </c>
      <c r="Z107" s="7" t="str">
        <f t="shared" si="23"/>
        <v>60.6%</v>
      </c>
      <c r="AA107" s="7" t="str">
        <f t="shared" si="23"/>
        <v>20.5%</v>
      </c>
      <c r="AB107" s="7" t="str">
        <f t="shared" si="23"/>
        <v>13.2%</v>
      </c>
      <c r="AC107" s="7" t="str">
        <f t="shared" si="23"/>
        <v>2.9%</v>
      </c>
      <c r="AD107" s="7" t="str">
        <f t="shared" si="23"/>
        <v>1.4%</v>
      </c>
      <c r="AE107" s="7" t="str">
        <f t="shared" si="23"/>
        <v>0.8%</v>
      </c>
      <c r="AF107" s="7" t="str">
        <f t="shared" si="23"/>
        <v>0.5%</v>
      </c>
      <c r="AG107" s="7" t="str">
        <f t="shared" si="19"/>
        <v>0.2%</v>
      </c>
      <c r="AH107" s="9"/>
      <c r="AI107" s="9">
        <f t="shared" si="16"/>
        <v>4</v>
      </c>
      <c r="AJ107" s="10" t="s">
        <v>282</v>
      </c>
    </row>
    <row r="108" spans="1:36" ht="13.8" x14ac:dyDescent="0.25">
      <c r="A108" s="5">
        <f t="shared" si="21"/>
        <v>43890</v>
      </c>
      <c r="B108" s="5">
        <f t="shared" si="21"/>
        <v>44136</v>
      </c>
      <c r="C108" s="6">
        <f t="shared" si="21"/>
        <v>0.33333333333333331</v>
      </c>
      <c r="D108" s="7">
        <f t="shared" si="21"/>
        <v>248</v>
      </c>
      <c r="E108" s="10" t="s">
        <v>268</v>
      </c>
      <c r="F108" s="7">
        <f t="shared" si="22"/>
        <v>169194</v>
      </c>
      <c r="G108" s="7">
        <f t="shared" si="22"/>
        <v>8371</v>
      </c>
      <c r="H108" s="7">
        <f t="shared" si="22"/>
        <v>4313</v>
      </c>
      <c r="I108" s="16" t="str">
        <f t="shared" si="22"/>
        <v>No hay datos</v>
      </c>
      <c r="J108" s="19">
        <f t="shared" si="22"/>
        <v>149048</v>
      </c>
      <c r="K108" s="24">
        <f t="shared" si="22"/>
        <v>21423</v>
      </c>
      <c r="L108" s="7">
        <f t="shared" si="22"/>
        <v>327889</v>
      </c>
      <c r="M108" s="7">
        <f t="shared" si="2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3"/>
        <v>10658</v>
      </c>
      <c r="S108" s="7">
        <f t="shared" si="23"/>
        <v>195</v>
      </c>
      <c r="T108" s="7">
        <f t="shared" si="23"/>
        <v>12</v>
      </c>
      <c r="U108" s="7">
        <f t="shared" si="23"/>
        <v>79053</v>
      </c>
      <c r="V108" s="7">
        <f t="shared" si="23"/>
        <v>531</v>
      </c>
      <c r="W108" s="7">
        <f t="shared" si="23"/>
        <v>342</v>
      </c>
      <c r="X108" s="7" t="str">
        <f t="shared" si="23"/>
        <v>53.0%</v>
      </c>
      <c r="Y108" s="7" t="str">
        <f t="shared" si="23"/>
        <v>47.0%</v>
      </c>
      <c r="Z108" s="7" t="str">
        <f t="shared" si="23"/>
        <v>60.6%</v>
      </c>
      <c r="AA108" s="7" t="str">
        <f t="shared" si="23"/>
        <v>20.5%</v>
      </c>
      <c r="AB108" s="7" t="str">
        <f t="shared" si="23"/>
        <v>13.2%</v>
      </c>
      <c r="AC108" s="7" t="str">
        <f t="shared" si="23"/>
        <v>2.9%</v>
      </c>
      <c r="AD108" s="7" t="str">
        <f t="shared" si="23"/>
        <v>1.4%</v>
      </c>
      <c r="AE108" s="7" t="str">
        <f t="shared" si="23"/>
        <v>0.8%</v>
      </c>
      <c r="AF108" s="7" t="str">
        <f t="shared" si="23"/>
        <v>0.5%</v>
      </c>
      <c r="AG108" s="7" t="str">
        <f t="shared" si="19"/>
        <v>0.2%</v>
      </c>
      <c r="AH108" s="9"/>
      <c r="AI108" s="9">
        <f t="shared" si="16"/>
        <v>4</v>
      </c>
      <c r="AJ108" s="10" t="s">
        <v>282</v>
      </c>
    </row>
    <row r="109" spans="1:36" ht="13.8" x14ac:dyDescent="0.25">
      <c r="A109" s="5">
        <f t="shared" si="21"/>
        <v>43890</v>
      </c>
      <c r="B109" s="5">
        <f t="shared" si="21"/>
        <v>44136</v>
      </c>
      <c r="C109" s="6">
        <f t="shared" si="21"/>
        <v>0.33333333333333331</v>
      </c>
      <c r="D109" s="7">
        <f t="shared" si="21"/>
        <v>248</v>
      </c>
      <c r="E109" s="10" t="s">
        <v>268</v>
      </c>
      <c r="F109" s="7">
        <f t="shared" si="22"/>
        <v>169194</v>
      </c>
      <c r="G109" s="7">
        <f t="shared" si="22"/>
        <v>8371</v>
      </c>
      <c r="H109" s="7">
        <f t="shared" si="22"/>
        <v>4313</v>
      </c>
      <c r="I109" s="16" t="str">
        <f t="shared" si="22"/>
        <v>No hay datos</v>
      </c>
      <c r="J109" s="19">
        <f t="shared" si="22"/>
        <v>149048</v>
      </c>
      <c r="K109" s="24">
        <f t="shared" si="22"/>
        <v>21423</v>
      </c>
      <c r="L109" s="7">
        <f t="shared" si="22"/>
        <v>327889</v>
      </c>
      <c r="M109" s="7">
        <f t="shared" si="2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3"/>
        <v>10658</v>
      </c>
      <c r="S109" s="7">
        <f t="shared" si="23"/>
        <v>195</v>
      </c>
      <c r="T109" s="7">
        <f t="shared" si="23"/>
        <v>12</v>
      </c>
      <c r="U109" s="7">
        <f t="shared" si="23"/>
        <v>79053</v>
      </c>
      <c r="V109" s="7">
        <f t="shared" si="23"/>
        <v>531</v>
      </c>
      <c r="W109" s="7">
        <f t="shared" si="23"/>
        <v>342</v>
      </c>
      <c r="X109" s="7" t="str">
        <f t="shared" si="23"/>
        <v>53.0%</v>
      </c>
      <c r="Y109" s="7" t="str">
        <f t="shared" si="23"/>
        <v>47.0%</v>
      </c>
      <c r="Z109" s="7" t="str">
        <f t="shared" si="23"/>
        <v>60.6%</v>
      </c>
      <c r="AA109" s="7" t="str">
        <f t="shared" si="23"/>
        <v>20.5%</v>
      </c>
      <c r="AB109" s="7" t="str">
        <f t="shared" si="23"/>
        <v>13.2%</v>
      </c>
      <c r="AC109" s="7" t="str">
        <f t="shared" si="23"/>
        <v>2.9%</v>
      </c>
      <c r="AD109" s="7" t="str">
        <f t="shared" si="23"/>
        <v>1.4%</v>
      </c>
      <c r="AE109" s="7" t="str">
        <f t="shared" si="23"/>
        <v>0.8%</v>
      </c>
      <c r="AF109" s="7" t="str">
        <f t="shared" si="23"/>
        <v>0.5%</v>
      </c>
      <c r="AG109" s="7" t="str">
        <f t="shared" si="19"/>
        <v>0.2%</v>
      </c>
      <c r="AH109" s="9"/>
      <c r="AI109" s="9">
        <f t="shared" si="16"/>
        <v>4</v>
      </c>
      <c r="AJ109" s="10" t="s">
        <v>282</v>
      </c>
    </row>
    <row r="110" spans="1:36" ht="13.8" x14ac:dyDescent="0.25">
      <c r="A110" s="5">
        <f t="shared" si="21"/>
        <v>43890</v>
      </c>
      <c r="B110" s="5">
        <f t="shared" si="21"/>
        <v>44136</v>
      </c>
      <c r="C110" s="6">
        <f t="shared" si="21"/>
        <v>0.33333333333333331</v>
      </c>
      <c r="D110" s="7">
        <f t="shared" si="21"/>
        <v>248</v>
      </c>
      <c r="E110" s="10" t="s">
        <v>268</v>
      </c>
      <c r="F110" s="7">
        <f t="shared" si="22"/>
        <v>169194</v>
      </c>
      <c r="G110" s="7">
        <f t="shared" si="22"/>
        <v>8371</v>
      </c>
      <c r="H110" s="7">
        <f t="shared" si="22"/>
        <v>4313</v>
      </c>
      <c r="I110" s="16" t="str">
        <f t="shared" si="22"/>
        <v>No hay datos</v>
      </c>
      <c r="J110" s="19">
        <f t="shared" si="22"/>
        <v>149048</v>
      </c>
      <c r="K110" s="24">
        <f t="shared" si="22"/>
        <v>21423</v>
      </c>
      <c r="L110" s="7">
        <f t="shared" si="22"/>
        <v>327889</v>
      </c>
      <c r="M110" s="7">
        <f t="shared" si="2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3"/>
        <v>10658</v>
      </c>
      <c r="S110" s="7">
        <f t="shared" si="23"/>
        <v>195</v>
      </c>
      <c r="T110" s="7">
        <f t="shared" si="23"/>
        <v>12</v>
      </c>
      <c r="U110" s="7">
        <f t="shared" si="23"/>
        <v>79053</v>
      </c>
      <c r="V110" s="7">
        <f t="shared" si="23"/>
        <v>531</v>
      </c>
      <c r="W110" s="7">
        <f t="shared" si="23"/>
        <v>342</v>
      </c>
      <c r="X110" s="7" t="str">
        <f t="shared" si="23"/>
        <v>53.0%</v>
      </c>
      <c r="Y110" s="7" t="str">
        <f t="shared" si="23"/>
        <v>47.0%</v>
      </c>
      <c r="Z110" s="7" t="str">
        <f t="shared" si="23"/>
        <v>60.6%</v>
      </c>
      <c r="AA110" s="7" t="str">
        <f t="shared" si="23"/>
        <v>20.5%</v>
      </c>
      <c r="AB110" s="7" t="str">
        <f t="shared" si="23"/>
        <v>13.2%</v>
      </c>
      <c r="AC110" s="7" t="str">
        <f t="shared" si="23"/>
        <v>2.9%</v>
      </c>
      <c r="AD110" s="7" t="str">
        <f t="shared" si="23"/>
        <v>1.4%</v>
      </c>
      <c r="AE110" s="7" t="str">
        <f t="shared" si="23"/>
        <v>0.8%</v>
      </c>
      <c r="AF110" s="7" t="str">
        <f t="shared" si="23"/>
        <v>0.5%</v>
      </c>
      <c r="AG110" s="7" t="str">
        <f t="shared" si="19"/>
        <v>0.2%</v>
      </c>
      <c r="AH110" s="9"/>
      <c r="AI110" s="9">
        <f t="shared" si="16"/>
        <v>4</v>
      </c>
      <c r="AJ110" s="10" t="s">
        <v>282</v>
      </c>
    </row>
    <row r="111" spans="1:36" ht="13.8" x14ac:dyDescent="0.25">
      <c r="A111" s="5">
        <f t="shared" si="21"/>
        <v>43890</v>
      </c>
      <c r="B111" s="5">
        <f t="shared" si="21"/>
        <v>44136</v>
      </c>
      <c r="C111" s="6">
        <f t="shared" si="21"/>
        <v>0.33333333333333331</v>
      </c>
      <c r="D111" s="7">
        <f t="shared" si="21"/>
        <v>248</v>
      </c>
      <c r="E111" s="10" t="s">
        <v>268</v>
      </c>
      <c r="F111" s="7">
        <f t="shared" si="22"/>
        <v>169194</v>
      </c>
      <c r="G111" s="7">
        <f t="shared" si="22"/>
        <v>8371</v>
      </c>
      <c r="H111" s="7">
        <f t="shared" si="22"/>
        <v>4313</v>
      </c>
      <c r="I111" s="16" t="str">
        <f t="shared" si="22"/>
        <v>No hay datos</v>
      </c>
      <c r="J111" s="19">
        <f t="shared" si="22"/>
        <v>149048</v>
      </c>
      <c r="K111" s="24">
        <f t="shared" si="22"/>
        <v>21423</v>
      </c>
      <c r="L111" s="7">
        <f t="shared" si="22"/>
        <v>327889</v>
      </c>
      <c r="M111" s="7">
        <f t="shared" si="2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23"/>
        <v>79053</v>
      </c>
      <c r="V111" s="7">
        <f t="shared" si="23"/>
        <v>531</v>
      </c>
      <c r="W111" s="7">
        <f t="shared" si="23"/>
        <v>342</v>
      </c>
      <c r="X111" s="7" t="str">
        <f t="shared" si="23"/>
        <v>53.0%</v>
      </c>
      <c r="Y111" s="7" t="str">
        <f t="shared" si="23"/>
        <v>47.0%</v>
      </c>
      <c r="Z111" s="7" t="str">
        <f t="shared" si="23"/>
        <v>60.6%</v>
      </c>
      <c r="AA111" s="7" t="str">
        <f t="shared" si="23"/>
        <v>20.5%</v>
      </c>
      <c r="AB111" s="7" t="str">
        <f t="shared" si="23"/>
        <v>13.2%</v>
      </c>
      <c r="AC111" s="7" t="str">
        <f t="shared" si="23"/>
        <v>2.9%</v>
      </c>
      <c r="AD111" s="7" t="str">
        <f t="shared" si="23"/>
        <v>1.4%</v>
      </c>
      <c r="AE111" s="7" t="str">
        <f t="shared" si="23"/>
        <v>0.8%</v>
      </c>
      <c r="AF111" s="7" t="str">
        <f t="shared" si="23"/>
        <v>0.5%</v>
      </c>
      <c r="AG111" s="7" t="str">
        <f t="shared" si="19"/>
        <v>0.2%</v>
      </c>
      <c r="AH111" s="9"/>
      <c r="AI111" s="9">
        <f t="shared" si="16"/>
        <v>4</v>
      </c>
      <c r="AJ111" s="10" t="s">
        <v>282</v>
      </c>
    </row>
    <row r="112" spans="1:36" ht="13.8" x14ac:dyDescent="0.25">
      <c r="A112" s="5">
        <f t="shared" si="21"/>
        <v>43890</v>
      </c>
      <c r="B112" s="5">
        <f t="shared" si="21"/>
        <v>44136</v>
      </c>
      <c r="C112" s="6">
        <f t="shared" si="21"/>
        <v>0.33333333333333331</v>
      </c>
      <c r="D112" s="7">
        <f t="shared" si="21"/>
        <v>248</v>
      </c>
      <c r="E112" s="10" t="s">
        <v>268</v>
      </c>
      <c r="F112" s="7">
        <f t="shared" si="22"/>
        <v>169194</v>
      </c>
      <c r="G112" s="7">
        <f t="shared" si="22"/>
        <v>8371</v>
      </c>
      <c r="H112" s="7">
        <f t="shared" si="22"/>
        <v>4313</v>
      </c>
      <c r="I112" s="16" t="str">
        <f t="shared" si="22"/>
        <v>No hay datos</v>
      </c>
      <c r="J112" s="19">
        <f t="shared" si="22"/>
        <v>149048</v>
      </c>
      <c r="K112" s="24">
        <f t="shared" si="22"/>
        <v>21423</v>
      </c>
      <c r="L112" s="7">
        <f t="shared" si="22"/>
        <v>327889</v>
      </c>
      <c r="M112" s="7">
        <f t="shared" si="2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3"/>
        <v>2111</v>
      </c>
      <c r="S112" s="7">
        <f t="shared" si="23"/>
        <v>66</v>
      </c>
      <c r="T112" s="7">
        <f t="shared" si="23"/>
        <v>12</v>
      </c>
      <c r="U112" s="7">
        <f t="shared" si="23"/>
        <v>79053</v>
      </c>
      <c r="V112" s="7">
        <f t="shared" si="23"/>
        <v>531</v>
      </c>
      <c r="W112" s="7">
        <f t="shared" si="23"/>
        <v>342</v>
      </c>
      <c r="X112" s="7" t="str">
        <f t="shared" si="23"/>
        <v>53.0%</v>
      </c>
      <c r="Y112" s="7" t="str">
        <f t="shared" si="23"/>
        <v>47.0%</v>
      </c>
      <c r="Z112" s="7" t="str">
        <f t="shared" si="23"/>
        <v>60.6%</v>
      </c>
      <c r="AA112" s="7" t="str">
        <f t="shared" si="23"/>
        <v>20.5%</v>
      </c>
      <c r="AB112" s="7" t="str">
        <f t="shared" si="23"/>
        <v>13.2%</v>
      </c>
      <c r="AC112" s="7" t="str">
        <f t="shared" si="23"/>
        <v>2.9%</v>
      </c>
      <c r="AD112" s="7" t="str">
        <f t="shared" si="23"/>
        <v>1.4%</v>
      </c>
      <c r="AE112" s="7" t="str">
        <f t="shared" si="23"/>
        <v>0.8%</v>
      </c>
      <c r="AF112" s="7" t="str">
        <f t="shared" si="23"/>
        <v>0.5%</v>
      </c>
      <c r="AG112" s="7" t="str">
        <f t="shared" si="19"/>
        <v>0.2%</v>
      </c>
      <c r="AH112" s="9"/>
      <c r="AI112" s="9">
        <f t="shared" si="16"/>
        <v>4</v>
      </c>
      <c r="AJ112" s="10" t="s">
        <v>282</v>
      </c>
    </row>
    <row r="113" spans="1:36" ht="13.8" x14ac:dyDescent="0.25">
      <c r="A113" s="5">
        <f t="shared" si="21"/>
        <v>43890</v>
      </c>
      <c r="B113" s="5">
        <f t="shared" si="21"/>
        <v>44136</v>
      </c>
      <c r="C113" s="6">
        <f t="shared" si="21"/>
        <v>0.33333333333333331</v>
      </c>
      <c r="D113" s="7">
        <f t="shared" si="21"/>
        <v>248</v>
      </c>
      <c r="E113" s="10" t="s">
        <v>268</v>
      </c>
      <c r="F113" s="7">
        <f t="shared" si="22"/>
        <v>169194</v>
      </c>
      <c r="G113" s="7">
        <f t="shared" si="22"/>
        <v>8371</v>
      </c>
      <c r="H113" s="7">
        <f t="shared" si="22"/>
        <v>4313</v>
      </c>
      <c r="I113" s="16" t="str">
        <f t="shared" si="22"/>
        <v>No hay datos</v>
      </c>
      <c r="J113" s="19">
        <f t="shared" si="22"/>
        <v>149048</v>
      </c>
      <c r="K113" s="24">
        <f t="shared" si="22"/>
        <v>21423</v>
      </c>
      <c r="L113" s="7">
        <f t="shared" si="22"/>
        <v>327889</v>
      </c>
      <c r="M113" s="7">
        <f t="shared" si="2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3"/>
        <v>2111</v>
      </c>
      <c r="S113" s="7">
        <f t="shared" si="23"/>
        <v>66</v>
      </c>
      <c r="T113" s="7">
        <f t="shared" si="23"/>
        <v>12</v>
      </c>
      <c r="U113" s="7">
        <f t="shared" si="23"/>
        <v>79053</v>
      </c>
      <c r="V113" s="7">
        <f t="shared" si="23"/>
        <v>531</v>
      </c>
      <c r="W113" s="7">
        <f t="shared" si="23"/>
        <v>342</v>
      </c>
      <c r="X113" s="7" t="str">
        <f t="shared" si="23"/>
        <v>53.0%</v>
      </c>
      <c r="Y113" s="7" t="str">
        <f t="shared" si="23"/>
        <v>47.0%</v>
      </c>
      <c r="Z113" s="7" t="str">
        <f t="shared" si="23"/>
        <v>60.6%</v>
      </c>
      <c r="AA113" s="7" t="str">
        <f t="shared" si="23"/>
        <v>20.5%</v>
      </c>
      <c r="AB113" s="7" t="str">
        <f t="shared" si="23"/>
        <v>13.2%</v>
      </c>
      <c r="AC113" s="7" t="str">
        <f t="shared" si="23"/>
        <v>2.9%</v>
      </c>
      <c r="AD113" s="7" t="str">
        <f t="shared" si="23"/>
        <v>1.4%</v>
      </c>
      <c r="AE113" s="7" t="str">
        <f t="shared" si="23"/>
        <v>0.8%</v>
      </c>
      <c r="AF113" s="7" t="str">
        <f t="shared" si="23"/>
        <v>0.5%</v>
      </c>
      <c r="AG113" s="7" t="str">
        <f t="shared" si="19"/>
        <v>0.2%</v>
      </c>
      <c r="AH113" s="9"/>
      <c r="AI113" s="9">
        <f t="shared" si="16"/>
        <v>4</v>
      </c>
      <c r="AJ113" s="10" t="s">
        <v>282</v>
      </c>
    </row>
    <row r="114" spans="1:36" ht="13.8" x14ac:dyDescent="0.25">
      <c r="A114" s="5">
        <f t="shared" si="21"/>
        <v>43890</v>
      </c>
      <c r="B114" s="5">
        <f t="shared" si="21"/>
        <v>44136</v>
      </c>
      <c r="C114" s="6">
        <f t="shared" si="21"/>
        <v>0.33333333333333331</v>
      </c>
      <c r="D114" s="7">
        <f t="shared" si="21"/>
        <v>248</v>
      </c>
      <c r="E114" s="10" t="s">
        <v>268</v>
      </c>
      <c r="F114" s="7">
        <f t="shared" si="22"/>
        <v>169194</v>
      </c>
      <c r="G114" s="7">
        <f t="shared" si="22"/>
        <v>8371</v>
      </c>
      <c r="H114" s="7">
        <f t="shared" si="22"/>
        <v>4313</v>
      </c>
      <c r="I114" s="16" t="str">
        <f t="shared" si="22"/>
        <v>No hay datos</v>
      </c>
      <c r="J114" s="19">
        <f t="shared" si="22"/>
        <v>149048</v>
      </c>
      <c r="K114" s="24">
        <f t="shared" si="22"/>
        <v>21423</v>
      </c>
      <c r="L114" s="7">
        <f t="shared" si="22"/>
        <v>327889</v>
      </c>
      <c r="M114" s="7">
        <f t="shared" si="2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3"/>
        <v>2111</v>
      </c>
      <c r="S114" s="7">
        <f t="shared" si="23"/>
        <v>66</v>
      </c>
      <c r="T114" s="7">
        <f t="shared" si="23"/>
        <v>12</v>
      </c>
      <c r="U114" s="7">
        <f t="shared" si="23"/>
        <v>79053</v>
      </c>
      <c r="V114" s="7">
        <f t="shared" si="23"/>
        <v>531</v>
      </c>
      <c r="W114" s="7">
        <f t="shared" si="23"/>
        <v>342</v>
      </c>
      <c r="X114" s="7" t="str">
        <f t="shared" si="23"/>
        <v>53.0%</v>
      </c>
      <c r="Y114" s="7" t="str">
        <f t="shared" si="23"/>
        <v>47.0%</v>
      </c>
      <c r="Z114" s="7" t="str">
        <f t="shared" si="23"/>
        <v>60.6%</v>
      </c>
      <c r="AA114" s="7" t="str">
        <f t="shared" si="23"/>
        <v>20.5%</v>
      </c>
      <c r="AB114" s="7" t="str">
        <f t="shared" si="23"/>
        <v>13.2%</v>
      </c>
      <c r="AC114" s="7" t="str">
        <f t="shared" si="23"/>
        <v>2.9%</v>
      </c>
      <c r="AD114" s="7" t="str">
        <f t="shared" si="23"/>
        <v>1.4%</v>
      </c>
      <c r="AE114" s="7" t="str">
        <f t="shared" si="23"/>
        <v>0.8%</v>
      </c>
      <c r="AF114" s="7" t="str">
        <f t="shared" si="23"/>
        <v>0.5%</v>
      </c>
      <c r="AG114" s="7" t="str">
        <f t="shared" si="19"/>
        <v>0.2%</v>
      </c>
      <c r="AH114" s="9"/>
      <c r="AI114" s="9">
        <f t="shared" si="16"/>
        <v>4</v>
      </c>
      <c r="AJ114" s="10" t="s">
        <v>282</v>
      </c>
    </row>
    <row r="115" spans="1:36" ht="13.8" x14ac:dyDescent="0.25">
      <c r="A115" s="5">
        <f t="shared" ref="A115:D130" si="26">A114</f>
        <v>43890</v>
      </c>
      <c r="B115" s="5">
        <f t="shared" si="26"/>
        <v>44136</v>
      </c>
      <c r="C115" s="6">
        <f t="shared" si="26"/>
        <v>0.33333333333333331</v>
      </c>
      <c r="D115" s="7">
        <f t="shared" si="26"/>
        <v>248</v>
      </c>
      <c r="E115" s="10" t="s">
        <v>268</v>
      </c>
      <c r="F115" s="7">
        <f t="shared" ref="F115:M130" si="27">F114</f>
        <v>169194</v>
      </c>
      <c r="G115" s="7">
        <f t="shared" si="27"/>
        <v>8371</v>
      </c>
      <c r="H115" s="7">
        <f t="shared" si="27"/>
        <v>4313</v>
      </c>
      <c r="I115" s="16" t="str">
        <f t="shared" si="27"/>
        <v>No hay datos</v>
      </c>
      <c r="J115" s="19">
        <f t="shared" si="27"/>
        <v>149048</v>
      </c>
      <c r="K115" s="24">
        <f t="shared" si="27"/>
        <v>21423</v>
      </c>
      <c r="L115" s="7">
        <f t="shared" si="27"/>
        <v>327889</v>
      </c>
      <c r="M115" s="7">
        <f t="shared" si="27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3"/>
        <v>2111</v>
      </c>
      <c r="S115" s="7">
        <f t="shared" si="23"/>
        <v>66</v>
      </c>
      <c r="T115" s="7">
        <f t="shared" si="23"/>
        <v>12</v>
      </c>
      <c r="U115" s="7">
        <f t="shared" si="23"/>
        <v>79053</v>
      </c>
      <c r="V115" s="7">
        <f t="shared" si="23"/>
        <v>531</v>
      </c>
      <c r="W115" s="7">
        <f t="shared" si="23"/>
        <v>342</v>
      </c>
      <c r="X115" s="7" t="str">
        <f t="shared" si="23"/>
        <v>53.0%</v>
      </c>
      <c r="Y115" s="7" t="str">
        <f t="shared" si="23"/>
        <v>47.0%</v>
      </c>
      <c r="Z115" s="7" t="str">
        <f t="shared" si="23"/>
        <v>60.6%</v>
      </c>
      <c r="AA115" s="7" t="str">
        <f t="shared" si="23"/>
        <v>20.5%</v>
      </c>
      <c r="AB115" s="7" t="str">
        <f t="shared" si="23"/>
        <v>13.2%</v>
      </c>
      <c r="AC115" s="7" t="str">
        <f t="shared" si="23"/>
        <v>2.9%</v>
      </c>
      <c r="AD115" s="7" t="str">
        <f t="shared" si="23"/>
        <v>1.4%</v>
      </c>
      <c r="AE115" s="7" t="str">
        <f t="shared" si="23"/>
        <v>0.8%</v>
      </c>
      <c r="AF115" s="7" t="str">
        <f t="shared" si="23"/>
        <v>0.5%</v>
      </c>
      <c r="AG115" s="7" t="str">
        <f t="shared" si="19"/>
        <v>0.2%</v>
      </c>
      <c r="AH115" s="9"/>
      <c r="AI115" s="9">
        <f t="shared" si="16"/>
        <v>4</v>
      </c>
      <c r="AJ115" s="10" t="s">
        <v>282</v>
      </c>
    </row>
    <row r="116" spans="1:36" ht="13.8" x14ac:dyDescent="0.25">
      <c r="A116" s="5">
        <f t="shared" si="26"/>
        <v>43890</v>
      </c>
      <c r="B116" s="5">
        <f t="shared" si="26"/>
        <v>44136</v>
      </c>
      <c r="C116" s="6">
        <f t="shared" si="26"/>
        <v>0.33333333333333331</v>
      </c>
      <c r="D116" s="7">
        <f t="shared" si="26"/>
        <v>248</v>
      </c>
      <c r="E116" s="10" t="s">
        <v>268</v>
      </c>
      <c r="F116" s="7">
        <f t="shared" si="27"/>
        <v>169194</v>
      </c>
      <c r="G116" s="7">
        <f t="shared" si="27"/>
        <v>8371</v>
      </c>
      <c r="H116" s="7">
        <f t="shared" si="27"/>
        <v>4313</v>
      </c>
      <c r="I116" s="16" t="str">
        <f t="shared" si="27"/>
        <v>No hay datos</v>
      </c>
      <c r="J116" s="19">
        <f t="shared" si="27"/>
        <v>149048</v>
      </c>
      <c r="K116" s="24">
        <f t="shared" si="27"/>
        <v>21423</v>
      </c>
      <c r="L116" s="7">
        <f t="shared" si="27"/>
        <v>327889</v>
      </c>
      <c r="M116" s="7">
        <f t="shared" si="27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ref="R116:AF131" si="28">R115</f>
        <v>2111</v>
      </c>
      <c r="S116" s="7">
        <f t="shared" si="28"/>
        <v>66</v>
      </c>
      <c r="T116" s="7">
        <f t="shared" si="28"/>
        <v>12</v>
      </c>
      <c r="U116" s="7">
        <f t="shared" si="28"/>
        <v>79053</v>
      </c>
      <c r="V116" s="7">
        <f t="shared" si="28"/>
        <v>531</v>
      </c>
      <c r="W116" s="7">
        <f t="shared" si="28"/>
        <v>342</v>
      </c>
      <c r="X116" s="7" t="str">
        <f t="shared" si="28"/>
        <v>53.0%</v>
      </c>
      <c r="Y116" s="7" t="str">
        <f t="shared" si="28"/>
        <v>47.0%</v>
      </c>
      <c r="Z116" s="7" t="str">
        <f t="shared" si="28"/>
        <v>60.6%</v>
      </c>
      <c r="AA116" s="7" t="str">
        <f t="shared" si="28"/>
        <v>20.5%</v>
      </c>
      <c r="AB116" s="7" t="str">
        <f t="shared" si="28"/>
        <v>13.2%</v>
      </c>
      <c r="AC116" s="7" t="str">
        <f t="shared" si="28"/>
        <v>2.9%</v>
      </c>
      <c r="AD116" s="7" t="str">
        <f t="shared" si="28"/>
        <v>1.4%</v>
      </c>
      <c r="AE116" s="7" t="str">
        <f t="shared" si="28"/>
        <v>0.8%</v>
      </c>
      <c r="AF116" s="7" t="str">
        <f t="shared" si="28"/>
        <v>0.5%</v>
      </c>
      <c r="AG116" s="7" t="str">
        <f t="shared" si="19"/>
        <v>0.2%</v>
      </c>
      <c r="AH116" s="9"/>
      <c r="AI116" s="9">
        <f t="shared" si="16"/>
        <v>4</v>
      </c>
      <c r="AJ116" s="10" t="s">
        <v>282</v>
      </c>
    </row>
    <row r="117" spans="1:36" ht="13.8" x14ac:dyDescent="0.25">
      <c r="A117" s="5">
        <f t="shared" si="26"/>
        <v>43890</v>
      </c>
      <c r="B117" s="5">
        <f t="shared" si="26"/>
        <v>44136</v>
      </c>
      <c r="C117" s="6">
        <f t="shared" si="26"/>
        <v>0.33333333333333331</v>
      </c>
      <c r="D117" s="7">
        <f t="shared" si="26"/>
        <v>248</v>
      </c>
      <c r="E117" s="10" t="s">
        <v>268</v>
      </c>
      <c r="F117" s="7">
        <f t="shared" si="27"/>
        <v>169194</v>
      </c>
      <c r="G117" s="7">
        <f t="shared" si="27"/>
        <v>8371</v>
      </c>
      <c r="H117" s="7">
        <f t="shared" si="27"/>
        <v>4313</v>
      </c>
      <c r="I117" s="16" t="str">
        <f t="shared" si="27"/>
        <v>No hay datos</v>
      </c>
      <c r="J117" s="19">
        <f t="shared" si="27"/>
        <v>149048</v>
      </c>
      <c r="K117" s="24">
        <f t="shared" si="27"/>
        <v>21423</v>
      </c>
      <c r="L117" s="7">
        <f t="shared" si="27"/>
        <v>327889</v>
      </c>
      <c r="M117" s="7">
        <f t="shared" si="27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28"/>
        <v>2111</v>
      </c>
      <c r="S117" s="7">
        <f t="shared" si="28"/>
        <v>66</v>
      </c>
      <c r="T117" s="7">
        <f t="shared" si="28"/>
        <v>12</v>
      </c>
      <c r="U117" s="7">
        <f t="shared" si="28"/>
        <v>79053</v>
      </c>
      <c r="V117" s="7">
        <f t="shared" si="28"/>
        <v>531</v>
      </c>
      <c r="W117" s="7">
        <f t="shared" si="28"/>
        <v>342</v>
      </c>
      <c r="X117" s="7" t="str">
        <f t="shared" si="28"/>
        <v>53.0%</v>
      </c>
      <c r="Y117" s="7" t="str">
        <f t="shared" si="28"/>
        <v>47.0%</v>
      </c>
      <c r="Z117" s="7" t="str">
        <f t="shared" si="28"/>
        <v>60.6%</v>
      </c>
      <c r="AA117" s="7" t="str">
        <f t="shared" si="28"/>
        <v>20.5%</v>
      </c>
      <c r="AB117" s="7" t="str">
        <f t="shared" si="28"/>
        <v>13.2%</v>
      </c>
      <c r="AC117" s="7" t="str">
        <f t="shared" si="28"/>
        <v>2.9%</v>
      </c>
      <c r="AD117" s="7" t="str">
        <f t="shared" si="28"/>
        <v>1.4%</v>
      </c>
      <c r="AE117" s="7" t="str">
        <f t="shared" si="28"/>
        <v>0.8%</v>
      </c>
      <c r="AF117" s="7" t="str">
        <f t="shared" si="28"/>
        <v>0.5%</v>
      </c>
      <c r="AG117" s="7" t="str">
        <f t="shared" si="19"/>
        <v>0.2%</v>
      </c>
      <c r="AH117" s="9"/>
      <c r="AI117" s="9">
        <f t="shared" si="16"/>
        <v>4</v>
      </c>
      <c r="AJ117" s="10" t="s">
        <v>282</v>
      </c>
    </row>
    <row r="118" spans="1:36" ht="13.8" x14ac:dyDescent="0.25">
      <c r="A118" s="5">
        <f t="shared" si="26"/>
        <v>43890</v>
      </c>
      <c r="B118" s="5">
        <f t="shared" si="26"/>
        <v>44136</v>
      </c>
      <c r="C118" s="6">
        <f t="shared" si="26"/>
        <v>0.33333333333333331</v>
      </c>
      <c r="D118" s="7">
        <f t="shared" si="26"/>
        <v>248</v>
      </c>
      <c r="E118" s="10" t="s">
        <v>268</v>
      </c>
      <c r="F118" s="7">
        <f t="shared" si="27"/>
        <v>169194</v>
      </c>
      <c r="G118" s="7">
        <f t="shared" si="27"/>
        <v>8371</v>
      </c>
      <c r="H118" s="7">
        <f t="shared" si="27"/>
        <v>4313</v>
      </c>
      <c r="I118" s="16" t="str">
        <f t="shared" si="27"/>
        <v>No hay datos</v>
      </c>
      <c r="J118" s="19">
        <f t="shared" si="27"/>
        <v>149048</v>
      </c>
      <c r="K118" s="24">
        <f t="shared" si="27"/>
        <v>21423</v>
      </c>
      <c r="L118" s="7">
        <f t="shared" si="27"/>
        <v>327889</v>
      </c>
      <c r="M118" s="7">
        <f t="shared" si="27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28"/>
        <v>2111</v>
      </c>
      <c r="S118" s="7">
        <f t="shared" si="28"/>
        <v>66</v>
      </c>
      <c r="T118" s="7">
        <f t="shared" si="28"/>
        <v>12</v>
      </c>
      <c r="U118" s="7">
        <f t="shared" si="28"/>
        <v>79053</v>
      </c>
      <c r="V118" s="7">
        <f t="shared" si="28"/>
        <v>531</v>
      </c>
      <c r="W118" s="7">
        <f t="shared" si="28"/>
        <v>342</v>
      </c>
      <c r="X118" s="7" t="str">
        <f t="shared" si="28"/>
        <v>53.0%</v>
      </c>
      <c r="Y118" s="7" t="str">
        <f t="shared" si="28"/>
        <v>47.0%</v>
      </c>
      <c r="Z118" s="7" t="str">
        <f t="shared" si="28"/>
        <v>60.6%</v>
      </c>
      <c r="AA118" s="7" t="str">
        <f t="shared" si="28"/>
        <v>20.5%</v>
      </c>
      <c r="AB118" s="7" t="str">
        <f t="shared" si="28"/>
        <v>13.2%</v>
      </c>
      <c r="AC118" s="7" t="str">
        <f t="shared" si="28"/>
        <v>2.9%</v>
      </c>
      <c r="AD118" s="7" t="str">
        <f t="shared" si="28"/>
        <v>1.4%</v>
      </c>
      <c r="AE118" s="7" t="str">
        <f t="shared" si="28"/>
        <v>0.8%</v>
      </c>
      <c r="AF118" s="7" t="str">
        <f t="shared" si="28"/>
        <v>0.5%</v>
      </c>
      <c r="AG118" s="7" t="str">
        <f t="shared" si="19"/>
        <v>0.2%</v>
      </c>
      <c r="AH118" s="9"/>
      <c r="AI118" s="9">
        <f t="shared" si="16"/>
        <v>4</v>
      </c>
      <c r="AJ118" s="10" t="s">
        <v>282</v>
      </c>
    </row>
    <row r="119" spans="1:36" ht="13.8" x14ac:dyDescent="0.25">
      <c r="A119" s="5">
        <f t="shared" si="26"/>
        <v>43890</v>
      </c>
      <c r="B119" s="5">
        <f t="shared" si="26"/>
        <v>44136</v>
      </c>
      <c r="C119" s="6">
        <f t="shared" si="26"/>
        <v>0.33333333333333331</v>
      </c>
      <c r="D119" s="7">
        <f t="shared" si="26"/>
        <v>248</v>
      </c>
      <c r="E119" s="10" t="s">
        <v>268</v>
      </c>
      <c r="F119" s="7">
        <f t="shared" si="27"/>
        <v>169194</v>
      </c>
      <c r="G119" s="7">
        <f t="shared" si="27"/>
        <v>8371</v>
      </c>
      <c r="H119" s="7">
        <f t="shared" si="27"/>
        <v>4313</v>
      </c>
      <c r="I119" s="16" t="str">
        <f t="shared" si="27"/>
        <v>No hay datos</v>
      </c>
      <c r="J119" s="19">
        <f t="shared" si="27"/>
        <v>149048</v>
      </c>
      <c r="K119" s="24">
        <f t="shared" si="27"/>
        <v>21423</v>
      </c>
      <c r="L119" s="7">
        <f t="shared" si="27"/>
        <v>327889</v>
      </c>
      <c r="M119" s="7">
        <f t="shared" si="27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28"/>
        <v>79053</v>
      </c>
      <c r="V119" s="7">
        <f t="shared" si="28"/>
        <v>531</v>
      </c>
      <c r="W119" s="7">
        <f t="shared" si="28"/>
        <v>342</v>
      </c>
      <c r="X119" s="7" t="str">
        <f t="shared" si="28"/>
        <v>53.0%</v>
      </c>
      <c r="Y119" s="7" t="str">
        <f t="shared" si="28"/>
        <v>47.0%</v>
      </c>
      <c r="Z119" s="7" t="str">
        <f t="shared" si="28"/>
        <v>60.6%</v>
      </c>
      <c r="AA119" s="7" t="str">
        <f t="shared" si="28"/>
        <v>20.5%</v>
      </c>
      <c r="AB119" s="7" t="str">
        <f t="shared" si="28"/>
        <v>13.2%</v>
      </c>
      <c r="AC119" s="7" t="str">
        <f t="shared" si="28"/>
        <v>2.9%</v>
      </c>
      <c r="AD119" s="7" t="str">
        <f t="shared" si="28"/>
        <v>1.4%</v>
      </c>
      <c r="AE119" s="7" t="str">
        <f t="shared" si="28"/>
        <v>0.8%</v>
      </c>
      <c r="AF119" s="7" t="str">
        <f t="shared" si="28"/>
        <v>0.5%</v>
      </c>
      <c r="AG119" s="7" t="str">
        <f t="shared" si="19"/>
        <v>0.2%</v>
      </c>
      <c r="AH119" s="9"/>
      <c r="AI119" s="9">
        <f t="shared" si="16"/>
        <v>4</v>
      </c>
      <c r="AJ119" s="10" t="s">
        <v>282</v>
      </c>
    </row>
    <row r="120" spans="1:36" ht="13.8" x14ac:dyDescent="0.25">
      <c r="A120" s="5">
        <f t="shared" si="26"/>
        <v>43890</v>
      </c>
      <c r="B120" s="5">
        <f t="shared" si="26"/>
        <v>44136</v>
      </c>
      <c r="C120" s="6">
        <f t="shared" si="26"/>
        <v>0.33333333333333331</v>
      </c>
      <c r="D120" s="7">
        <f t="shared" si="26"/>
        <v>248</v>
      </c>
      <c r="E120" s="10" t="s">
        <v>268</v>
      </c>
      <c r="F120" s="7">
        <f t="shared" si="27"/>
        <v>169194</v>
      </c>
      <c r="G120" s="7">
        <f t="shared" si="27"/>
        <v>8371</v>
      </c>
      <c r="H120" s="7">
        <f t="shared" si="27"/>
        <v>4313</v>
      </c>
      <c r="I120" s="16" t="str">
        <f t="shared" si="27"/>
        <v>No hay datos</v>
      </c>
      <c r="J120" s="19">
        <f t="shared" si="27"/>
        <v>149048</v>
      </c>
      <c r="K120" s="24">
        <f t="shared" si="27"/>
        <v>21423</v>
      </c>
      <c r="L120" s="7">
        <f t="shared" si="27"/>
        <v>327889</v>
      </c>
      <c r="M120" s="7">
        <f t="shared" si="27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28"/>
        <v>2110</v>
      </c>
      <c r="S120" s="7">
        <f t="shared" si="28"/>
        <v>83</v>
      </c>
      <c r="T120" s="7">
        <f t="shared" si="28"/>
        <v>7</v>
      </c>
      <c r="U120" s="7">
        <f t="shared" si="28"/>
        <v>79053</v>
      </c>
      <c r="V120" s="7">
        <f t="shared" si="28"/>
        <v>531</v>
      </c>
      <c r="W120" s="7">
        <f t="shared" si="28"/>
        <v>342</v>
      </c>
      <c r="X120" s="7" t="str">
        <f t="shared" si="28"/>
        <v>53.0%</v>
      </c>
      <c r="Y120" s="7" t="str">
        <f t="shared" si="28"/>
        <v>47.0%</v>
      </c>
      <c r="Z120" s="7" t="str">
        <f t="shared" si="28"/>
        <v>60.6%</v>
      </c>
      <c r="AA120" s="7" t="str">
        <f t="shared" si="28"/>
        <v>20.5%</v>
      </c>
      <c r="AB120" s="7" t="str">
        <f t="shared" si="28"/>
        <v>13.2%</v>
      </c>
      <c r="AC120" s="7" t="str">
        <f t="shared" si="28"/>
        <v>2.9%</v>
      </c>
      <c r="AD120" s="7" t="str">
        <f t="shared" si="28"/>
        <v>1.4%</v>
      </c>
      <c r="AE120" s="7" t="str">
        <f t="shared" si="28"/>
        <v>0.8%</v>
      </c>
      <c r="AF120" s="7" t="str">
        <f t="shared" si="28"/>
        <v>0.5%</v>
      </c>
      <c r="AG120" s="7" t="str">
        <f t="shared" si="19"/>
        <v>0.2%</v>
      </c>
      <c r="AH120" s="9"/>
      <c r="AI120" s="9">
        <f t="shared" si="16"/>
        <v>4</v>
      </c>
      <c r="AJ120" s="10" t="s">
        <v>282</v>
      </c>
    </row>
    <row r="121" spans="1:36" ht="13.8" x14ac:dyDescent="0.25">
      <c r="A121" s="5">
        <f t="shared" si="26"/>
        <v>43890</v>
      </c>
      <c r="B121" s="5">
        <f t="shared" si="26"/>
        <v>44136</v>
      </c>
      <c r="C121" s="6">
        <f t="shared" si="26"/>
        <v>0.33333333333333331</v>
      </c>
      <c r="D121" s="7">
        <f t="shared" si="26"/>
        <v>248</v>
      </c>
      <c r="E121" s="10" t="s">
        <v>268</v>
      </c>
      <c r="F121" s="7">
        <f t="shared" si="27"/>
        <v>169194</v>
      </c>
      <c r="G121" s="7">
        <f t="shared" si="27"/>
        <v>8371</v>
      </c>
      <c r="H121" s="7">
        <f t="shared" si="27"/>
        <v>4313</v>
      </c>
      <c r="I121" s="16" t="str">
        <f t="shared" si="27"/>
        <v>No hay datos</v>
      </c>
      <c r="J121" s="19">
        <f t="shared" si="27"/>
        <v>149048</v>
      </c>
      <c r="K121" s="24">
        <f t="shared" si="27"/>
        <v>21423</v>
      </c>
      <c r="L121" s="7">
        <f t="shared" si="27"/>
        <v>327889</v>
      </c>
      <c r="M121" s="7">
        <f t="shared" si="27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28"/>
        <v>2110</v>
      </c>
      <c r="S121" s="7">
        <f t="shared" si="28"/>
        <v>83</v>
      </c>
      <c r="T121" s="7">
        <f t="shared" si="28"/>
        <v>7</v>
      </c>
      <c r="U121" s="7">
        <f t="shared" si="28"/>
        <v>79053</v>
      </c>
      <c r="V121" s="7">
        <f t="shared" si="28"/>
        <v>531</v>
      </c>
      <c r="W121" s="7">
        <f t="shared" si="28"/>
        <v>342</v>
      </c>
      <c r="X121" s="7" t="str">
        <f t="shared" si="28"/>
        <v>53.0%</v>
      </c>
      <c r="Y121" s="7" t="str">
        <f t="shared" si="28"/>
        <v>47.0%</v>
      </c>
      <c r="Z121" s="7" t="str">
        <f t="shared" si="28"/>
        <v>60.6%</v>
      </c>
      <c r="AA121" s="7" t="str">
        <f t="shared" si="28"/>
        <v>20.5%</v>
      </c>
      <c r="AB121" s="7" t="str">
        <f t="shared" si="28"/>
        <v>13.2%</v>
      </c>
      <c r="AC121" s="7" t="str">
        <f t="shared" si="28"/>
        <v>2.9%</v>
      </c>
      <c r="AD121" s="7" t="str">
        <f t="shared" si="28"/>
        <v>1.4%</v>
      </c>
      <c r="AE121" s="7" t="str">
        <f t="shared" si="28"/>
        <v>0.8%</v>
      </c>
      <c r="AF121" s="7" t="str">
        <f t="shared" si="28"/>
        <v>0.5%</v>
      </c>
      <c r="AG121" s="7" t="str">
        <f t="shared" si="19"/>
        <v>0.2%</v>
      </c>
      <c r="AH121" s="9"/>
      <c r="AI121" s="9">
        <f t="shared" si="16"/>
        <v>4</v>
      </c>
      <c r="AJ121" s="10" t="s">
        <v>282</v>
      </c>
    </row>
    <row r="122" spans="1:36" ht="13.8" x14ac:dyDescent="0.25">
      <c r="A122" s="5">
        <f t="shared" si="26"/>
        <v>43890</v>
      </c>
      <c r="B122" s="5">
        <f t="shared" si="26"/>
        <v>44136</v>
      </c>
      <c r="C122" s="6">
        <f t="shared" si="26"/>
        <v>0.33333333333333331</v>
      </c>
      <c r="D122" s="7">
        <f t="shared" si="26"/>
        <v>248</v>
      </c>
      <c r="E122" s="10" t="s">
        <v>268</v>
      </c>
      <c r="F122" s="7">
        <f t="shared" si="27"/>
        <v>169194</v>
      </c>
      <c r="G122" s="7">
        <f t="shared" si="27"/>
        <v>8371</v>
      </c>
      <c r="H122" s="7">
        <f t="shared" si="27"/>
        <v>4313</v>
      </c>
      <c r="I122" s="16" t="str">
        <f t="shared" si="27"/>
        <v>No hay datos</v>
      </c>
      <c r="J122" s="19">
        <f t="shared" si="27"/>
        <v>149048</v>
      </c>
      <c r="K122" s="24">
        <f t="shared" si="27"/>
        <v>21423</v>
      </c>
      <c r="L122" s="7">
        <f t="shared" si="27"/>
        <v>327889</v>
      </c>
      <c r="M122" s="7">
        <f t="shared" si="27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28"/>
        <v>2110</v>
      </c>
      <c r="S122" s="7">
        <f t="shared" si="28"/>
        <v>83</v>
      </c>
      <c r="T122" s="7">
        <f t="shared" si="28"/>
        <v>7</v>
      </c>
      <c r="U122" s="7">
        <f t="shared" si="28"/>
        <v>79053</v>
      </c>
      <c r="V122" s="7">
        <f t="shared" si="28"/>
        <v>531</v>
      </c>
      <c r="W122" s="7">
        <f t="shared" si="28"/>
        <v>342</v>
      </c>
      <c r="X122" s="7" t="str">
        <f t="shared" si="28"/>
        <v>53.0%</v>
      </c>
      <c r="Y122" s="7" t="str">
        <f t="shared" si="28"/>
        <v>47.0%</v>
      </c>
      <c r="Z122" s="7" t="str">
        <f t="shared" si="28"/>
        <v>60.6%</v>
      </c>
      <c r="AA122" s="7" t="str">
        <f t="shared" si="28"/>
        <v>20.5%</v>
      </c>
      <c r="AB122" s="7" t="str">
        <f t="shared" si="28"/>
        <v>13.2%</v>
      </c>
      <c r="AC122" s="7" t="str">
        <f t="shared" si="28"/>
        <v>2.9%</v>
      </c>
      <c r="AD122" s="7" t="str">
        <f t="shared" si="28"/>
        <v>1.4%</v>
      </c>
      <c r="AE122" s="7" t="str">
        <f t="shared" si="28"/>
        <v>0.8%</v>
      </c>
      <c r="AF122" s="7" t="str">
        <f t="shared" si="28"/>
        <v>0.5%</v>
      </c>
      <c r="AG122" s="7" t="str">
        <f t="shared" si="19"/>
        <v>0.2%</v>
      </c>
      <c r="AH122" s="9"/>
      <c r="AI122" s="9">
        <f t="shared" si="16"/>
        <v>4</v>
      </c>
      <c r="AJ122" s="10" t="s">
        <v>282</v>
      </c>
    </row>
    <row r="123" spans="1:36" ht="13.8" x14ac:dyDescent="0.25">
      <c r="A123" s="5">
        <f t="shared" si="26"/>
        <v>43890</v>
      </c>
      <c r="B123" s="5">
        <f t="shared" si="26"/>
        <v>44136</v>
      </c>
      <c r="C123" s="6">
        <f t="shared" si="26"/>
        <v>0.33333333333333331</v>
      </c>
      <c r="D123" s="7">
        <f t="shared" si="26"/>
        <v>248</v>
      </c>
      <c r="E123" s="10" t="s">
        <v>268</v>
      </c>
      <c r="F123" s="7">
        <f t="shared" si="27"/>
        <v>169194</v>
      </c>
      <c r="G123" s="7">
        <f t="shared" si="27"/>
        <v>8371</v>
      </c>
      <c r="H123" s="7">
        <f t="shared" si="27"/>
        <v>4313</v>
      </c>
      <c r="I123" s="16" t="str">
        <f t="shared" si="27"/>
        <v>No hay datos</v>
      </c>
      <c r="J123" s="19">
        <f t="shared" si="27"/>
        <v>149048</v>
      </c>
      <c r="K123" s="24">
        <f t="shared" si="27"/>
        <v>21423</v>
      </c>
      <c r="L123" s="7">
        <f t="shared" si="27"/>
        <v>327889</v>
      </c>
      <c r="M123" s="7">
        <f t="shared" si="27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28"/>
        <v>2110</v>
      </c>
      <c r="S123" s="7">
        <f t="shared" si="28"/>
        <v>83</v>
      </c>
      <c r="T123" s="7">
        <f t="shared" si="28"/>
        <v>7</v>
      </c>
      <c r="U123" s="7">
        <f t="shared" si="28"/>
        <v>79053</v>
      </c>
      <c r="V123" s="7">
        <f t="shared" si="28"/>
        <v>531</v>
      </c>
      <c r="W123" s="7">
        <f t="shared" si="28"/>
        <v>342</v>
      </c>
      <c r="X123" s="7" t="str">
        <f t="shared" si="28"/>
        <v>53.0%</v>
      </c>
      <c r="Y123" s="7" t="str">
        <f t="shared" si="28"/>
        <v>47.0%</v>
      </c>
      <c r="Z123" s="7" t="str">
        <f t="shared" si="28"/>
        <v>60.6%</v>
      </c>
      <c r="AA123" s="7" t="str">
        <f t="shared" si="28"/>
        <v>20.5%</v>
      </c>
      <c r="AB123" s="7" t="str">
        <f t="shared" si="28"/>
        <v>13.2%</v>
      </c>
      <c r="AC123" s="7" t="str">
        <f t="shared" si="28"/>
        <v>2.9%</v>
      </c>
      <c r="AD123" s="7" t="str">
        <f t="shared" si="28"/>
        <v>1.4%</v>
      </c>
      <c r="AE123" s="7" t="str">
        <f t="shared" si="28"/>
        <v>0.8%</v>
      </c>
      <c r="AF123" s="7" t="str">
        <f t="shared" si="28"/>
        <v>0.5%</v>
      </c>
      <c r="AG123" s="7" t="str">
        <f t="shared" si="19"/>
        <v>0.2%</v>
      </c>
      <c r="AH123" s="9"/>
      <c r="AI123" s="9">
        <f t="shared" si="16"/>
        <v>4</v>
      </c>
      <c r="AJ123" s="10" t="s">
        <v>282</v>
      </c>
    </row>
    <row r="124" spans="1:36" ht="13.8" x14ac:dyDescent="0.25">
      <c r="A124" s="5">
        <f t="shared" si="26"/>
        <v>43890</v>
      </c>
      <c r="B124" s="5">
        <f t="shared" si="26"/>
        <v>44136</v>
      </c>
      <c r="C124" s="6">
        <f t="shared" si="26"/>
        <v>0.33333333333333331</v>
      </c>
      <c r="D124" s="7">
        <f t="shared" si="26"/>
        <v>248</v>
      </c>
      <c r="E124" s="10" t="s">
        <v>268</v>
      </c>
      <c r="F124" s="7">
        <f t="shared" si="27"/>
        <v>169194</v>
      </c>
      <c r="G124" s="7">
        <f t="shared" si="27"/>
        <v>8371</v>
      </c>
      <c r="H124" s="7">
        <f t="shared" si="27"/>
        <v>4313</v>
      </c>
      <c r="I124" s="16" t="str">
        <f t="shared" si="27"/>
        <v>No hay datos</v>
      </c>
      <c r="J124" s="19">
        <f t="shared" si="27"/>
        <v>149048</v>
      </c>
      <c r="K124" s="24">
        <f t="shared" si="27"/>
        <v>21423</v>
      </c>
      <c r="L124" s="7">
        <f t="shared" si="27"/>
        <v>327889</v>
      </c>
      <c r="M124" s="7">
        <f t="shared" si="27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28"/>
        <v>2110</v>
      </c>
      <c r="S124" s="7">
        <f t="shared" si="28"/>
        <v>83</v>
      </c>
      <c r="T124" s="7">
        <f t="shared" si="28"/>
        <v>7</v>
      </c>
      <c r="U124" s="7">
        <f t="shared" si="28"/>
        <v>79053</v>
      </c>
      <c r="V124" s="7">
        <f t="shared" si="28"/>
        <v>531</v>
      </c>
      <c r="W124" s="7">
        <f t="shared" si="28"/>
        <v>342</v>
      </c>
      <c r="X124" s="7" t="str">
        <f t="shared" si="28"/>
        <v>53.0%</v>
      </c>
      <c r="Y124" s="7" t="str">
        <f t="shared" si="28"/>
        <v>47.0%</v>
      </c>
      <c r="Z124" s="7" t="str">
        <f t="shared" si="28"/>
        <v>60.6%</v>
      </c>
      <c r="AA124" s="7" t="str">
        <f t="shared" si="28"/>
        <v>20.5%</v>
      </c>
      <c r="AB124" s="7" t="str">
        <f t="shared" si="28"/>
        <v>13.2%</v>
      </c>
      <c r="AC124" s="7" t="str">
        <f t="shared" si="28"/>
        <v>2.9%</v>
      </c>
      <c r="AD124" s="7" t="str">
        <f t="shared" si="28"/>
        <v>1.4%</v>
      </c>
      <c r="AE124" s="7" t="str">
        <f t="shared" si="28"/>
        <v>0.8%</v>
      </c>
      <c r="AF124" s="7" t="str">
        <f t="shared" si="28"/>
        <v>0.5%</v>
      </c>
      <c r="AG124" s="7" t="str">
        <f t="shared" si="19"/>
        <v>0.2%</v>
      </c>
      <c r="AH124" s="9"/>
      <c r="AI124" s="9">
        <f t="shared" si="16"/>
        <v>4</v>
      </c>
      <c r="AJ124" s="10" t="s">
        <v>282</v>
      </c>
    </row>
    <row r="125" spans="1:36" ht="13.8" x14ac:dyDescent="0.25">
      <c r="A125" s="5">
        <f t="shared" si="26"/>
        <v>43890</v>
      </c>
      <c r="B125" s="5">
        <f t="shared" si="26"/>
        <v>44136</v>
      </c>
      <c r="C125" s="6">
        <f t="shared" si="26"/>
        <v>0.33333333333333331</v>
      </c>
      <c r="D125" s="7">
        <f t="shared" si="26"/>
        <v>248</v>
      </c>
      <c r="E125" s="10" t="s">
        <v>268</v>
      </c>
      <c r="F125" s="7">
        <f t="shared" si="27"/>
        <v>169194</v>
      </c>
      <c r="G125" s="7">
        <f t="shared" si="27"/>
        <v>8371</v>
      </c>
      <c r="H125" s="7">
        <f t="shared" si="27"/>
        <v>4313</v>
      </c>
      <c r="I125" s="16" t="str">
        <f t="shared" si="27"/>
        <v>No hay datos</v>
      </c>
      <c r="J125" s="19">
        <f t="shared" si="27"/>
        <v>149048</v>
      </c>
      <c r="K125" s="24">
        <f t="shared" si="27"/>
        <v>21423</v>
      </c>
      <c r="L125" s="7">
        <f t="shared" si="27"/>
        <v>327889</v>
      </c>
      <c r="M125" s="7">
        <f t="shared" si="27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28"/>
        <v>2110</v>
      </c>
      <c r="S125" s="7">
        <f t="shared" si="28"/>
        <v>83</v>
      </c>
      <c r="T125" s="7">
        <f t="shared" si="28"/>
        <v>7</v>
      </c>
      <c r="U125" s="7">
        <f t="shared" si="28"/>
        <v>79053</v>
      </c>
      <c r="V125" s="7">
        <f t="shared" si="28"/>
        <v>531</v>
      </c>
      <c r="W125" s="7">
        <f t="shared" si="28"/>
        <v>342</v>
      </c>
      <c r="X125" s="7" t="str">
        <f t="shared" si="28"/>
        <v>53.0%</v>
      </c>
      <c r="Y125" s="7" t="str">
        <f t="shared" si="28"/>
        <v>47.0%</v>
      </c>
      <c r="Z125" s="7" t="str">
        <f t="shared" si="28"/>
        <v>60.6%</v>
      </c>
      <c r="AA125" s="7" t="str">
        <f t="shared" si="28"/>
        <v>20.5%</v>
      </c>
      <c r="AB125" s="7" t="str">
        <f t="shared" si="28"/>
        <v>13.2%</v>
      </c>
      <c r="AC125" s="7" t="str">
        <f t="shared" si="28"/>
        <v>2.9%</v>
      </c>
      <c r="AD125" s="7" t="str">
        <f t="shared" si="28"/>
        <v>1.4%</v>
      </c>
      <c r="AE125" s="7" t="str">
        <f t="shared" si="28"/>
        <v>0.8%</v>
      </c>
      <c r="AF125" s="7" t="str">
        <f t="shared" si="28"/>
        <v>0.5%</v>
      </c>
      <c r="AG125" s="7" t="str">
        <f t="shared" si="19"/>
        <v>0.2%</v>
      </c>
      <c r="AH125" s="9"/>
      <c r="AI125" s="9">
        <f t="shared" si="16"/>
        <v>4</v>
      </c>
      <c r="AJ125" s="10" t="s">
        <v>282</v>
      </c>
    </row>
    <row r="126" spans="1:36" ht="13.8" x14ac:dyDescent="0.25">
      <c r="A126" s="5">
        <f t="shared" si="26"/>
        <v>43890</v>
      </c>
      <c r="B126" s="5">
        <f t="shared" si="26"/>
        <v>44136</v>
      </c>
      <c r="C126" s="6">
        <f t="shared" si="26"/>
        <v>0.33333333333333331</v>
      </c>
      <c r="D126" s="7">
        <f t="shared" si="26"/>
        <v>248</v>
      </c>
      <c r="E126" s="10" t="s">
        <v>268</v>
      </c>
      <c r="F126" s="7">
        <f t="shared" si="27"/>
        <v>169194</v>
      </c>
      <c r="G126" s="7">
        <f t="shared" si="27"/>
        <v>8371</v>
      </c>
      <c r="H126" s="7">
        <f t="shared" si="27"/>
        <v>4313</v>
      </c>
      <c r="I126" s="16" t="str">
        <f t="shared" si="27"/>
        <v>No hay datos</v>
      </c>
      <c r="J126" s="19">
        <f t="shared" si="27"/>
        <v>149048</v>
      </c>
      <c r="K126" s="24">
        <f t="shared" si="27"/>
        <v>21423</v>
      </c>
      <c r="L126" s="7">
        <f t="shared" si="27"/>
        <v>327889</v>
      </c>
      <c r="M126" s="7">
        <f t="shared" si="27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28"/>
        <v>2110</v>
      </c>
      <c r="S126" s="7">
        <f t="shared" si="28"/>
        <v>83</v>
      </c>
      <c r="T126" s="7">
        <f t="shared" si="28"/>
        <v>7</v>
      </c>
      <c r="U126" s="7">
        <f t="shared" si="28"/>
        <v>79053</v>
      </c>
      <c r="V126" s="7">
        <f t="shared" si="28"/>
        <v>531</v>
      </c>
      <c r="W126" s="7">
        <f t="shared" si="28"/>
        <v>342</v>
      </c>
      <c r="X126" s="7" t="str">
        <f t="shared" si="28"/>
        <v>53.0%</v>
      </c>
      <c r="Y126" s="7" t="str">
        <f t="shared" si="28"/>
        <v>47.0%</v>
      </c>
      <c r="Z126" s="7" t="str">
        <f t="shared" si="28"/>
        <v>60.6%</v>
      </c>
      <c r="AA126" s="7" t="str">
        <f t="shared" si="28"/>
        <v>20.5%</v>
      </c>
      <c r="AB126" s="7" t="str">
        <f t="shared" si="28"/>
        <v>13.2%</v>
      </c>
      <c r="AC126" s="7" t="str">
        <f t="shared" si="28"/>
        <v>2.9%</v>
      </c>
      <c r="AD126" s="7" t="str">
        <f t="shared" si="28"/>
        <v>1.4%</v>
      </c>
      <c r="AE126" s="7" t="str">
        <f t="shared" si="28"/>
        <v>0.8%</v>
      </c>
      <c r="AF126" s="7" t="str">
        <f t="shared" si="28"/>
        <v>0.5%</v>
      </c>
      <c r="AG126" s="7" t="str">
        <f t="shared" si="19"/>
        <v>0.2%</v>
      </c>
      <c r="AH126" s="9"/>
      <c r="AI126" s="9">
        <f t="shared" si="16"/>
        <v>4</v>
      </c>
      <c r="AJ126" s="10" t="s">
        <v>282</v>
      </c>
    </row>
    <row r="127" spans="1:36" ht="13.8" x14ac:dyDescent="0.25">
      <c r="A127" s="5">
        <f t="shared" si="26"/>
        <v>43890</v>
      </c>
      <c r="B127" s="5">
        <f t="shared" si="26"/>
        <v>44136</v>
      </c>
      <c r="C127" s="6">
        <f t="shared" si="26"/>
        <v>0.33333333333333331</v>
      </c>
      <c r="D127" s="7">
        <f t="shared" si="26"/>
        <v>248</v>
      </c>
      <c r="E127" s="10" t="s">
        <v>268</v>
      </c>
      <c r="F127" s="7">
        <f t="shared" si="27"/>
        <v>169194</v>
      </c>
      <c r="G127" s="7">
        <f t="shared" si="27"/>
        <v>8371</v>
      </c>
      <c r="H127" s="7">
        <f t="shared" si="27"/>
        <v>4313</v>
      </c>
      <c r="I127" s="16" t="str">
        <f t="shared" si="27"/>
        <v>No hay datos</v>
      </c>
      <c r="J127" s="19">
        <f t="shared" si="27"/>
        <v>149048</v>
      </c>
      <c r="K127" s="24">
        <f t="shared" si="27"/>
        <v>21423</v>
      </c>
      <c r="L127" s="7">
        <f t="shared" si="27"/>
        <v>327889</v>
      </c>
      <c r="M127" s="7">
        <f t="shared" si="27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28"/>
        <v>79053</v>
      </c>
      <c r="V127" s="7">
        <f t="shared" si="28"/>
        <v>531</v>
      </c>
      <c r="W127" s="7">
        <f t="shared" si="28"/>
        <v>342</v>
      </c>
      <c r="X127" s="7" t="str">
        <f t="shared" si="28"/>
        <v>53.0%</v>
      </c>
      <c r="Y127" s="7" t="str">
        <f t="shared" si="28"/>
        <v>47.0%</v>
      </c>
      <c r="Z127" s="7" t="str">
        <f t="shared" si="28"/>
        <v>60.6%</v>
      </c>
      <c r="AA127" s="7" t="str">
        <f t="shared" si="28"/>
        <v>20.5%</v>
      </c>
      <c r="AB127" s="7" t="str">
        <f t="shared" si="28"/>
        <v>13.2%</v>
      </c>
      <c r="AC127" s="7" t="str">
        <f t="shared" si="28"/>
        <v>2.9%</v>
      </c>
      <c r="AD127" s="7" t="str">
        <f t="shared" si="28"/>
        <v>1.4%</v>
      </c>
      <c r="AE127" s="7" t="str">
        <f t="shared" si="28"/>
        <v>0.8%</v>
      </c>
      <c r="AF127" s="7" t="str">
        <f t="shared" si="28"/>
        <v>0.5%</v>
      </c>
      <c r="AG127" s="7" t="str">
        <f t="shared" si="19"/>
        <v>0.2%</v>
      </c>
      <c r="AH127" s="9"/>
      <c r="AI127" s="9">
        <f t="shared" si="16"/>
        <v>4</v>
      </c>
      <c r="AJ127" s="10" t="s">
        <v>282</v>
      </c>
    </row>
    <row r="128" spans="1:36" ht="13.8" x14ac:dyDescent="0.25">
      <c r="A128" s="5">
        <f t="shared" si="26"/>
        <v>43890</v>
      </c>
      <c r="B128" s="5">
        <f t="shared" si="26"/>
        <v>44136</v>
      </c>
      <c r="C128" s="6">
        <f t="shared" si="26"/>
        <v>0.33333333333333331</v>
      </c>
      <c r="D128" s="7">
        <f t="shared" si="26"/>
        <v>248</v>
      </c>
      <c r="E128" s="10" t="s">
        <v>268</v>
      </c>
      <c r="F128" s="7">
        <f t="shared" si="27"/>
        <v>169194</v>
      </c>
      <c r="G128" s="7">
        <f t="shared" si="27"/>
        <v>8371</v>
      </c>
      <c r="H128" s="7">
        <f t="shared" si="27"/>
        <v>4313</v>
      </c>
      <c r="I128" s="16" t="str">
        <f t="shared" si="27"/>
        <v>No hay datos</v>
      </c>
      <c r="J128" s="19">
        <f t="shared" si="27"/>
        <v>149048</v>
      </c>
      <c r="K128" s="24">
        <f t="shared" si="27"/>
        <v>21423</v>
      </c>
      <c r="L128" s="7">
        <f t="shared" si="27"/>
        <v>327889</v>
      </c>
      <c r="M128" s="7">
        <f t="shared" si="27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28"/>
        <v>3053</v>
      </c>
      <c r="S128" s="7">
        <f t="shared" si="28"/>
        <v>104</v>
      </c>
      <c r="T128" s="7">
        <f t="shared" si="28"/>
        <v>1</v>
      </c>
      <c r="U128" s="7">
        <f t="shared" si="28"/>
        <v>79053</v>
      </c>
      <c r="V128" s="7">
        <f t="shared" si="28"/>
        <v>531</v>
      </c>
      <c r="W128" s="7">
        <f t="shared" si="28"/>
        <v>342</v>
      </c>
      <c r="X128" s="7" t="str">
        <f t="shared" si="28"/>
        <v>53.0%</v>
      </c>
      <c r="Y128" s="7" t="str">
        <f t="shared" si="28"/>
        <v>47.0%</v>
      </c>
      <c r="Z128" s="7" t="str">
        <f t="shared" si="28"/>
        <v>60.6%</v>
      </c>
      <c r="AA128" s="7" t="str">
        <f t="shared" si="28"/>
        <v>20.5%</v>
      </c>
      <c r="AB128" s="7" t="str">
        <f t="shared" si="28"/>
        <v>13.2%</v>
      </c>
      <c r="AC128" s="7" t="str">
        <f t="shared" si="28"/>
        <v>2.9%</v>
      </c>
      <c r="AD128" s="7" t="str">
        <f t="shared" si="28"/>
        <v>1.4%</v>
      </c>
      <c r="AE128" s="7" t="str">
        <f t="shared" si="28"/>
        <v>0.8%</v>
      </c>
      <c r="AF128" s="7" t="str">
        <f t="shared" si="28"/>
        <v>0.5%</v>
      </c>
      <c r="AG128" s="7" t="str">
        <f t="shared" si="19"/>
        <v>0.2%</v>
      </c>
      <c r="AH128" s="9"/>
      <c r="AI128" s="9">
        <f t="shared" si="16"/>
        <v>4</v>
      </c>
      <c r="AJ128" s="10" t="s">
        <v>282</v>
      </c>
    </row>
    <row r="129" spans="1:36" ht="13.8" x14ac:dyDescent="0.25">
      <c r="A129" s="5">
        <f t="shared" si="26"/>
        <v>43890</v>
      </c>
      <c r="B129" s="5">
        <f t="shared" si="26"/>
        <v>44136</v>
      </c>
      <c r="C129" s="6">
        <f t="shared" si="26"/>
        <v>0.33333333333333331</v>
      </c>
      <c r="D129" s="7">
        <f t="shared" si="26"/>
        <v>248</v>
      </c>
      <c r="E129" s="10" t="s">
        <v>268</v>
      </c>
      <c r="F129" s="7">
        <f t="shared" si="27"/>
        <v>169194</v>
      </c>
      <c r="G129" s="7">
        <f t="shared" si="27"/>
        <v>8371</v>
      </c>
      <c r="H129" s="7">
        <f t="shared" si="27"/>
        <v>4313</v>
      </c>
      <c r="I129" s="16" t="str">
        <f t="shared" si="27"/>
        <v>No hay datos</v>
      </c>
      <c r="J129" s="19">
        <f t="shared" si="27"/>
        <v>149048</v>
      </c>
      <c r="K129" s="24">
        <f t="shared" si="27"/>
        <v>21423</v>
      </c>
      <c r="L129" s="7">
        <f t="shared" si="27"/>
        <v>327889</v>
      </c>
      <c r="M129" s="7">
        <f t="shared" si="27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28"/>
        <v>3053</v>
      </c>
      <c r="S129" s="7">
        <f t="shared" si="28"/>
        <v>104</v>
      </c>
      <c r="T129" s="7">
        <f t="shared" si="28"/>
        <v>1</v>
      </c>
      <c r="U129" s="7">
        <f t="shared" si="28"/>
        <v>79053</v>
      </c>
      <c r="V129" s="7">
        <f t="shared" si="28"/>
        <v>531</v>
      </c>
      <c r="W129" s="7">
        <f t="shared" si="28"/>
        <v>342</v>
      </c>
      <c r="X129" s="7" t="str">
        <f t="shared" si="28"/>
        <v>53.0%</v>
      </c>
      <c r="Y129" s="7" t="str">
        <f t="shared" si="28"/>
        <v>47.0%</v>
      </c>
      <c r="Z129" s="7" t="str">
        <f t="shared" si="28"/>
        <v>60.6%</v>
      </c>
      <c r="AA129" s="7" t="str">
        <f t="shared" si="28"/>
        <v>20.5%</v>
      </c>
      <c r="AB129" s="7" t="str">
        <f t="shared" si="28"/>
        <v>13.2%</v>
      </c>
      <c r="AC129" s="7" t="str">
        <f t="shared" si="28"/>
        <v>2.9%</v>
      </c>
      <c r="AD129" s="7" t="str">
        <f t="shared" si="28"/>
        <v>1.4%</v>
      </c>
      <c r="AE129" s="7" t="str">
        <f t="shared" si="28"/>
        <v>0.8%</v>
      </c>
      <c r="AF129" s="7" t="str">
        <f t="shared" si="28"/>
        <v>0.5%</v>
      </c>
      <c r="AG129" s="7" t="str">
        <f t="shared" si="19"/>
        <v>0.2%</v>
      </c>
      <c r="AH129" s="9"/>
      <c r="AI129" s="9">
        <f t="shared" si="16"/>
        <v>4</v>
      </c>
      <c r="AJ129" s="10" t="s">
        <v>282</v>
      </c>
    </row>
    <row r="130" spans="1:36" ht="13.8" x14ac:dyDescent="0.25">
      <c r="A130" s="5">
        <f t="shared" si="26"/>
        <v>43890</v>
      </c>
      <c r="B130" s="5">
        <f t="shared" si="26"/>
        <v>44136</v>
      </c>
      <c r="C130" s="6">
        <f t="shared" si="26"/>
        <v>0.33333333333333331</v>
      </c>
      <c r="D130" s="7">
        <f t="shared" si="26"/>
        <v>248</v>
      </c>
      <c r="E130" s="10" t="s">
        <v>268</v>
      </c>
      <c r="F130" s="7">
        <f t="shared" si="27"/>
        <v>169194</v>
      </c>
      <c r="G130" s="7">
        <f t="shared" si="27"/>
        <v>8371</v>
      </c>
      <c r="H130" s="7">
        <f t="shared" si="27"/>
        <v>4313</v>
      </c>
      <c r="I130" s="16" t="str">
        <f t="shared" si="27"/>
        <v>No hay datos</v>
      </c>
      <c r="J130" s="19">
        <f t="shared" si="27"/>
        <v>149048</v>
      </c>
      <c r="K130" s="24">
        <f t="shared" si="27"/>
        <v>21423</v>
      </c>
      <c r="L130" s="7">
        <f t="shared" si="27"/>
        <v>327889</v>
      </c>
      <c r="M130" s="7">
        <f t="shared" si="27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28"/>
        <v>3053</v>
      </c>
      <c r="S130" s="7">
        <f t="shared" si="28"/>
        <v>104</v>
      </c>
      <c r="T130" s="7">
        <f t="shared" si="28"/>
        <v>1</v>
      </c>
      <c r="U130" s="7">
        <f t="shared" si="28"/>
        <v>79053</v>
      </c>
      <c r="V130" s="7">
        <f t="shared" si="28"/>
        <v>531</v>
      </c>
      <c r="W130" s="7">
        <f t="shared" si="28"/>
        <v>342</v>
      </c>
      <c r="X130" s="7" t="str">
        <f t="shared" si="28"/>
        <v>53.0%</v>
      </c>
      <c r="Y130" s="7" t="str">
        <f t="shared" si="28"/>
        <v>47.0%</v>
      </c>
      <c r="Z130" s="7" t="str">
        <f t="shared" si="28"/>
        <v>60.6%</v>
      </c>
      <c r="AA130" s="7" t="str">
        <f t="shared" si="28"/>
        <v>20.5%</v>
      </c>
      <c r="AB130" s="7" t="str">
        <f t="shared" si="28"/>
        <v>13.2%</v>
      </c>
      <c r="AC130" s="7" t="str">
        <f t="shared" si="28"/>
        <v>2.9%</v>
      </c>
      <c r="AD130" s="7" t="str">
        <f t="shared" si="28"/>
        <v>1.4%</v>
      </c>
      <c r="AE130" s="7" t="str">
        <f t="shared" si="28"/>
        <v>0.8%</v>
      </c>
      <c r="AF130" s="7" t="str">
        <f t="shared" si="28"/>
        <v>0.5%</v>
      </c>
      <c r="AG130" s="7" t="str">
        <f t="shared" si="19"/>
        <v>0.2%</v>
      </c>
      <c r="AH130" s="9"/>
      <c r="AI130" s="9">
        <f t="shared" si="16"/>
        <v>4</v>
      </c>
      <c r="AJ130" s="10" t="s">
        <v>282</v>
      </c>
    </row>
    <row r="131" spans="1:36" ht="13.8" x14ac:dyDescent="0.25">
      <c r="A131" s="5">
        <f t="shared" ref="A131:D146" si="29">A130</f>
        <v>43890</v>
      </c>
      <c r="B131" s="5">
        <f t="shared" si="29"/>
        <v>44136</v>
      </c>
      <c r="C131" s="6">
        <f t="shared" si="29"/>
        <v>0.33333333333333331</v>
      </c>
      <c r="D131" s="7">
        <f t="shared" si="29"/>
        <v>248</v>
      </c>
      <c r="E131" s="10" t="s">
        <v>268</v>
      </c>
      <c r="F131" s="7">
        <f t="shared" ref="F131:M146" si="30">F130</f>
        <v>169194</v>
      </c>
      <c r="G131" s="7">
        <f t="shared" si="30"/>
        <v>8371</v>
      </c>
      <c r="H131" s="7">
        <f t="shared" si="30"/>
        <v>4313</v>
      </c>
      <c r="I131" s="16" t="str">
        <f t="shared" si="30"/>
        <v>No hay datos</v>
      </c>
      <c r="J131" s="19">
        <f t="shared" si="30"/>
        <v>149048</v>
      </c>
      <c r="K131" s="24">
        <f t="shared" si="30"/>
        <v>21423</v>
      </c>
      <c r="L131" s="7">
        <f t="shared" si="30"/>
        <v>327889</v>
      </c>
      <c r="M131" s="7">
        <f t="shared" si="30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28"/>
        <v>3053</v>
      </c>
      <c r="S131" s="7">
        <f t="shared" si="28"/>
        <v>104</v>
      </c>
      <c r="T131" s="7">
        <f t="shared" si="28"/>
        <v>1</v>
      </c>
      <c r="U131" s="7">
        <f t="shared" si="28"/>
        <v>79053</v>
      </c>
      <c r="V131" s="7">
        <f t="shared" si="28"/>
        <v>531</v>
      </c>
      <c r="W131" s="7">
        <f t="shared" si="28"/>
        <v>342</v>
      </c>
      <c r="X131" s="7" t="str">
        <f t="shared" si="28"/>
        <v>53.0%</v>
      </c>
      <c r="Y131" s="7" t="str">
        <f t="shared" si="28"/>
        <v>47.0%</v>
      </c>
      <c r="Z131" s="7" t="str">
        <f t="shared" si="28"/>
        <v>60.6%</v>
      </c>
      <c r="AA131" s="7" t="str">
        <f t="shared" si="28"/>
        <v>20.5%</v>
      </c>
      <c r="AB131" s="7" t="str">
        <f t="shared" si="28"/>
        <v>13.2%</v>
      </c>
      <c r="AC131" s="7" t="str">
        <f t="shared" si="28"/>
        <v>2.9%</v>
      </c>
      <c r="AD131" s="7" t="str">
        <f t="shared" si="28"/>
        <v>1.4%</v>
      </c>
      <c r="AE131" s="7" t="str">
        <f t="shared" si="28"/>
        <v>0.8%</v>
      </c>
      <c r="AF131" s="7" t="str">
        <f t="shared" si="28"/>
        <v>0.5%</v>
      </c>
      <c r="AG131" s="7" t="str">
        <f t="shared" si="19"/>
        <v>0.2%</v>
      </c>
      <c r="AH131" s="9"/>
      <c r="AI131" s="9">
        <f t="shared" si="16"/>
        <v>4</v>
      </c>
      <c r="AJ131" s="10" t="s">
        <v>282</v>
      </c>
    </row>
    <row r="132" spans="1:36" ht="13.8" x14ac:dyDescent="0.25">
      <c r="A132" s="5">
        <f t="shared" si="29"/>
        <v>43890</v>
      </c>
      <c r="B132" s="5">
        <f t="shared" si="29"/>
        <v>44136</v>
      </c>
      <c r="C132" s="6">
        <f t="shared" si="29"/>
        <v>0.33333333333333331</v>
      </c>
      <c r="D132" s="7">
        <f t="shared" si="29"/>
        <v>248</v>
      </c>
      <c r="E132" s="10" t="s">
        <v>268</v>
      </c>
      <c r="F132" s="7">
        <f t="shared" si="30"/>
        <v>169194</v>
      </c>
      <c r="G132" s="7">
        <f t="shared" si="30"/>
        <v>8371</v>
      </c>
      <c r="H132" s="7">
        <f t="shared" si="30"/>
        <v>4313</v>
      </c>
      <c r="I132" s="16" t="str">
        <f t="shared" si="30"/>
        <v>No hay datos</v>
      </c>
      <c r="J132" s="19">
        <f t="shared" si="30"/>
        <v>149048</v>
      </c>
      <c r="K132" s="24">
        <f t="shared" si="30"/>
        <v>21423</v>
      </c>
      <c r="L132" s="7">
        <f t="shared" si="30"/>
        <v>327889</v>
      </c>
      <c r="M132" s="7">
        <f t="shared" si="30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1">R131</f>
        <v>3053</v>
      </c>
      <c r="S132" s="7">
        <f t="shared" si="31"/>
        <v>104</v>
      </c>
      <c r="T132" s="7">
        <f t="shared" si="31"/>
        <v>1</v>
      </c>
      <c r="U132" s="7">
        <f t="shared" si="31"/>
        <v>79053</v>
      </c>
      <c r="V132" s="7">
        <f t="shared" si="31"/>
        <v>531</v>
      </c>
      <c r="W132" s="7">
        <f t="shared" si="31"/>
        <v>342</v>
      </c>
      <c r="X132" s="7" t="str">
        <f t="shared" si="31"/>
        <v>53.0%</v>
      </c>
      <c r="Y132" s="7" t="str">
        <f t="shared" si="31"/>
        <v>47.0%</v>
      </c>
      <c r="Z132" s="7" t="str">
        <f t="shared" si="31"/>
        <v>60.6%</v>
      </c>
      <c r="AA132" s="7" t="str">
        <f t="shared" si="31"/>
        <v>20.5%</v>
      </c>
      <c r="AB132" s="7" t="str">
        <f t="shared" si="31"/>
        <v>13.2%</v>
      </c>
      <c r="AC132" s="7" t="str">
        <f t="shared" si="31"/>
        <v>2.9%</v>
      </c>
      <c r="AD132" s="7" t="str">
        <f t="shared" si="31"/>
        <v>1.4%</v>
      </c>
      <c r="AE132" s="7" t="str">
        <f t="shared" si="31"/>
        <v>0.8%</v>
      </c>
      <c r="AF132" s="7" t="str">
        <f t="shared" si="31"/>
        <v>0.5%</v>
      </c>
      <c r="AG132" s="7" t="str">
        <f t="shared" si="19"/>
        <v>0.2%</v>
      </c>
      <c r="AH132" s="9"/>
      <c r="AI132" s="9">
        <f t="shared" ref="AI132:AI195" si="32">AI131</f>
        <v>4</v>
      </c>
      <c r="AJ132" s="10" t="s">
        <v>282</v>
      </c>
    </row>
    <row r="133" spans="1:36" ht="13.8" x14ac:dyDescent="0.25">
      <c r="A133" s="5">
        <f t="shared" si="29"/>
        <v>43890</v>
      </c>
      <c r="B133" s="5">
        <f t="shared" si="29"/>
        <v>44136</v>
      </c>
      <c r="C133" s="6">
        <f t="shared" si="29"/>
        <v>0.33333333333333331</v>
      </c>
      <c r="D133" s="7">
        <f t="shared" si="29"/>
        <v>248</v>
      </c>
      <c r="E133" s="10" t="s">
        <v>268</v>
      </c>
      <c r="F133" s="7">
        <f t="shared" si="30"/>
        <v>169194</v>
      </c>
      <c r="G133" s="7">
        <f t="shared" si="30"/>
        <v>8371</v>
      </c>
      <c r="H133" s="7">
        <f t="shared" si="30"/>
        <v>4313</v>
      </c>
      <c r="I133" s="16" t="str">
        <f t="shared" si="30"/>
        <v>No hay datos</v>
      </c>
      <c r="J133" s="19">
        <f t="shared" si="30"/>
        <v>149048</v>
      </c>
      <c r="K133" s="24">
        <f t="shared" si="30"/>
        <v>21423</v>
      </c>
      <c r="L133" s="7">
        <f t="shared" si="30"/>
        <v>327889</v>
      </c>
      <c r="M133" s="7">
        <f t="shared" si="30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1"/>
        <v>3053</v>
      </c>
      <c r="S133" s="7">
        <f t="shared" si="31"/>
        <v>104</v>
      </c>
      <c r="T133" s="7">
        <f t="shared" si="31"/>
        <v>1</v>
      </c>
      <c r="U133" s="7">
        <f t="shared" si="31"/>
        <v>79053</v>
      </c>
      <c r="V133" s="7">
        <f t="shared" si="31"/>
        <v>531</v>
      </c>
      <c r="W133" s="7">
        <f t="shared" si="31"/>
        <v>342</v>
      </c>
      <c r="X133" s="7" t="str">
        <f t="shared" si="31"/>
        <v>53.0%</v>
      </c>
      <c r="Y133" s="7" t="str">
        <f t="shared" si="31"/>
        <v>47.0%</v>
      </c>
      <c r="Z133" s="7" t="str">
        <f t="shared" si="31"/>
        <v>60.6%</v>
      </c>
      <c r="AA133" s="7" t="str">
        <f t="shared" si="31"/>
        <v>20.5%</v>
      </c>
      <c r="AB133" s="7" t="str">
        <f t="shared" si="31"/>
        <v>13.2%</v>
      </c>
      <c r="AC133" s="7" t="str">
        <f t="shared" si="31"/>
        <v>2.9%</v>
      </c>
      <c r="AD133" s="7" t="str">
        <f t="shared" si="31"/>
        <v>1.4%</v>
      </c>
      <c r="AE133" s="7" t="str">
        <f t="shared" si="31"/>
        <v>0.8%</v>
      </c>
      <c r="AF133" s="7" t="str">
        <f t="shared" si="31"/>
        <v>0.5%</v>
      </c>
      <c r="AG133" s="7" t="str">
        <f t="shared" si="19"/>
        <v>0.2%</v>
      </c>
      <c r="AH133" s="9"/>
      <c r="AI133" s="9">
        <f t="shared" si="32"/>
        <v>4</v>
      </c>
      <c r="AJ133" s="10" t="s">
        <v>282</v>
      </c>
    </row>
    <row r="134" spans="1:36" ht="13.8" x14ac:dyDescent="0.25">
      <c r="A134" s="5">
        <f t="shared" si="29"/>
        <v>43890</v>
      </c>
      <c r="B134" s="5">
        <f t="shared" si="29"/>
        <v>44136</v>
      </c>
      <c r="C134" s="6">
        <f t="shared" si="29"/>
        <v>0.33333333333333331</v>
      </c>
      <c r="D134" s="7">
        <f t="shared" si="29"/>
        <v>248</v>
      </c>
      <c r="E134" s="10" t="s">
        <v>268</v>
      </c>
      <c r="F134" s="7">
        <f t="shared" si="30"/>
        <v>169194</v>
      </c>
      <c r="G134" s="7">
        <f t="shared" si="30"/>
        <v>8371</v>
      </c>
      <c r="H134" s="7">
        <f t="shared" si="30"/>
        <v>4313</v>
      </c>
      <c r="I134" s="16" t="str">
        <f t="shared" si="30"/>
        <v>No hay datos</v>
      </c>
      <c r="J134" s="19">
        <f t="shared" si="30"/>
        <v>149048</v>
      </c>
      <c r="K134" s="24">
        <f t="shared" si="30"/>
        <v>21423</v>
      </c>
      <c r="L134" s="7">
        <f t="shared" si="30"/>
        <v>327889</v>
      </c>
      <c r="M134" s="7">
        <f t="shared" si="30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31"/>
        <v>79053</v>
      </c>
      <c r="V134" s="7">
        <f t="shared" si="31"/>
        <v>531</v>
      </c>
      <c r="W134" s="7">
        <f t="shared" si="31"/>
        <v>342</v>
      </c>
      <c r="X134" s="7" t="str">
        <f t="shared" si="31"/>
        <v>53.0%</v>
      </c>
      <c r="Y134" s="7" t="str">
        <f t="shared" si="31"/>
        <v>47.0%</v>
      </c>
      <c r="Z134" s="7" t="str">
        <f t="shared" si="31"/>
        <v>60.6%</v>
      </c>
      <c r="AA134" s="7" t="str">
        <f t="shared" si="31"/>
        <v>20.5%</v>
      </c>
      <c r="AB134" s="7" t="str">
        <f t="shared" si="31"/>
        <v>13.2%</v>
      </c>
      <c r="AC134" s="7" t="str">
        <f t="shared" si="31"/>
        <v>2.9%</v>
      </c>
      <c r="AD134" s="7" t="str">
        <f t="shared" si="31"/>
        <v>1.4%</v>
      </c>
      <c r="AE134" s="7" t="str">
        <f t="shared" si="31"/>
        <v>0.8%</v>
      </c>
      <c r="AF134" s="7" t="str">
        <f t="shared" si="31"/>
        <v>0.5%</v>
      </c>
      <c r="AG134" s="7" t="str">
        <f t="shared" si="19"/>
        <v>0.2%</v>
      </c>
      <c r="AH134" s="9"/>
      <c r="AI134" s="9">
        <f t="shared" si="32"/>
        <v>4</v>
      </c>
      <c r="AJ134" s="10" t="s">
        <v>282</v>
      </c>
    </row>
    <row r="135" spans="1:36" ht="13.8" x14ac:dyDescent="0.25">
      <c r="A135" s="5">
        <f t="shared" si="29"/>
        <v>43890</v>
      </c>
      <c r="B135" s="5">
        <f t="shared" si="29"/>
        <v>44136</v>
      </c>
      <c r="C135" s="6">
        <f t="shared" si="29"/>
        <v>0.33333333333333331</v>
      </c>
      <c r="D135" s="7">
        <f t="shared" si="29"/>
        <v>248</v>
      </c>
      <c r="E135" s="10" t="s">
        <v>268</v>
      </c>
      <c r="F135" s="7">
        <f t="shared" si="30"/>
        <v>169194</v>
      </c>
      <c r="G135" s="7">
        <f t="shared" si="30"/>
        <v>8371</v>
      </c>
      <c r="H135" s="7">
        <f t="shared" si="30"/>
        <v>4313</v>
      </c>
      <c r="I135" s="16" t="str">
        <f t="shared" si="30"/>
        <v>No hay datos</v>
      </c>
      <c r="J135" s="19">
        <f t="shared" si="30"/>
        <v>149048</v>
      </c>
      <c r="K135" s="24">
        <f t="shared" si="30"/>
        <v>21423</v>
      </c>
      <c r="L135" s="7">
        <f t="shared" si="30"/>
        <v>327889</v>
      </c>
      <c r="M135" s="7">
        <f t="shared" si="30"/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AG150" si="33">R134</f>
        <v>2516</v>
      </c>
      <c r="S135" s="7">
        <f t="shared" si="33"/>
        <v>315</v>
      </c>
      <c r="T135" s="7">
        <f t="shared" si="33"/>
        <v>119</v>
      </c>
      <c r="U135" s="7">
        <f t="shared" si="31"/>
        <v>79053</v>
      </c>
      <c r="V135" s="7">
        <f t="shared" si="31"/>
        <v>531</v>
      </c>
      <c r="W135" s="7">
        <f t="shared" si="31"/>
        <v>342</v>
      </c>
      <c r="X135" s="7" t="str">
        <f t="shared" si="31"/>
        <v>53.0%</v>
      </c>
      <c r="Y135" s="7" t="str">
        <f t="shared" si="31"/>
        <v>47.0%</v>
      </c>
      <c r="Z135" s="7" t="str">
        <f t="shared" si="31"/>
        <v>60.6%</v>
      </c>
      <c r="AA135" s="7" t="str">
        <f t="shared" si="31"/>
        <v>20.5%</v>
      </c>
      <c r="AB135" s="7" t="str">
        <f t="shared" si="31"/>
        <v>13.2%</v>
      </c>
      <c r="AC135" s="7" t="str">
        <f t="shared" si="31"/>
        <v>2.9%</v>
      </c>
      <c r="AD135" s="7" t="str">
        <f t="shared" si="31"/>
        <v>1.4%</v>
      </c>
      <c r="AE135" s="7" t="str">
        <f t="shared" si="31"/>
        <v>0.8%</v>
      </c>
      <c r="AF135" s="7" t="str">
        <f t="shared" si="31"/>
        <v>0.5%</v>
      </c>
      <c r="AG135" s="7" t="str">
        <f t="shared" si="19"/>
        <v>0.2%</v>
      </c>
      <c r="AH135" s="9"/>
      <c r="AI135" s="9">
        <f t="shared" si="32"/>
        <v>4</v>
      </c>
      <c r="AJ135" s="10" t="s">
        <v>282</v>
      </c>
    </row>
    <row r="136" spans="1:36" ht="13.8" x14ac:dyDescent="0.25">
      <c r="A136" s="5">
        <f t="shared" si="29"/>
        <v>43890</v>
      </c>
      <c r="B136" s="5">
        <f t="shared" si="29"/>
        <v>44136</v>
      </c>
      <c r="C136" s="6">
        <f t="shared" si="29"/>
        <v>0.33333333333333331</v>
      </c>
      <c r="D136" s="7">
        <f t="shared" si="29"/>
        <v>248</v>
      </c>
      <c r="E136" s="10" t="s">
        <v>268</v>
      </c>
      <c r="F136" s="7">
        <f t="shared" si="30"/>
        <v>169194</v>
      </c>
      <c r="G136" s="7">
        <f t="shared" si="30"/>
        <v>8371</v>
      </c>
      <c r="H136" s="7">
        <f t="shared" si="30"/>
        <v>4313</v>
      </c>
      <c r="I136" s="16" t="str">
        <f t="shared" si="30"/>
        <v>No hay datos</v>
      </c>
      <c r="J136" s="19">
        <f t="shared" si="30"/>
        <v>149048</v>
      </c>
      <c r="K136" s="24">
        <f t="shared" si="30"/>
        <v>21423</v>
      </c>
      <c r="L136" s="7">
        <f t="shared" si="30"/>
        <v>327889</v>
      </c>
      <c r="M136" s="7">
        <f t="shared" si="3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33"/>
        <v>2516</v>
      </c>
      <c r="S136" s="7">
        <f t="shared" si="33"/>
        <v>315</v>
      </c>
      <c r="T136" s="7">
        <f t="shared" si="33"/>
        <v>119</v>
      </c>
      <c r="U136" s="7">
        <f t="shared" si="31"/>
        <v>79053</v>
      </c>
      <c r="V136" s="7">
        <f t="shared" si="31"/>
        <v>531</v>
      </c>
      <c r="W136" s="7">
        <f t="shared" si="31"/>
        <v>342</v>
      </c>
      <c r="X136" s="7" t="str">
        <f t="shared" si="31"/>
        <v>53.0%</v>
      </c>
      <c r="Y136" s="7" t="str">
        <f t="shared" si="31"/>
        <v>47.0%</v>
      </c>
      <c r="Z136" s="7" t="str">
        <f t="shared" si="31"/>
        <v>60.6%</v>
      </c>
      <c r="AA136" s="7" t="str">
        <f t="shared" si="31"/>
        <v>20.5%</v>
      </c>
      <c r="AB136" s="7" t="str">
        <f t="shared" si="31"/>
        <v>13.2%</v>
      </c>
      <c r="AC136" s="7" t="str">
        <f t="shared" si="31"/>
        <v>2.9%</v>
      </c>
      <c r="AD136" s="7" t="str">
        <f t="shared" si="31"/>
        <v>1.4%</v>
      </c>
      <c r="AE136" s="7" t="str">
        <f t="shared" si="31"/>
        <v>0.8%</v>
      </c>
      <c r="AF136" s="7" t="str">
        <f t="shared" si="31"/>
        <v>0.5%</v>
      </c>
      <c r="AG136" s="7" t="str">
        <f t="shared" si="19"/>
        <v>0.2%</v>
      </c>
      <c r="AH136" s="9"/>
      <c r="AI136" s="9">
        <f t="shared" si="32"/>
        <v>4</v>
      </c>
      <c r="AJ136" s="10" t="s">
        <v>282</v>
      </c>
    </row>
    <row r="137" spans="1:36" ht="13.8" x14ac:dyDescent="0.25">
      <c r="A137" s="5">
        <f t="shared" si="29"/>
        <v>43890</v>
      </c>
      <c r="B137" s="5">
        <f t="shared" si="29"/>
        <v>44136</v>
      </c>
      <c r="C137" s="6">
        <f t="shared" si="29"/>
        <v>0.33333333333333331</v>
      </c>
      <c r="D137" s="7">
        <f t="shared" si="29"/>
        <v>248</v>
      </c>
      <c r="E137" s="10" t="s">
        <v>268</v>
      </c>
      <c r="F137" s="7">
        <f t="shared" si="30"/>
        <v>169194</v>
      </c>
      <c r="G137" s="7">
        <f t="shared" si="30"/>
        <v>8371</v>
      </c>
      <c r="H137" s="7">
        <f t="shared" si="30"/>
        <v>4313</v>
      </c>
      <c r="I137" s="16" t="str">
        <f t="shared" si="30"/>
        <v>No hay datos</v>
      </c>
      <c r="J137" s="19">
        <f t="shared" si="30"/>
        <v>149048</v>
      </c>
      <c r="K137" s="24">
        <f t="shared" si="30"/>
        <v>21423</v>
      </c>
      <c r="L137" s="7">
        <f t="shared" si="30"/>
        <v>327889</v>
      </c>
      <c r="M137" s="7">
        <f t="shared" si="3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33"/>
        <v>2516</v>
      </c>
      <c r="S137" s="7">
        <f t="shared" si="33"/>
        <v>315</v>
      </c>
      <c r="T137" s="7">
        <f t="shared" si="33"/>
        <v>119</v>
      </c>
      <c r="U137" s="7">
        <f t="shared" si="31"/>
        <v>79053</v>
      </c>
      <c r="V137" s="7">
        <f t="shared" si="31"/>
        <v>531</v>
      </c>
      <c r="W137" s="7">
        <f t="shared" si="31"/>
        <v>342</v>
      </c>
      <c r="X137" s="7" t="str">
        <f t="shared" si="31"/>
        <v>53.0%</v>
      </c>
      <c r="Y137" s="7" t="str">
        <f t="shared" si="31"/>
        <v>47.0%</v>
      </c>
      <c r="Z137" s="7" t="str">
        <f t="shared" si="31"/>
        <v>60.6%</v>
      </c>
      <c r="AA137" s="7" t="str">
        <f t="shared" si="31"/>
        <v>20.5%</v>
      </c>
      <c r="AB137" s="7" t="str">
        <f t="shared" si="31"/>
        <v>13.2%</v>
      </c>
      <c r="AC137" s="7" t="str">
        <f t="shared" si="31"/>
        <v>2.9%</v>
      </c>
      <c r="AD137" s="7" t="str">
        <f t="shared" si="31"/>
        <v>1.4%</v>
      </c>
      <c r="AE137" s="7" t="str">
        <f t="shared" si="31"/>
        <v>0.8%</v>
      </c>
      <c r="AF137" s="7" t="str">
        <f t="shared" si="31"/>
        <v>0.5%</v>
      </c>
      <c r="AG137" s="7" t="str">
        <f t="shared" si="19"/>
        <v>0.2%</v>
      </c>
      <c r="AH137" s="9"/>
      <c r="AI137" s="9">
        <f t="shared" si="32"/>
        <v>4</v>
      </c>
      <c r="AJ137" s="10" t="s">
        <v>282</v>
      </c>
    </row>
    <row r="138" spans="1:36" ht="13.8" x14ac:dyDescent="0.25">
      <c r="A138" s="5">
        <f t="shared" si="29"/>
        <v>43890</v>
      </c>
      <c r="B138" s="5">
        <f t="shared" si="29"/>
        <v>44136</v>
      </c>
      <c r="C138" s="6">
        <f t="shared" si="29"/>
        <v>0.33333333333333331</v>
      </c>
      <c r="D138" s="7">
        <f t="shared" si="29"/>
        <v>248</v>
      </c>
      <c r="E138" s="10" t="s">
        <v>268</v>
      </c>
      <c r="F138" s="7">
        <f t="shared" si="30"/>
        <v>169194</v>
      </c>
      <c r="G138" s="7">
        <f t="shared" si="30"/>
        <v>8371</v>
      </c>
      <c r="H138" s="7">
        <f t="shared" si="30"/>
        <v>4313</v>
      </c>
      <c r="I138" s="16" t="str">
        <f t="shared" si="30"/>
        <v>No hay datos</v>
      </c>
      <c r="J138" s="19">
        <f t="shared" si="30"/>
        <v>149048</v>
      </c>
      <c r="K138" s="24">
        <f t="shared" si="30"/>
        <v>21423</v>
      </c>
      <c r="L138" s="7">
        <f t="shared" si="30"/>
        <v>327889</v>
      </c>
      <c r="M138" s="7">
        <f t="shared" si="3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3"/>
        <v>2516</v>
      </c>
      <c r="S138" s="7">
        <f t="shared" si="33"/>
        <v>315</v>
      </c>
      <c r="T138" s="7">
        <f t="shared" si="33"/>
        <v>119</v>
      </c>
      <c r="U138" s="7">
        <f t="shared" si="31"/>
        <v>79053</v>
      </c>
      <c r="V138" s="7">
        <f t="shared" si="31"/>
        <v>531</v>
      </c>
      <c r="W138" s="7">
        <f t="shared" si="31"/>
        <v>342</v>
      </c>
      <c r="X138" s="7" t="str">
        <f t="shared" si="31"/>
        <v>53.0%</v>
      </c>
      <c r="Y138" s="7" t="str">
        <f t="shared" si="31"/>
        <v>47.0%</v>
      </c>
      <c r="Z138" s="7" t="str">
        <f t="shared" si="31"/>
        <v>60.6%</v>
      </c>
      <c r="AA138" s="7" t="str">
        <f t="shared" si="31"/>
        <v>20.5%</v>
      </c>
      <c r="AB138" s="7" t="str">
        <f t="shared" si="31"/>
        <v>13.2%</v>
      </c>
      <c r="AC138" s="7" t="str">
        <f t="shared" si="31"/>
        <v>2.9%</v>
      </c>
      <c r="AD138" s="7" t="str">
        <f t="shared" si="31"/>
        <v>1.4%</v>
      </c>
      <c r="AE138" s="7" t="str">
        <f t="shared" si="31"/>
        <v>0.8%</v>
      </c>
      <c r="AF138" s="7" t="str">
        <f t="shared" si="31"/>
        <v>0.5%</v>
      </c>
      <c r="AG138" s="7" t="str">
        <f t="shared" si="19"/>
        <v>0.2%</v>
      </c>
      <c r="AH138" s="9"/>
      <c r="AI138" s="9">
        <f t="shared" si="32"/>
        <v>4</v>
      </c>
      <c r="AJ138" s="10" t="s">
        <v>282</v>
      </c>
    </row>
    <row r="139" spans="1:36" ht="13.8" x14ac:dyDescent="0.25">
      <c r="A139" s="5">
        <f t="shared" si="29"/>
        <v>43890</v>
      </c>
      <c r="B139" s="5">
        <f t="shared" si="29"/>
        <v>44136</v>
      </c>
      <c r="C139" s="6">
        <f t="shared" si="29"/>
        <v>0.33333333333333331</v>
      </c>
      <c r="D139" s="7">
        <f t="shared" si="29"/>
        <v>248</v>
      </c>
      <c r="E139" s="10" t="s">
        <v>268</v>
      </c>
      <c r="F139" s="7">
        <f t="shared" si="30"/>
        <v>169194</v>
      </c>
      <c r="G139" s="7">
        <f t="shared" si="30"/>
        <v>8371</v>
      </c>
      <c r="H139" s="7">
        <f t="shared" si="30"/>
        <v>4313</v>
      </c>
      <c r="I139" s="16" t="str">
        <f t="shared" si="30"/>
        <v>No hay datos</v>
      </c>
      <c r="J139" s="19">
        <f t="shared" si="30"/>
        <v>149048</v>
      </c>
      <c r="K139" s="24">
        <f t="shared" si="30"/>
        <v>21423</v>
      </c>
      <c r="L139" s="7">
        <f t="shared" si="30"/>
        <v>327889</v>
      </c>
      <c r="M139" s="7">
        <f t="shared" si="3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3"/>
        <v>2516</v>
      </c>
      <c r="S139" s="7">
        <f t="shared" si="33"/>
        <v>315</v>
      </c>
      <c r="T139" s="7">
        <f t="shared" si="33"/>
        <v>119</v>
      </c>
      <c r="U139" s="7">
        <f t="shared" si="31"/>
        <v>79053</v>
      </c>
      <c r="V139" s="7">
        <f t="shared" si="31"/>
        <v>531</v>
      </c>
      <c r="W139" s="7">
        <f t="shared" si="31"/>
        <v>342</v>
      </c>
      <c r="X139" s="7" t="str">
        <f t="shared" si="31"/>
        <v>53.0%</v>
      </c>
      <c r="Y139" s="7" t="str">
        <f t="shared" si="31"/>
        <v>47.0%</v>
      </c>
      <c r="Z139" s="7" t="str">
        <f t="shared" si="31"/>
        <v>60.6%</v>
      </c>
      <c r="AA139" s="7" t="str">
        <f t="shared" si="31"/>
        <v>20.5%</v>
      </c>
      <c r="AB139" s="7" t="str">
        <f t="shared" si="31"/>
        <v>13.2%</v>
      </c>
      <c r="AC139" s="7" t="str">
        <f t="shared" si="31"/>
        <v>2.9%</v>
      </c>
      <c r="AD139" s="7" t="str">
        <f t="shared" si="31"/>
        <v>1.4%</v>
      </c>
      <c r="AE139" s="7" t="str">
        <f t="shared" si="31"/>
        <v>0.8%</v>
      </c>
      <c r="AF139" s="7" t="str">
        <f t="shared" si="31"/>
        <v>0.5%</v>
      </c>
      <c r="AG139" s="7" t="str">
        <f t="shared" si="19"/>
        <v>0.2%</v>
      </c>
      <c r="AH139" s="9"/>
      <c r="AI139" s="9">
        <f t="shared" si="32"/>
        <v>4</v>
      </c>
      <c r="AJ139" s="10" t="s">
        <v>282</v>
      </c>
    </row>
    <row r="140" spans="1:36" ht="13.8" x14ac:dyDescent="0.25">
      <c r="A140" s="5">
        <f t="shared" si="29"/>
        <v>43890</v>
      </c>
      <c r="B140" s="5">
        <f t="shared" si="29"/>
        <v>44136</v>
      </c>
      <c r="C140" s="6">
        <f t="shared" si="29"/>
        <v>0.33333333333333331</v>
      </c>
      <c r="D140" s="7">
        <f t="shared" si="29"/>
        <v>248</v>
      </c>
      <c r="E140" s="10" t="s">
        <v>268</v>
      </c>
      <c r="F140" s="7">
        <f t="shared" si="30"/>
        <v>169194</v>
      </c>
      <c r="G140" s="7">
        <f t="shared" si="30"/>
        <v>8371</v>
      </c>
      <c r="H140" s="7">
        <f t="shared" si="30"/>
        <v>4313</v>
      </c>
      <c r="I140" s="16" t="str">
        <f t="shared" si="30"/>
        <v>No hay datos</v>
      </c>
      <c r="J140" s="19">
        <f t="shared" si="30"/>
        <v>149048</v>
      </c>
      <c r="K140" s="24">
        <f t="shared" si="30"/>
        <v>21423</v>
      </c>
      <c r="L140" s="7">
        <f t="shared" si="30"/>
        <v>327889</v>
      </c>
      <c r="M140" s="7">
        <f t="shared" si="3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3"/>
        <v>2516</v>
      </c>
      <c r="S140" s="7">
        <f t="shared" si="33"/>
        <v>315</v>
      </c>
      <c r="T140" s="7">
        <f t="shared" si="33"/>
        <v>119</v>
      </c>
      <c r="U140" s="7">
        <f t="shared" si="31"/>
        <v>79053</v>
      </c>
      <c r="V140" s="7">
        <f t="shared" si="31"/>
        <v>531</v>
      </c>
      <c r="W140" s="7">
        <f t="shared" si="31"/>
        <v>342</v>
      </c>
      <c r="X140" s="7" t="str">
        <f t="shared" si="31"/>
        <v>53.0%</v>
      </c>
      <c r="Y140" s="7" t="str">
        <f t="shared" si="31"/>
        <v>47.0%</v>
      </c>
      <c r="Z140" s="7" t="str">
        <f t="shared" si="31"/>
        <v>60.6%</v>
      </c>
      <c r="AA140" s="7" t="str">
        <f t="shared" si="31"/>
        <v>20.5%</v>
      </c>
      <c r="AB140" s="7" t="str">
        <f t="shared" si="31"/>
        <v>13.2%</v>
      </c>
      <c r="AC140" s="7" t="str">
        <f t="shared" si="31"/>
        <v>2.9%</v>
      </c>
      <c r="AD140" s="7" t="str">
        <f t="shared" si="31"/>
        <v>1.4%</v>
      </c>
      <c r="AE140" s="7" t="str">
        <f t="shared" si="31"/>
        <v>0.8%</v>
      </c>
      <c r="AF140" s="7" t="str">
        <f t="shared" si="31"/>
        <v>0.5%</v>
      </c>
      <c r="AG140" s="7" t="str">
        <f t="shared" si="19"/>
        <v>0.2%</v>
      </c>
      <c r="AH140" s="9"/>
      <c r="AI140" s="9">
        <f t="shared" si="32"/>
        <v>4</v>
      </c>
      <c r="AJ140" s="10" t="s">
        <v>282</v>
      </c>
    </row>
    <row r="141" spans="1:36" ht="13.8" x14ac:dyDescent="0.25">
      <c r="A141" s="5">
        <f t="shared" si="29"/>
        <v>43890</v>
      </c>
      <c r="B141" s="5">
        <f t="shared" si="29"/>
        <v>44136</v>
      </c>
      <c r="C141" s="6">
        <f t="shared" si="29"/>
        <v>0.33333333333333331</v>
      </c>
      <c r="D141" s="7">
        <f t="shared" si="29"/>
        <v>248</v>
      </c>
      <c r="E141" s="10" t="s">
        <v>268</v>
      </c>
      <c r="F141" s="7">
        <f t="shared" si="30"/>
        <v>169194</v>
      </c>
      <c r="G141" s="7">
        <f t="shared" si="30"/>
        <v>8371</v>
      </c>
      <c r="H141" s="7">
        <f t="shared" si="30"/>
        <v>4313</v>
      </c>
      <c r="I141" s="16" t="str">
        <f t="shared" si="30"/>
        <v>No hay datos</v>
      </c>
      <c r="J141" s="19">
        <f t="shared" si="30"/>
        <v>149048</v>
      </c>
      <c r="K141" s="24">
        <f t="shared" si="30"/>
        <v>21423</v>
      </c>
      <c r="L141" s="7">
        <f t="shared" si="30"/>
        <v>327889</v>
      </c>
      <c r="M141" s="7">
        <f t="shared" si="3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33"/>
        <v>2516</v>
      </c>
      <c r="S141" s="7">
        <f t="shared" si="33"/>
        <v>315</v>
      </c>
      <c r="T141" s="7">
        <f t="shared" si="33"/>
        <v>119</v>
      </c>
      <c r="U141" s="7">
        <f t="shared" si="31"/>
        <v>79053</v>
      </c>
      <c r="V141" s="7">
        <f t="shared" si="31"/>
        <v>531</v>
      </c>
      <c r="W141" s="7">
        <f t="shared" si="31"/>
        <v>342</v>
      </c>
      <c r="X141" s="7" t="str">
        <f t="shared" si="31"/>
        <v>53.0%</v>
      </c>
      <c r="Y141" s="7" t="str">
        <f t="shared" si="31"/>
        <v>47.0%</v>
      </c>
      <c r="Z141" s="7" t="str">
        <f t="shared" si="31"/>
        <v>60.6%</v>
      </c>
      <c r="AA141" s="7" t="str">
        <f t="shared" si="31"/>
        <v>20.5%</v>
      </c>
      <c r="AB141" s="7" t="str">
        <f t="shared" si="31"/>
        <v>13.2%</v>
      </c>
      <c r="AC141" s="7" t="str">
        <f t="shared" si="31"/>
        <v>2.9%</v>
      </c>
      <c r="AD141" s="7" t="str">
        <f t="shared" si="31"/>
        <v>1.4%</v>
      </c>
      <c r="AE141" s="7" t="str">
        <f t="shared" si="31"/>
        <v>0.8%</v>
      </c>
      <c r="AF141" s="7" t="str">
        <f t="shared" si="31"/>
        <v>0.5%</v>
      </c>
      <c r="AG141" s="7" t="str">
        <f t="shared" si="19"/>
        <v>0.2%</v>
      </c>
      <c r="AH141" s="9"/>
      <c r="AI141" s="9">
        <f t="shared" si="32"/>
        <v>4</v>
      </c>
      <c r="AJ141" s="10" t="s">
        <v>282</v>
      </c>
    </row>
    <row r="142" spans="1:36" ht="13.8" x14ac:dyDescent="0.25">
      <c r="A142" s="5">
        <f t="shared" si="29"/>
        <v>43890</v>
      </c>
      <c r="B142" s="5">
        <f t="shared" si="29"/>
        <v>44136</v>
      </c>
      <c r="C142" s="6">
        <f t="shared" si="29"/>
        <v>0.33333333333333331</v>
      </c>
      <c r="D142" s="7">
        <f t="shared" si="29"/>
        <v>248</v>
      </c>
      <c r="E142" s="10" t="s">
        <v>268</v>
      </c>
      <c r="F142" s="7">
        <f t="shared" si="30"/>
        <v>169194</v>
      </c>
      <c r="G142" s="7">
        <f t="shared" si="30"/>
        <v>8371</v>
      </c>
      <c r="H142" s="7">
        <f t="shared" si="30"/>
        <v>4313</v>
      </c>
      <c r="I142" s="16" t="str">
        <f t="shared" si="30"/>
        <v>No hay datos</v>
      </c>
      <c r="J142" s="19">
        <f t="shared" si="30"/>
        <v>149048</v>
      </c>
      <c r="K142" s="24">
        <f t="shared" si="30"/>
        <v>21423</v>
      </c>
      <c r="L142" s="7">
        <f t="shared" si="30"/>
        <v>327889</v>
      </c>
      <c r="M142" s="7">
        <f t="shared" si="3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33"/>
        <v>2516</v>
      </c>
      <c r="S142" s="7">
        <f t="shared" si="33"/>
        <v>315</v>
      </c>
      <c r="T142" s="7">
        <f t="shared" si="33"/>
        <v>119</v>
      </c>
      <c r="U142" s="7">
        <f t="shared" si="31"/>
        <v>79053</v>
      </c>
      <c r="V142" s="7">
        <f t="shared" si="31"/>
        <v>531</v>
      </c>
      <c r="W142" s="7">
        <f t="shared" si="31"/>
        <v>342</v>
      </c>
      <c r="X142" s="7" t="str">
        <f t="shared" si="31"/>
        <v>53.0%</v>
      </c>
      <c r="Y142" s="7" t="str">
        <f t="shared" si="31"/>
        <v>47.0%</v>
      </c>
      <c r="Z142" s="7" t="str">
        <f t="shared" si="31"/>
        <v>60.6%</v>
      </c>
      <c r="AA142" s="7" t="str">
        <f t="shared" si="31"/>
        <v>20.5%</v>
      </c>
      <c r="AB142" s="7" t="str">
        <f t="shared" si="31"/>
        <v>13.2%</v>
      </c>
      <c r="AC142" s="7" t="str">
        <f t="shared" si="31"/>
        <v>2.9%</v>
      </c>
      <c r="AD142" s="7" t="str">
        <f t="shared" si="31"/>
        <v>1.4%</v>
      </c>
      <c r="AE142" s="7" t="str">
        <f t="shared" si="31"/>
        <v>0.8%</v>
      </c>
      <c r="AF142" s="7" t="str">
        <f t="shared" si="31"/>
        <v>0.5%</v>
      </c>
      <c r="AG142" s="7" t="str">
        <f t="shared" si="19"/>
        <v>0.2%</v>
      </c>
      <c r="AH142" s="9"/>
      <c r="AI142" s="9">
        <f t="shared" si="32"/>
        <v>4</v>
      </c>
      <c r="AJ142" s="10" t="s">
        <v>282</v>
      </c>
    </row>
    <row r="143" spans="1:36" ht="13.8" x14ac:dyDescent="0.25">
      <c r="A143" s="5">
        <f t="shared" si="29"/>
        <v>43890</v>
      </c>
      <c r="B143" s="5">
        <f t="shared" si="29"/>
        <v>44136</v>
      </c>
      <c r="C143" s="6">
        <f t="shared" si="29"/>
        <v>0.33333333333333331</v>
      </c>
      <c r="D143" s="7">
        <f t="shared" si="29"/>
        <v>248</v>
      </c>
      <c r="E143" s="10" t="s">
        <v>268</v>
      </c>
      <c r="F143" s="7">
        <f t="shared" si="30"/>
        <v>169194</v>
      </c>
      <c r="G143" s="7">
        <f t="shared" si="30"/>
        <v>8371</v>
      </c>
      <c r="H143" s="7">
        <f t="shared" si="30"/>
        <v>4313</v>
      </c>
      <c r="I143" s="16" t="str">
        <f t="shared" si="30"/>
        <v>No hay datos</v>
      </c>
      <c r="J143" s="19">
        <f t="shared" si="30"/>
        <v>149048</v>
      </c>
      <c r="K143" s="24">
        <f t="shared" si="30"/>
        <v>21423</v>
      </c>
      <c r="L143" s="7">
        <f t="shared" si="30"/>
        <v>327889</v>
      </c>
      <c r="M143" s="7">
        <f t="shared" si="3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3"/>
        <v>2516</v>
      </c>
      <c r="S143" s="7">
        <f t="shared" si="33"/>
        <v>315</v>
      </c>
      <c r="T143" s="7">
        <f t="shared" si="33"/>
        <v>119</v>
      </c>
      <c r="U143" s="7">
        <f t="shared" si="31"/>
        <v>79053</v>
      </c>
      <c r="V143" s="7">
        <f t="shared" si="31"/>
        <v>531</v>
      </c>
      <c r="W143" s="7">
        <f t="shared" si="31"/>
        <v>342</v>
      </c>
      <c r="X143" s="7" t="str">
        <f t="shared" si="31"/>
        <v>53.0%</v>
      </c>
      <c r="Y143" s="7" t="str">
        <f t="shared" si="31"/>
        <v>47.0%</v>
      </c>
      <c r="Z143" s="7" t="str">
        <f t="shared" si="31"/>
        <v>60.6%</v>
      </c>
      <c r="AA143" s="7" t="str">
        <f t="shared" si="31"/>
        <v>20.5%</v>
      </c>
      <c r="AB143" s="7" t="str">
        <f t="shared" si="31"/>
        <v>13.2%</v>
      </c>
      <c r="AC143" s="7" t="str">
        <f t="shared" si="31"/>
        <v>2.9%</v>
      </c>
      <c r="AD143" s="7" t="str">
        <f t="shared" si="31"/>
        <v>1.4%</v>
      </c>
      <c r="AE143" s="7" t="str">
        <f t="shared" si="31"/>
        <v>0.8%</v>
      </c>
      <c r="AF143" s="7" t="str">
        <f t="shared" si="31"/>
        <v>0.5%</v>
      </c>
      <c r="AG143" s="7" t="str">
        <f t="shared" si="19"/>
        <v>0.2%</v>
      </c>
      <c r="AH143" s="9"/>
      <c r="AI143" s="9">
        <f t="shared" si="32"/>
        <v>4</v>
      </c>
      <c r="AJ143" s="10" t="s">
        <v>282</v>
      </c>
    </row>
    <row r="144" spans="1:36" ht="13.8" x14ac:dyDescent="0.25">
      <c r="A144" s="5">
        <f t="shared" si="29"/>
        <v>43890</v>
      </c>
      <c r="B144" s="5">
        <f t="shared" si="29"/>
        <v>44136</v>
      </c>
      <c r="C144" s="6">
        <f t="shared" si="29"/>
        <v>0.33333333333333331</v>
      </c>
      <c r="D144" s="7">
        <f t="shared" si="29"/>
        <v>248</v>
      </c>
      <c r="E144" s="10" t="s">
        <v>268</v>
      </c>
      <c r="F144" s="7">
        <f t="shared" si="30"/>
        <v>169194</v>
      </c>
      <c r="G144" s="7">
        <f t="shared" si="30"/>
        <v>8371</v>
      </c>
      <c r="H144" s="7">
        <f t="shared" si="30"/>
        <v>4313</v>
      </c>
      <c r="I144" s="16" t="str">
        <f t="shared" si="30"/>
        <v>No hay datos</v>
      </c>
      <c r="J144" s="19">
        <f t="shared" si="30"/>
        <v>149048</v>
      </c>
      <c r="K144" s="24">
        <f t="shared" si="30"/>
        <v>21423</v>
      </c>
      <c r="L144" s="7">
        <f t="shared" si="30"/>
        <v>327889</v>
      </c>
      <c r="M144" s="7">
        <f t="shared" si="3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33"/>
        <v>2516</v>
      </c>
      <c r="S144" s="7">
        <f t="shared" si="33"/>
        <v>315</v>
      </c>
      <c r="T144" s="7">
        <f t="shared" si="33"/>
        <v>119</v>
      </c>
      <c r="U144" s="7">
        <f t="shared" si="31"/>
        <v>79053</v>
      </c>
      <c r="V144" s="7">
        <f t="shared" si="31"/>
        <v>531</v>
      </c>
      <c r="W144" s="7">
        <f t="shared" si="31"/>
        <v>342</v>
      </c>
      <c r="X144" s="7" t="str">
        <f t="shared" si="31"/>
        <v>53.0%</v>
      </c>
      <c r="Y144" s="7" t="str">
        <f t="shared" si="31"/>
        <v>47.0%</v>
      </c>
      <c r="Z144" s="7" t="str">
        <f t="shared" si="31"/>
        <v>60.6%</v>
      </c>
      <c r="AA144" s="7" t="str">
        <f t="shared" si="31"/>
        <v>20.5%</v>
      </c>
      <c r="AB144" s="7" t="str">
        <f t="shared" si="31"/>
        <v>13.2%</v>
      </c>
      <c r="AC144" s="7" t="str">
        <f t="shared" si="31"/>
        <v>2.9%</v>
      </c>
      <c r="AD144" s="7" t="str">
        <f t="shared" si="31"/>
        <v>1.4%</v>
      </c>
      <c r="AE144" s="7" t="str">
        <f t="shared" si="31"/>
        <v>0.8%</v>
      </c>
      <c r="AF144" s="7" t="str">
        <f t="shared" si="31"/>
        <v>0.5%</v>
      </c>
      <c r="AG144" s="7" t="str">
        <f t="shared" si="19"/>
        <v>0.2%</v>
      </c>
      <c r="AH144" s="9"/>
      <c r="AI144" s="9">
        <f t="shared" si="32"/>
        <v>4</v>
      </c>
      <c r="AJ144" s="10" t="s">
        <v>282</v>
      </c>
    </row>
    <row r="145" spans="1:36" ht="13.8" x14ac:dyDescent="0.25">
      <c r="A145" s="5">
        <f t="shared" si="29"/>
        <v>43890</v>
      </c>
      <c r="B145" s="5">
        <f t="shared" si="29"/>
        <v>44136</v>
      </c>
      <c r="C145" s="6">
        <f t="shared" si="29"/>
        <v>0.33333333333333331</v>
      </c>
      <c r="D145" s="7">
        <f t="shared" si="29"/>
        <v>248</v>
      </c>
      <c r="E145" s="10" t="s">
        <v>268</v>
      </c>
      <c r="F145" s="7">
        <f t="shared" si="30"/>
        <v>169194</v>
      </c>
      <c r="G145" s="7">
        <f t="shared" si="30"/>
        <v>8371</v>
      </c>
      <c r="H145" s="7">
        <f t="shared" si="30"/>
        <v>4313</v>
      </c>
      <c r="I145" s="16" t="str">
        <f t="shared" si="30"/>
        <v>No hay datos</v>
      </c>
      <c r="J145" s="19">
        <f t="shared" si="30"/>
        <v>149048</v>
      </c>
      <c r="K145" s="24">
        <f t="shared" si="30"/>
        <v>21423</v>
      </c>
      <c r="L145" s="7">
        <f t="shared" si="30"/>
        <v>327889</v>
      </c>
      <c r="M145" s="7">
        <f t="shared" si="3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31"/>
        <v>79053</v>
      </c>
      <c r="V145" s="7">
        <f t="shared" si="31"/>
        <v>531</v>
      </c>
      <c r="W145" s="7">
        <f t="shared" si="31"/>
        <v>342</v>
      </c>
      <c r="X145" s="7" t="str">
        <f t="shared" si="31"/>
        <v>53.0%</v>
      </c>
      <c r="Y145" s="7" t="str">
        <f t="shared" si="31"/>
        <v>47.0%</v>
      </c>
      <c r="Z145" s="7" t="str">
        <f t="shared" si="31"/>
        <v>60.6%</v>
      </c>
      <c r="AA145" s="7" t="str">
        <f t="shared" si="31"/>
        <v>20.5%</v>
      </c>
      <c r="AB145" s="7" t="str">
        <f t="shared" si="31"/>
        <v>13.2%</v>
      </c>
      <c r="AC145" s="7" t="str">
        <f t="shared" si="31"/>
        <v>2.9%</v>
      </c>
      <c r="AD145" s="7" t="str">
        <f t="shared" si="31"/>
        <v>1.4%</v>
      </c>
      <c r="AE145" s="7" t="str">
        <f t="shared" si="31"/>
        <v>0.8%</v>
      </c>
      <c r="AF145" s="7" t="str">
        <f t="shared" si="31"/>
        <v>0.5%</v>
      </c>
      <c r="AG145" s="7" t="str">
        <f t="shared" si="19"/>
        <v>0.2%</v>
      </c>
      <c r="AH145" s="9"/>
      <c r="AI145" s="9">
        <f t="shared" si="32"/>
        <v>4</v>
      </c>
      <c r="AJ145" s="10" t="s">
        <v>282</v>
      </c>
    </row>
    <row r="146" spans="1:36" ht="13.8" x14ac:dyDescent="0.25">
      <c r="A146" s="5">
        <f t="shared" si="29"/>
        <v>43890</v>
      </c>
      <c r="B146" s="5">
        <f t="shared" si="29"/>
        <v>44136</v>
      </c>
      <c r="C146" s="6">
        <f t="shared" si="29"/>
        <v>0.33333333333333331</v>
      </c>
      <c r="D146" s="7">
        <f t="shared" si="29"/>
        <v>248</v>
      </c>
      <c r="E146" s="10" t="s">
        <v>268</v>
      </c>
      <c r="F146" s="7">
        <f t="shared" si="30"/>
        <v>169194</v>
      </c>
      <c r="G146" s="7">
        <f t="shared" si="30"/>
        <v>8371</v>
      </c>
      <c r="H146" s="7">
        <f t="shared" si="30"/>
        <v>4313</v>
      </c>
      <c r="I146" s="16" t="str">
        <f t="shared" si="30"/>
        <v>No hay datos</v>
      </c>
      <c r="J146" s="19">
        <f t="shared" si="30"/>
        <v>149048</v>
      </c>
      <c r="K146" s="24">
        <f t="shared" si="30"/>
        <v>21423</v>
      </c>
      <c r="L146" s="7">
        <f t="shared" si="30"/>
        <v>327889</v>
      </c>
      <c r="M146" s="7">
        <f t="shared" si="3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3"/>
        <v>4575</v>
      </c>
      <c r="S146" s="7">
        <f t="shared" si="33"/>
        <v>281</v>
      </c>
      <c r="T146" s="7">
        <f t="shared" si="33"/>
        <v>61</v>
      </c>
      <c r="U146" s="7">
        <f t="shared" si="31"/>
        <v>79053</v>
      </c>
      <c r="V146" s="7">
        <f t="shared" si="31"/>
        <v>531</v>
      </c>
      <c r="W146" s="7">
        <f t="shared" si="31"/>
        <v>342</v>
      </c>
      <c r="X146" s="7" t="str">
        <f t="shared" si="31"/>
        <v>53.0%</v>
      </c>
      <c r="Y146" s="7" t="str">
        <f t="shared" si="31"/>
        <v>47.0%</v>
      </c>
      <c r="Z146" s="7" t="str">
        <f t="shared" si="31"/>
        <v>60.6%</v>
      </c>
      <c r="AA146" s="7" t="str">
        <f t="shared" si="31"/>
        <v>20.5%</v>
      </c>
      <c r="AB146" s="7" t="str">
        <f t="shared" si="31"/>
        <v>13.2%</v>
      </c>
      <c r="AC146" s="7" t="str">
        <f t="shared" si="31"/>
        <v>2.9%</v>
      </c>
      <c r="AD146" s="7" t="str">
        <f t="shared" si="31"/>
        <v>1.4%</v>
      </c>
      <c r="AE146" s="7" t="str">
        <f t="shared" si="31"/>
        <v>0.8%</v>
      </c>
      <c r="AF146" s="7" t="str">
        <f t="shared" si="31"/>
        <v>0.5%</v>
      </c>
      <c r="AG146" s="7" t="str">
        <f t="shared" si="19"/>
        <v>0.2%</v>
      </c>
      <c r="AH146" s="9"/>
      <c r="AI146" s="9">
        <f t="shared" si="32"/>
        <v>4</v>
      </c>
      <c r="AJ146" s="10" t="s">
        <v>282</v>
      </c>
    </row>
    <row r="147" spans="1:36" ht="13.8" x14ac:dyDescent="0.25">
      <c r="A147" s="5">
        <f t="shared" ref="A147:D162" si="34">A146</f>
        <v>43890</v>
      </c>
      <c r="B147" s="5">
        <f t="shared" si="34"/>
        <v>44136</v>
      </c>
      <c r="C147" s="6">
        <f t="shared" si="34"/>
        <v>0.33333333333333331</v>
      </c>
      <c r="D147" s="7">
        <f t="shared" si="34"/>
        <v>248</v>
      </c>
      <c r="E147" s="10" t="s">
        <v>268</v>
      </c>
      <c r="F147" s="7">
        <f t="shared" ref="F147:M162" si="35">F146</f>
        <v>169194</v>
      </c>
      <c r="G147" s="7">
        <f t="shared" si="35"/>
        <v>8371</v>
      </c>
      <c r="H147" s="7">
        <f t="shared" si="35"/>
        <v>4313</v>
      </c>
      <c r="I147" s="16" t="str">
        <f t="shared" si="35"/>
        <v>No hay datos</v>
      </c>
      <c r="J147" s="19">
        <f t="shared" si="35"/>
        <v>149048</v>
      </c>
      <c r="K147" s="24">
        <f t="shared" si="35"/>
        <v>21423</v>
      </c>
      <c r="L147" s="7">
        <f t="shared" si="35"/>
        <v>327889</v>
      </c>
      <c r="M147" s="7">
        <f t="shared" si="35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3"/>
        <v>4575</v>
      </c>
      <c r="S147" s="7">
        <f t="shared" si="33"/>
        <v>281</v>
      </c>
      <c r="T147" s="7">
        <f t="shared" si="33"/>
        <v>61</v>
      </c>
      <c r="U147" s="7">
        <f t="shared" si="31"/>
        <v>79053</v>
      </c>
      <c r="V147" s="7">
        <f t="shared" si="31"/>
        <v>531</v>
      </c>
      <c r="W147" s="7">
        <f t="shared" si="31"/>
        <v>342</v>
      </c>
      <c r="X147" s="7" t="str">
        <f t="shared" si="31"/>
        <v>53.0%</v>
      </c>
      <c r="Y147" s="7" t="str">
        <f t="shared" si="31"/>
        <v>47.0%</v>
      </c>
      <c r="Z147" s="7" t="str">
        <f t="shared" si="31"/>
        <v>60.6%</v>
      </c>
      <c r="AA147" s="7" t="str">
        <f t="shared" si="31"/>
        <v>20.5%</v>
      </c>
      <c r="AB147" s="7" t="str">
        <f t="shared" si="31"/>
        <v>13.2%</v>
      </c>
      <c r="AC147" s="7" t="str">
        <f t="shared" si="31"/>
        <v>2.9%</v>
      </c>
      <c r="AD147" s="7" t="str">
        <f t="shared" si="31"/>
        <v>1.4%</v>
      </c>
      <c r="AE147" s="7" t="str">
        <f t="shared" si="31"/>
        <v>0.8%</v>
      </c>
      <c r="AF147" s="7" t="str">
        <f t="shared" si="31"/>
        <v>0.5%</v>
      </c>
      <c r="AG147" s="7" t="str">
        <f t="shared" si="31"/>
        <v>0.2%</v>
      </c>
      <c r="AH147" s="9"/>
      <c r="AI147" s="9">
        <f t="shared" si="32"/>
        <v>4</v>
      </c>
      <c r="AJ147" s="10" t="s">
        <v>282</v>
      </c>
    </row>
    <row r="148" spans="1:36" ht="13.8" x14ac:dyDescent="0.25">
      <c r="A148" s="5">
        <f t="shared" si="34"/>
        <v>43890</v>
      </c>
      <c r="B148" s="5">
        <f t="shared" si="34"/>
        <v>44136</v>
      </c>
      <c r="C148" s="6">
        <f t="shared" si="34"/>
        <v>0.33333333333333331</v>
      </c>
      <c r="D148" s="7">
        <f t="shared" si="34"/>
        <v>248</v>
      </c>
      <c r="E148" s="10" t="s">
        <v>268</v>
      </c>
      <c r="F148" s="7">
        <f t="shared" si="35"/>
        <v>169194</v>
      </c>
      <c r="G148" s="7">
        <f t="shared" si="35"/>
        <v>8371</v>
      </c>
      <c r="H148" s="7">
        <f t="shared" si="35"/>
        <v>4313</v>
      </c>
      <c r="I148" s="16" t="str">
        <f t="shared" si="35"/>
        <v>No hay datos</v>
      </c>
      <c r="J148" s="19">
        <f t="shared" si="35"/>
        <v>149048</v>
      </c>
      <c r="K148" s="24">
        <f t="shared" si="35"/>
        <v>21423</v>
      </c>
      <c r="L148" s="7">
        <f t="shared" si="35"/>
        <v>327889</v>
      </c>
      <c r="M148" s="7">
        <f t="shared" si="35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33"/>
        <v>4575</v>
      </c>
      <c r="S148" s="7">
        <f t="shared" si="33"/>
        <v>281</v>
      </c>
      <c r="T148" s="7">
        <f t="shared" si="33"/>
        <v>61</v>
      </c>
      <c r="U148" s="7">
        <f t="shared" si="33"/>
        <v>79053</v>
      </c>
      <c r="V148" s="7">
        <f t="shared" si="33"/>
        <v>531</v>
      </c>
      <c r="W148" s="7">
        <f t="shared" si="33"/>
        <v>342</v>
      </c>
      <c r="X148" s="7" t="str">
        <f t="shared" si="33"/>
        <v>53.0%</v>
      </c>
      <c r="Y148" s="7" t="str">
        <f t="shared" si="33"/>
        <v>47.0%</v>
      </c>
      <c r="Z148" s="7" t="str">
        <f t="shared" si="33"/>
        <v>60.6%</v>
      </c>
      <c r="AA148" s="7" t="str">
        <f t="shared" si="33"/>
        <v>20.5%</v>
      </c>
      <c r="AB148" s="7" t="str">
        <f t="shared" si="33"/>
        <v>13.2%</v>
      </c>
      <c r="AC148" s="7" t="str">
        <f t="shared" si="33"/>
        <v>2.9%</v>
      </c>
      <c r="AD148" s="7" t="str">
        <f t="shared" si="33"/>
        <v>1.4%</v>
      </c>
      <c r="AE148" s="7" t="str">
        <f t="shared" si="33"/>
        <v>0.8%</v>
      </c>
      <c r="AF148" s="7" t="str">
        <f t="shared" si="33"/>
        <v>0.5%</v>
      </c>
      <c r="AG148" s="7" t="str">
        <f t="shared" si="33"/>
        <v>0.2%</v>
      </c>
      <c r="AH148" s="9"/>
      <c r="AI148" s="9">
        <f t="shared" si="32"/>
        <v>4</v>
      </c>
      <c r="AJ148" s="10" t="s">
        <v>282</v>
      </c>
    </row>
    <row r="149" spans="1:36" ht="13.8" x14ac:dyDescent="0.25">
      <c r="A149" s="5">
        <f t="shared" si="34"/>
        <v>43890</v>
      </c>
      <c r="B149" s="5">
        <f t="shared" si="34"/>
        <v>44136</v>
      </c>
      <c r="C149" s="6">
        <f t="shared" si="34"/>
        <v>0.33333333333333331</v>
      </c>
      <c r="D149" s="7">
        <f t="shared" si="34"/>
        <v>248</v>
      </c>
      <c r="E149" s="10" t="s">
        <v>268</v>
      </c>
      <c r="F149" s="7">
        <f t="shared" si="35"/>
        <v>169194</v>
      </c>
      <c r="G149" s="7">
        <f t="shared" si="35"/>
        <v>8371</v>
      </c>
      <c r="H149" s="7">
        <f t="shared" si="35"/>
        <v>4313</v>
      </c>
      <c r="I149" s="16" t="str">
        <f t="shared" si="35"/>
        <v>No hay datos</v>
      </c>
      <c r="J149" s="19">
        <f t="shared" si="35"/>
        <v>149048</v>
      </c>
      <c r="K149" s="24">
        <f t="shared" si="35"/>
        <v>21423</v>
      </c>
      <c r="L149" s="7">
        <f t="shared" si="35"/>
        <v>327889</v>
      </c>
      <c r="M149" s="7">
        <f t="shared" si="35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3"/>
        <v>4575</v>
      </c>
      <c r="S149" s="7">
        <f t="shared" si="33"/>
        <v>281</v>
      </c>
      <c r="T149" s="7">
        <f t="shared" si="33"/>
        <v>61</v>
      </c>
      <c r="U149" s="7">
        <f t="shared" si="33"/>
        <v>79053</v>
      </c>
      <c r="V149" s="7">
        <f t="shared" si="33"/>
        <v>531</v>
      </c>
      <c r="W149" s="7">
        <f t="shared" si="33"/>
        <v>342</v>
      </c>
      <c r="X149" s="7" t="str">
        <f t="shared" si="33"/>
        <v>53.0%</v>
      </c>
      <c r="Y149" s="7" t="str">
        <f t="shared" si="33"/>
        <v>47.0%</v>
      </c>
      <c r="Z149" s="7" t="str">
        <f t="shared" si="33"/>
        <v>60.6%</v>
      </c>
      <c r="AA149" s="7" t="str">
        <f t="shared" si="33"/>
        <v>20.5%</v>
      </c>
      <c r="AB149" s="7" t="str">
        <f t="shared" si="33"/>
        <v>13.2%</v>
      </c>
      <c r="AC149" s="7" t="str">
        <f t="shared" si="33"/>
        <v>2.9%</v>
      </c>
      <c r="AD149" s="7" t="str">
        <f t="shared" si="33"/>
        <v>1.4%</v>
      </c>
      <c r="AE149" s="7" t="str">
        <f t="shared" si="33"/>
        <v>0.8%</v>
      </c>
      <c r="AF149" s="7" t="str">
        <f t="shared" si="33"/>
        <v>0.5%</v>
      </c>
      <c r="AG149" s="7" t="str">
        <f t="shared" si="33"/>
        <v>0.2%</v>
      </c>
      <c r="AH149" s="9"/>
      <c r="AI149" s="9">
        <f t="shared" si="32"/>
        <v>4</v>
      </c>
      <c r="AJ149" s="10" t="s">
        <v>282</v>
      </c>
    </row>
    <row r="150" spans="1:36" ht="13.8" x14ac:dyDescent="0.25">
      <c r="A150" s="5">
        <f t="shared" si="34"/>
        <v>43890</v>
      </c>
      <c r="B150" s="5">
        <f t="shared" si="34"/>
        <v>44136</v>
      </c>
      <c r="C150" s="6">
        <f t="shared" si="34"/>
        <v>0.33333333333333331</v>
      </c>
      <c r="D150" s="7">
        <f t="shared" si="34"/>
        <v>248</v>
      </c>
      <c r="E150" s="10" t="s">
        <v>268</v>
      </c>
      <c r="F150" s="7">
        <f t="shared" si="35"/>
        <v>169194</v>
      </c>
      <c r="G150" s="7">
        <f t="shared" si="35"/>
        <v>8371</v>
      </c>
      <c r="H150" s="7">
        <f t="shared" si="35"/>
        <v>4313</v>
      </c>
      <c r="I150" s="16" t="str">
        <f t="shared" si="35"/>
        <v>No hay datos</v>
      </c>
      <c r="J150" s="19">
        <f t="shared" si="35"/>
        <v>149048</v>
      </c>
      <c r="K150" s="24">
        <f t="shared" si="35"/>
        <v>21423</v>
      </c>
      <c r="L150" s="7">
        <f t="shared" si="35"/>
        <v>327889</v>
      </c>
      <c r="M150" s="7">
        <f t="shared" si="35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33"/>
        <v>4575</v>
      </c>
      <c r="S150" s="7">
        <f t="shared" si="33"/>
        <v>281</v>
      </c>
      <c r="T150" s="7">
        <f t="shared" si="33"/>
        <v>61</v>
      </c>
      <c r="U150" s="7">
        <f t="shared" si="33"/>
        <v>79053</v>
      </c>
      <c r="V150" s="7">
        <f t="shared" si="33"/>
        <v>531</v>
      </c>
      <c r="W150" s="7">
        <f t="shared" si="33"/>
        <v>342</v>
      </c>
      <c r="X150" s="7" t="str">
        <f t="shared" si="33"/>
        <v>53.0%</v>
      </c>
      <c r="Y150" s="7" t="str">
        <f t="shared" si="33"/>
        <v>47.0%</v>
      </c>
      <c r="Z150" s="7" t="str">
        <f t="shared" si="33"/>
        <v>60.6%</v>
      </c>
      <c r="AA150" s="7" t="str">
        <f t="shared" si="33"/>
        <v>20.5%</v>
      </c>
      <c r="AB150" s="7" t="str">
        <f t="shared" si="33"/>
        <v>13.2%</v>
      </c>
      <c r="AC150" s="7" t="str">
        <f t="shared" si="33"/>
        <v>2.9%</v>
      </c>
      <c r="AD150" s="7" t="str">
        <f t="shared" si="33"/>
        <v>1.4%</v>
      </c>
      <c r="AE150" s="7" t="str">
        <f t="shared" si="33"/>
        <v>0.8%</v>
      </c>
      <c r="AF150" s="7" t="str">
        <f t="shared" si="33"/>
        <v>0.5%</v>
      </c>
      <c r="AG150" s="7" t="str">
        <f t="shared" si="33"/>
        <v>0.2%</v>
      </c>
      <c r="AH150" s="9"/>
      <c r="AI150" s="9">
        <f t="shared" si="32"/>
        <v>4</v>
      </c>
      <c r="AJ150" s="10" t="s">
        <v>282</v>
      </c>
    </row>
    <row r="151" spans="1:36" ht="13.8" x14ac:dyDescent="0.25">
      <c r="A151" s="5">
        <f t="shared" si="34"/>
        <v>43890</v>
      </c>
      <c r="B151" s="5">
        <f t="shared" si="34"/>
        <v>44136</v>
      </c>
      <c r="C151" s="6">
        <f t="shared" si="34"/>
        <v>0.33333333333333331</v>
      </c>
      <c r="D151" s="7">
        <f t="shared" si="34"/>
        <v>248</v>
      </c>
      <c r="E151" s="10" t="s">
        <v>268</v>
      </c>
      <c r="F151" s="7">
        <f t="shared" si="35"/>
        <v>169194</v>
      </c>
      <c r="G151" s="7">
        <f t="shared" si="35"/>
        <v>8371</v>
      </c>
      <c r="H151" s="7">
        <f t="shared" si="35"/>
        <v>4313</v>
      </c>
      <c r="I151" s="16" t="str">
        <f t="shared" si="35"/>
        <v>No hay datos</v>
      </c>
      <c r="J151" s="19">
        <f t="shared" si="35"/>
        <v>149048</v>
      </c>
      <c r="K151" s="24">
        <f t="shared" si="35"/>
        <v>21423</v>
      </c>
      <c r="L151" s="7">
        <f t="shared" si="35"/>
        <v>327889</v>
      </c>
      <c r="M151" s="7">
        <f t="shared" si="35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6">R150</f>
        <v>4575</v>
      </c>
      <c r="S151" s="7">
        <f t="shared" si="36"/>
        <v>281</v>
      </c>
      <c r="T151" s="7">
        <f t="shared" si="36"/>
        <v>61</v>
      </c>
      <c r="U151" s="7">
        <f t="shared" si="36"/>
        <v>79053</v>
      </c>
      <c r="V151" s="7">
        <f t="shared" si="36"/>
        <v>531</v>
      </c>
      <c r="W151" s="7">
        <f t="shared" si="36"/>
        <v>342</v>
      </c>
      <c r="X151" s="7" t="str">
        <f t="shared" si="36"/>
        <v>53.0%</v>
      </c>
      <c r="Y151" s="7" t="str">
        <f t="shared" si="36"/>
        <v>47.0%</v>
      </c>
      <c r="Z151" s="7" t="str">
        <f t="shared" si="36"/>
        <v>60.6%</v>
      </c>
      <c r="AA151" s="7" t="str">
        <f t="shared" si="36"/>
        <v>20.5%</v>
      </c>
      <c r="AB151" s="7" t="str">
        <f t="shared" si="36"/>
        <v>13.2%</v>
      </c>
      <c r="AC151" s="7" t="str">
        <f t="shared" si="36"/>
        <v>2.9%</v>
      </c>
      <c r="AD151" s="7" t="str">
        <f t="shared" si="36"/>
        <v>1.4%</v>
      </c>
      <c r="AE151" s="7" t="str">
        <f t="shared" si="36"/>
        <v>0.8%</v>
      </c>
      <c r="AF151" s="7" t="str">
        <f t="shared" si="36"/>
        <v>0.5%</v>
      </c>
      <c r="AG151" s="7" t="str">
        <f t="shared" si="36"/>
        <v>0.2%</v>
      </c>
      <c r="AH151" s="9"/>
      <c r="AI151" s="9">
        <f t="shared" si="32"/>
        <v>4</v>
      </c>
      <c r="AJ151" s="10" t="s">
        <v>282</v>
      </c>
    </row>
    <row r="152" spans="1:36" ht="13.8" x14ac:dyDescent="0.25">
      <c r="A152" s="5">
        <f t="shared" si="34"/>
        <v>43890</v>
      </c>
      <c r="B152" s="5">
        <f t="shared" si="34"/>
        <v>44136</v>
      </c>
      <c r="C152" s="6">
        <f t="shared" si="34"/>
        <v>0.33333333333333331</v>
      </c>
      <c r="D152" s="7">
        <f t="shared" si="34"/>
        <v>248</v>
      </c>
      <c r="E152" s="10" t="s">
        <v>268</v>
      </c>
      <c r="F152" s="7">
        <f t="shared" si="35"/>
        <v>169194</v>
      </c>
      <c r="G152" s="7">
        <f t="shared" si="35"/>
        <v>8371</v>
      </c>
      <c r="H152" s="7">
        <f t="shared" si="35"/>
        <v>4313</v>
      </c>
      <c r="I152" s="16" t="str">
        <f t="shared" si="35"/>
        <v>No hay datos</v>
      </c>
      <c r="J152" s="19">
        <f t="shared" si="35"/>
        <v>149048</v>
      </c>
      <c r="K152" s="24">
        <f t="shared" si="35"/>
        <v>21423</v>
      </c>
      <c r="L152" s="7">
        <f t="shared" si="35"/>
        <v>327889</v>
      </c>
      <c r="M152" s="7">
        <f t="shared" si="35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6"/>
        <v>4575</v>
      </c>
      <c r="S152" s="7">
        <f t="shared" si="36"/>
        <v>281</v>
      </c>
      <c r="T152" s="7">
        <f t="shared" si="36"/>
        <v>61</v>
      </c>
      <c r="U152" s="7">
        <f t="shared" si="36"/>
        <v>79053</v>
      </c>
      <c r="V152" s="7">
        <f t="shared" si="36"/>
        <v>531</v>
      </c>
      <c r="W152" s="7">
        <f t="shared" si="36"/>
        <v>342</v>
      </c>
      <c r="X152" s="7" t="str">
        <f t="shared" si="36"/>
        <v>53.0%</v>
      </c>
      <c r="Y152" s="7" t="str">
        <f t="shared" si="36"/>
        <v>47.0%</v>
      </c>
      <c r="Z152" s="7" t="str">
        <f t="shared" si="36"/>
        <v>60.6%</v>
      </c>
      <c r="AA152" s="7" t="str">
        <f t="shared" si="36"/>
        <v>20.5%</v>
      </c>
      <c r="AB152" s="7" t="str">
        <f t="shared" si="36"/>
        <v>13.2%</v>
      </c>
      <c r="AC152" s="7" t="str">
        <f t="shared" si="36"/>
        <v>2.9%</v>
      </c>
      <c r="AD152" s="7" t="str">
        <f t="shared" si="36"/>
        <v>1.4%</v>
      </c>
      <c r="AE152" s="7" t="str">
        <f t="shared" si="36"/>
        <v>0.8%</v>
      </c>
      <c r="AF152" s="7" t="str">
        <f t="shared" si="36"/>
        <v>0.5%</v>
      </c>
      <c r="AG152" s="7" t="str">
        <f t="shared" si="36"/>
        <v>0.2%</v>
      </c>
      <c r="AH152" s="9"/>
      <c r="AI152" s="9">
        <f t="shared" si="32"/>
        <v>4</v>
      </c>
      <c r="AJ152" s="10" t="s">
        <v>282</v>
      </c>
    </row>
    <row r="153" spans="1:36" ht="13.8" x14ac:dyDescent="0.25">
      <c r="A153" s="5">
        <f t="shared" si="34"/>
        <v>43890</v>
      </c>
      <c r="B153" s="5">
        <f t="shared" si="34"/>
        <v>44136</v>
      </c>
      <c r="C153" s="6">
        <f t="shared" si="34"/>
        <v>0.33333333333333331</v>
      </c>
      <c r="D153" s="7">
        <f t="shared" si="34"/>
        <v>248</v>
      </c>
      <c r="E153" s="10" t="s">
        <v>268</v>
      </c>
      <c r="F153" s="7">
        <f t="shared" si="35"/>
        <v>169194</v>
      </c>
      <c r="G153" s="7">
        <f t="shared" si="35"/>
        <v>8371</v>
      </c>
      <c r="H153" s="7">
        <f t="shared" si="35"/>
        <v>4313</v>
      </c>
      <c r="I153" s="16" t="str">
        <f t="shared" si="35"/>
        <v>No hay datos</v>
      </c>
      <c r="J153" s="19">
        <f t="shared" si="35"/>
        <v>149048</v>
      </c>
      <c r="K153" s="24">
        <f t="shared" si="35"/>
        <v>21423</v>
      </c>
      <c r="L153" s="7">
        <f t="shared" si="35"/>
        <v>327889</v>
      </c>
      <c r="M153" s="7">
        <f t="shared" si="35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36"/>
        <v>79053</v>
      </c>
      <c r="V153" s="7">
        <f t="shared" si="36"/>
        <v>531</v>
      </c>
      <c r="W153" s="7">
        <f t="shared" si="36"/>
        <v>342</v>
      </c>
      <c r="X153" s="7" t="str">
        <f t="shared" si="36"/>
        <v>53.0%</v>
      </c>
      <c r="Y153" s="7" t="str">
        <f t="shared" si="36"/>
        <v>47.0%</v>
      </c>
      <c r="Z153" s="7" t="str">
        <f t="shared" si="36"/>
        <v>60.6%</v>
      </c>
      <c r="AA153" s="7" t="str">
        <f t="shared" si="36"/>
        <v>20.5%</v>
      </c>
      <c r="AB153" s="7" t="str">
        <f t="shared" si="36"/>
        <v>13.2%</v>
      </c>
      <c r="AC153" s="7" t="str">
        <f t="shared" si="36"/>
        <v>2.9%</v>
      </c>
      <c r="AD153" s="7" t="str">
        <f t="shared" si="36"/>
        <v>1.4%</v>
      </c>
      <c r="AE153" s="7" t="str">
        <f t="shared" si="36"/>
        <v>0.8%</v>
      </c>
      <c r="AF153" s="7" t="str">
        <f t="shared" si="36"/>
        <v>0.5%</v>
      </c>
      <c r="AG153" s="7" t="str">
        <f t="shared" si="36"/>
        <v>0.2%</v>
      </c>
      <c r="AH153" s="9"/>
      <c r="AI153" s="9">
        <f t="shared" si="32"/>
        <v>4</v>
      </c>
      <c r="AJ153" s="10" t="s">
        <v>282</v>
      </c>
    </row>
    <row r="154" spans="1:36" ht="13.8" x14ac:dyDescent="0.25">
      <c r="A154" s="5">
        <f t="shared" si="34"/>
        <v>43890</v>
      </c>
      <c r="B154" s="5">
        <f t="shared" si="34"/>
        <v>44136</v>
      </c>
      <c r="C154" s="6">
        <f t="shared" si="34"/>
        <v>0.33333333333333331</v>
      </c>
      <c r="D154" s="7">
        <f t="shared" si="34"/>
        <v>248</v>
      </c>
      <c r="E154" s="10" t="s">
        <v>268</v>
      </c>
      <c r="F154" s="7">
        <f t="shared" si="35"/>
        <v>169194</v>
      </c>
      <c r="G154" s="7">
        <f t="shared" si="35"/>
        <v>8371</v>
      </c>
      <c r="H154" s="7">
        <f t="shared" si="35"/>
        <v>4313</v>
      </c>
      <c r="I154" s="16" t="str">
        <f t="shared" si="35"/>
        <v>No hay datos</v>
      </c>
      <c r="J154" s="19">
        <f t="shared" si="35"/>
        <v>149048</v>
      </c>
      <c r="K154" s="24">
        <f t="shared" si="35"/>
        <v>21423</v>
      </c>
      <c r="L154" s="7">
        <f t="shared" si="35"/>
        <v>327889</v>
      </c>
      <c r="M154" s="7">
        <f t="shared" si="35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6"/>
        <v>4773</v>
      </c>
      <c r="S154" s="7">
        <f t="shared" si="36"/>
        <v>170</v>
      </c>
      <c r="T154" s="7">
        <f t="shared" si="36"/>
        <v>7</v>
      </c>
      <c r="U154" s="7">
        <f t="shared" si="36"/>
        <v>79053</v>
      </c>
      <c r="V154" s="7">
        <f t="shared" si="36"/>
        <v>531</v>
      </c>
      <c r="W154" s="7">
        <f t="shared" si="36"/>
        <v>342</v>
      </c>
      <c r="X154" s="7" t="str">
        <f t="shared" si="36"/>
        <v>53.0%</v>
      </c>
      <c r="Y154" s="7" t="str">
        <f t="shared" si="36"/>
        <v>47.0%</v>
      </c>
      <c r="Z154" s="7" t="str">
        <f t="shared" si="36"/>
        <v>60.6%</v>
      </c>
      <c r="AA154" s="7" t="str">
        <f t="shared" si="36"/>
        <v>20.5%</v>
      </c>
      <c r="AB154" s="7" t="str">
        <f t="shared" si="36"/>
        <v>13.2%</v>
      </c>
      <c r="AC154" s="7" t="str">
        <f t="shared" si="36"/>
        <v>2.9%</v>
      </c>
      <c r="AD154" s="7" t="str">
        <f t="shared" si="36"/>
        <v>1.4%</v>
      </c>
      <c r="AE154" s="7" t="str">
        <f t="shared" si="36"/>
        <v>0.8%</v>
      </c>
      <c r="AF154" s="7" t="str">
        <f t="shared" si="36"/>
        <v>0.5%</v>
      </c>
      <c r="AG154" s="7" t="str">
        <f t="shared" si="36"/>
        <v>0.2%</v>
      </c>
      <c r="AH154" s="9"/>
      <c r="AI154" s="9">
        <f t="shared" si="32"/>
        <v>4</v>
      </c>
      <c r="AJ154" s="10" t="s">
        <v>282</v>
      </c>
    </row>
    <row r="155" spans="1:36" ht="13.8" x14ac:dyDescent="0.25">
      <c r="A155" s="5">
        <f t="shared" si="34"/>
        <v>43890</v>
      </c>
      <c r="B155" s="5">
        <f t="shared" si="34"/>
        <v>44136</v>
      </c>
      <c r="C155" s="6">
        <f t="shared" si="34"/>
        <v>0.33333333333333331</v>
      </c>
      <c r="D155" s="7">
        <f t="shared" si="34"/>
        <v>248</v>
      </c>
      <c r="E155" s="10" t="s">
        <v>268</v>
      </c>
      <c r="F155" s="7">
        <f t="shared" si="35"/>
        <v>169194</v>
      </c>
      <c r="G155" s="7">
        <f t="shared" si="35"/>
        <v>8371</v>
      </c>
      <c r="H155" s="7">
        <f t="shared" si="35"/>
        <v>4313</v>
      </c>
      <c r="I155" s="16" t="str">
        <f t="shared" si="35"/>
        <v>No hay datos</v>
      </c>
      <c r="J155" s="19">
        <f t="shared" si="35"/>
        <v>149048</v>
      </c>
      <c r="K155" s="24">
        <f t="shared" si="35"/>
        <v>21423</v>
      </c>
      <c r="L155" s="7">
        <f t="shared" si="35"/>
        <v>327889</v>
      </c>
      <c r="M155" s="7">
        <f t="shared" si="35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6"/>
        <v>4773</v>
      </c>
      <c r="S155" s="7">
        <f t="shared" si="36"/>
        <v>170</v>
      </c>
      <c r="T155" s="7">
        <f t="shared" si="36"/>
        <v>7</v>
      </c>
      <c r="U155" s="7">
        <f t="shared" si="36"/>
        <v>79053</v>
      </c>
      <c r="V155" s="7">
        <f t="shared" si="36"/>
        <v>531</v>
      </c>
      <c r="W155" s="7">
        <f t="shared" si="36"/>
        <v>342</v>
      </c>
      <c r="X155" s="7" t="str">
        <f t="shared" si="36"/>
        <v>53.0%</v>
      </c>
      <c r="Y155" s="7" t="str">
        <f t="shared" si="36"/>
        <v>47.0%</v>
      </c>
      <c r="Z155" s="7" t="str">
        <f t="shared" si="36"/>
        <v>60.6%</v>
      </c>
      <c r="AA155" s="7" t="str">
        <f t="shared" si="36"/>
        <v>20.5%</v>
      </c>
      <c r="AB155" s="7" t="str">
        <f t="shared" si="36"/>
        <v>13.2%</v>
      </c>
      <c r="AC155" s="7" t="str">
        <f t="shared" si="36"/>
        <v>2.9%</v>
      </c>
      <c r="AD155" s="7" t="str">
        <f t="shared" si="36"/>
        <v>1.4%</v>
      </c>
      <c r="AE155" s="7" t="str">
        <f t="shared" si="36"/>
        <v>0.8%</v>
      </c>
      <c r="AF155" s="7" t="str">
        <f t="shared" si="36"/>
        <v>0.5%</v>
      </c>
      <c r="AG155" s="7" t="str">
        <f t="shared" si="36"/>
        <v>0.2%</v>
      </c>
      <c r="AH155" s="9"/>
      <c r="AI155" s="9">
        <f t="shared" si="32"/>
        <v>4</v>
      </c>
      <c r="AJ155" s="10" t="s">
        <v>282</v>
      </c>
    </row>
    <row r="156" spans="1:36" ht="13.8" x14ac:dyDescent="0.25">
      <c r="A156" s="5">
        <f t="shared" si="34"/>
        <v>43890</v>
      </c>
      <c r="B156" s="5">
        <f t="shared" si="34"/>
        <v>44136</v>
      </c>
      <c r="C156" s="6">
        <f t="shared" si="34"/>
        <v>0.33333333333333331</v>
      </c>
      <c r="D156" s="7">
        <f t="shared" si="34"/>
        <v>248</v>
      </c>
      <c r="E156" s="10" t="s">
        <v>268</v>
      </c>
      <c r="F156" s="7">
        <f t="shared" si="35"/>
        <v>169194</v>
      </c>
      <c r="G156" s="7">
        <f t="shared" si="35"/>
        <v>8371</v>
      </c>
      <c r="H156" s="7">
        <f t="shared" si="35"/>
        <v>4313</v>
      </c>
      <c r="I156" s="16" t="str">
        <f t="shared" si="35"/>
        <v>No hay datos</v>
      </c>
      <c r="J156" s="19">
        <f t="shared" si="35"/>
        <v>149048</v>
      </c>
      <c r="K156" s="24">
        <f t="shared" si="35"/>
        <v>21423</v>
      </c>
      <c r="L156" s="7">
        <f t="shared" si="35"/>
        <v>327889</v>
      </c>
      <c r="M156" s="7">
        <f t="shared" si="35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6"/>
        <v>4773</v>
      </c>
      <c r="S156" s="7">
        <f t="shared" si="36"/>
        <v>170</v>
      </c>
      <c r="T156" s="7">
        <f t="shared" si="36"/>
        <v>7</v>
      </c>
      <c r="U156" s="7">
        <f t="shared" si="36"/>
        <v>79053</v>
      </c>
      <c r="V156" s="7">
        <f t="shared" si="36"/>
        <v>531</v>
      </c>
      <c r="W156" s="7">
        <f t="shared" si="36"/>
        <v>342</v>
      </c>
      <c r="X156" s="7" t="str">
        <f t="shared" si="36"/>
        <v>53.0%</v>
      </c>
      <c r="Y156" s="7" t="str">
        <f t="shared" si="36"/>
        <v>47.0%</v>
      </c>
      <c r="Z156" s="7" t="str">
        <f t="shared" si="36"/>
        <v>60.6%</v>
      </c>
      <c r="AA156" s="7" t="str">
        <f t="shared" si="36"/>
        <v>20.5%</v>
      </c>
      <c r="AB156" s="7" t="str">
        <f t="shared" si="36"/>
        <v>13.2%</v>
      </c>
      <c r="AC156" s="7" t="str">
        <f t="shared" si="36"/>
        <v>2.9%</v>
      </c>
      <c r="AD156" s="7" t="str">
        <f t="shared" si="36"/>
        <v>1.4%</v>
      </c>
      <c r="AE156" s="7" t="str">
        <f t="shared" si="36"/>
        <v>0.8%</v>
      </c>
      <c r="AF156" s="7" t="str">
        <f t="shared" si="36"/>
        <v>0.5%</v>
      </c>
      <c r="AG156" s="7" t="str">
        <f t="shared" si="36"/>
        <v>0.2%</v>
      </c>
      <c r="AH156" s="9"/>
      <c r="AI156" s="9">
        <f t="shared" si="32"/>
        <v>4</v>
      </c>
      <c r="AJ156" s="10" t="s">
        <v>282</v>
      </c>
    </row>
    <row r="157" spans="1:36" ht="13.8" x14ac:dyDescent="0.25">
      <c r="A157" s="5">
        <f t="shared" si="34"/>
        <v>43890</v>
      </c>
      <c r="B157" s="5">
        <f t="shared" si="34"/>
        <v>44136</v>
      </c>
      <c r="C157" s="6">
        <f t="shared" si="34"/>
        <v>0.33333333333333331</v>
      </c>
      <c r="D157" s="7">
        <f t="shared" si="34"/>
        <v>248</v>
      </c>
      <c r="E157" s="10" t="s">
        <v>268</v>
      </c>
      <c r="F157" s="7">
        <f t="shared" si="35"/>
        <v>169194</v>
      </c>
      <c r="G157" s="7">
        <f t="shared" si="35"/>
        <v>8371</v>
      </c>
      <c r="H157" s="7">
        <f t="shared" si="35"/>
        <v>4313</v>
      </c>
      <c r="I157" s="16" t="str">
        <f t="shared" si="35"/>
        <v>No hay datos</v>
      </c>
      <c r="J157" s="19">
        <f t="shared" si="35"/>
        <v>149048</v>
      </c>
      <c r="K157" s="24">
        <f t="shared" si="35"/>
        <v>21423</v>
      </c>
      <c r="L157" s="7">
        <f t="shared" si="35"/>
        <v>327889</v>
      </c>
      <c r="M157" s="7">
        <f t="shared" si="35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6"/>
        <v>4773</v>
      </c>
      <c r="S157" s="7">
        <f t="shared" si="36"/>
        <v>170</v>
      </c>
      <c r="T157" s="7">
        <f t="shared" si="36"/>
        <v>7</v>
      </c>
      <c r="U157" s="7">
        <f t="shared" si="36"/>
        <v>79053</v>
      </c>
      <c r="V157" s="7">
        <f t="shared" si="36"/>
        <v>531</v>
      </c>
      <c r="W157" s="7">
        <f t="shared" si="36"/>
        <v>342</v>
      </c>
      <c r="X157" s="7" t="str">
        <f t="shared" si="36"/>
        <v>53.0%</v>
      </c>
      <c r="Y157" s="7" t="str">
        <f t="shared" si="36"/>
        <v>47.0%</v>
      </c>
      <c r="Z157" s="7" t="str">
        <f t="shared" si="36"/>
        <v>60.6%</v>
      </c>
      <c r="AA157" s="7" t="str">
        <f t="shared" si="36"/>
        <v>20.5%</v>
      </c>
      <c r="AB157" s="7" t="str">
        <f t="shared" si="36"/>
        <v>13.2%</v>
      </c>
      <c r="AC157" s="7" t="str">
        <f t="shared" si="36"/>
        <v>2.9%</v>
      </c>
      <c r="AD157" s="7" t="str">
        <f t="shared" si="36"/>
        <v>1.4%</v>
      </c>
      <c r="AE157" s="7" t="str">
        <f t="shared" si="36"/>
        <v>0.8%</v>
      </c>
      <c r="AF157" s="7" t="str">
        <f t="shared" si="36"/>
        <v>0.5%</v>
      </c>
      <c r="AG157" s="7" t="str">
        <f t="shared" si="36"/>
        <v>0.2%</v>
      </c>
      <c r="AH157" s="9"/>
      <c r="AI157" s="9">
        <f t="shared" si="32"/>
        <v>4</v>
      </c>
      <c r="AJ157" s="10" t="s">
        <v>282</v>
      </c>
    </row>
    <row r="158" spans="1:36" ht="13.8" x14ac:dyDescent="0.25">
      <c r="A158" s="5">
        <f t="shared" si="34"/>
        <v>43890</v>
      </c>
      <c r="B158" s="5">
        <f t="shared" si="34"/>
        <v>44136</v>
      </c>
      <c r="C158" s="6">
        <f t="shared" si="34"/>
        <v>0.33333333333333331</v>
      </c>
      <c r="D158" s="7">
        <f t="shared" si="34"/>
        <v>248</v>
      </c>
      <c r="E158" s="10" t="s">
        <v>268</v>
      </c>
      <c r="F158" s="7">
        <f t="shared" si="35"/>
        <v>169194</v>
      </c>
      <c r="G158" s="7">
        <f t="shared" si="35"/>
        <v>8371</v>
      </c>
      <c r="H158" s="7">
        <f t="shared" si="35"/>
        <v>4313</v>
      </c>
      <c r="I158" s="16" t="str">
        <f t="shared" si="35"/>
        <v>No hay datos</v>
      </c>
      <c r="J158" s="19">
        <f t="shared" si="35"/>
        <v>149048</v>
      </c>
      <c r="K158" s="24">
        <f t="shared" si="35"/>
        <v>21423</v>
      </c>
      <c r="L158" s="7">
        <f t="shared" si="35"/>
        <v>327889</v>
      </c>
      <c r="M158" s="7">
        <f t="shared" si="35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6"/>
        <v>4773</v>
      </c>
      <c r="S158" s="7">
        <f t="shared" si="36"/>
        <v>170</v>
      </c>
      <c r="T158" s="7">
        <f t="shared" si="36"/>
        <v>7</v>
      </c>
      <c r="U158" s="7">
        <f t="shared" si="36"/>
        <v>79053</v>
      </c>
      <c r="V158" s="7">
        <f t="shared" si="36"/>
        <v>531</v>
      </c>
      <c r="W158" s="7">
        <f t="shared" si="36"/>
        <v>342</v>
      </c>
      <c r="X158" s="7" t="str">
        <f t="shared" si="36"/>
        <v>53.0%</v>
      </c>
      <c r="Y158" s="7" t="str">
        <f t="shared" si="36"/>
        <v>47.0%</v>
      </c>
      <c r="Z158" s="7" t="str">
        <f t="shared" si="36"/>
        <v>60.6%</v>
      </c>
      <c r="AA158" s="7" t="str">
        <f t="shared" si="36"/>
        <v>20.5%</v>
      </c>
      <c r="AB158" s="7" t="str">
        <f t="shared" si="36"/>
        <v>13.2%</v>
      </c>
      <c r="AC158" s="7" t="str">
        <f t="shared" si="36"/>
        <v>2.9%</v>
      </c>
      <c r="AD158" s="7" t="str">
        <f t="shared" si="36"/>
        <v>1.4%</v>
      </c>
      <c r="AE158" s="7" t="str">
        <f t="shared" si="36"/>
        <v>0.8%</v>
      </c>
      <c r="AF158" s="7" t="str">
        <f t="shared" si="36"/>
        <v>0.5%</v>
      </c>
      <c r="AG158" s="7" t="str">
        <f t="shared" si="36"/>
        <v>0.2%</v>
      </c>
      <c r="AH158" s="9"/>
      <c r="AI158" s="9">
        <f t="shared" si="32"/>
        <v>4</v>
      </c>
      <c r="AJ158" s="10" t="s">
        <v>282</v>
      </c>
    </row>
    <row r="159" spans="1:36" ht="13.8" x14ac:dyDescent="0.25">
      <c r="A159" s="5">
        <f t="shared" si="34"/>
        <v>43890</v>
      </c>
      <c r="B159" s="5">
        <f t="shared" si="34"/>
        <v>44136</v>
      </c>
      <c r="C159" s="6">
        <f t="shared" si="34"/>
        <v>0.33333333333333331</v>
      </c>
      <c r="D159" s="7">
        <f t="shared" si="34"/>
        <v>248</v>
      </c>
      <c r="E159" s="10" t="s">
        <v>268</v>
      </c>
      <c r="F159" s="7">
        <f t="shared" si="35"/>
        <v>169194</v>
      </c>
      <c r="G159" s="7">
        <f t="shared" si="35"/>
        <v>8371</v>
      </c>
      <c r="H159" s="7">
        <f t="shared" si="35"/>
        <v>4313</v>
      </c>
      <c r="I159" s="16" t="str">
        <f t="shared" si="35"/>
        <v>No hay datos</v>
      </c>
      <c r="J159" s="19">
        <f t="shared" si="35"/>
        <v>149048</v>
      </c>
      <c r="K159" s="24">
        <f t="shared" si="35"/>
        <v>21423</v>
      </c>
      <c r="L159" s="7">
        <f t="shared" si="35"/>
        <v>327889</v>
      </c>
      <c r="M159" s="7">
        <f t="shared" si="35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6"/>
        <v>4773</v>
      </c>
      <c r="S159" s="7">
        <f t="shared" si="36"/>
        <v>170</v>
      </c>
      <c r="T159" s="7">
        <f t="shared" si="36"/>
        <v>7</v>
      </c>
      <c r="U159" s="7">
        <f t="shared" si="36"/>
        <v>79053</v>
      </c>
      <c r="V159" s="7">
        <f t="shared" si="36"/>
        <v>531</v>
      </c>
      <c r="W159" s="7">
        <f t="shared" si="36"/>
        <v>342</v>
      </c>
      <c r="X159" s="7" t="str">
        <f t="shared" si="36"/>
        <v>53.0%</v>
      </c>
      <c r="Y159" s="7" t="str">
        <f t="shared" si="36"/>
        <v>47.0%</v>
      </c>
      <c r="Z159" s="7" t="str">
        <f t="shared" si="36"/>
        <v>60.6%</v>
      </c>
      <c r="AA159" s="7" t="str">
        <f t="shared" si="36"/>
        <v>20.5%</v>
      </c>
      <c r="AB159" s="7" t="str">
        <f t="shared" si="36"/>
        <v>13.2%</v>
      </c>
      <c r="AC159" s="7" t="str">
        <f t="shared" si="36"/>
        <v>2.9%</v>
      </c>
      <c r="AD159" s="7" t="str">
        <f t="shared" si="36"/>
        <v>1.4%</v>
      </c>
      <c r="AE159" s="7" t="str">
        <f t="shared" si="36"/>
        <v>0.8%</v>
      </c>
      <c r="AF159" s="7" t="str">
        <f t="shared" si="36"/>
        <v>0.5%</v>
      </c>
      <c r="AG159" s="7" t="str">
        <f t="shared" si="36"/>
        <v>0.2%</v>
      </c>
      <c r="AH159" s="9"/>
      <c r="AI159" s="9">
        <f t="shared" si="32"/>
        <v>4</v>
      </c>
      <c r="AJ159" s="10" t="s">
        <v>282</v>
      </c>
    </row>
    <row r="160" spans="1:36" ht="13.8" x14ac:dyDescent="0.25">
      <c r="A160" s="5">
        <f t="shared" si="34"/>
        <v>43890</v>
      </c>
      <c r="B160" s="5">
        <f t="shared" si="34"/>
        <v>44136</v>
      </c>
      <c r="C160" s="6">
        <f t="shared" si="34"/>
        <v>0.33333333333333331</v>
      </c>
      <c r="D160" s="7">
        <f t="shared" si="34"/>
        <v>248</v>
      </c>
      <c r="E160" s="10" t="s">
        <v>268</v>
      </c>
      <c r="F160" s="7">
        <f t="shared" si="35"/>
        <v>169194</v>
      </c>
      <c r="G160" s="7">
        <f t="shared" si="35"/>
        <v>8371</v>
      </c>
      <c r="H160" s="7">
        <f t="shared" si="35"/>
        <v>4313</v>
      </c>
      <c r="I160" s="16" t="str">
        <f t="shared" si="35"/>
        <v>No hay datos</v>
      </c>
      <c r="J160" s="19">
        <f t="shared" si="35"/>
        <v>149048</v>
      </c>
      <c r="K160" s="24">
        <f t="shared" si="35"/>
        <v>21423</v>
      </c>
      <c r="L160" s="7">
        <f t="shared" si="35"/>
        <v>327889</v>
      </c>
      <c r="M160" s="7">
        <f t="shared" si="35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36"/>
        <v>79053</v>
      </c>
      <c r="V160" s="7">
        <f t="shared" si="36"/>
        <v>531</v>
      </c>
      <c r="W160" s="7">
        <f t="shared" si="36"/>
        <v>342</v>
      </c>
      <c r="X160" s="7" t="str">
        <f t="shared" si="36"/>
        <v>53.0%</v>
      </c>
      <c r="Y160" s="7" t="str">
        <f t="shared" si="36"/>
        <v>47.0%</v>
      </c>
      <c r="Z160" s="7" t="str">
        <f t="shared" si="36"/>
        <v>60.6%</v>
      </c>
      <c r="AA160" s="7" t="str">
        <f t="shared" si="36"/>
        <v>20.5%</v>
      </c>
      <c r="AB160" s="7" t="str">
        <f t="shared" si="36"/>
        <v>13.2%</v>
      </c>
      <c r="AC160" s="7" t="str">
        <f t="shared" si="36"/>
        <v>2.9%</v>
      </c>
      <c r="AD160" s="7" t="str">
        <f t="shared" si="36"/>
        <v>1.4%</v>
      </c>
      <c r="AE160" s="7" t="str">
        <f t="shared" si="36"/>
        <v>0.8%</v>
      </c>
      <c r="AF160" s="7" t="str">
        <f t="shared" si="36"/>
        <v>0.5%</v>
      </c>
      <c r="AG160" s="7" t="str">
        <f t="shared" si="36"/>
        <v>0.2%</v>
      </c>
      <c r="AH160" s="9"/>
      <c r="AI160" s="9">
        <f t="shared" si="32"/>
        <v>4</v>
      </c>
      <c r="AJ160" s="10" t="s">
        <v>282</v>
      </c>
    </row>
    <row r="161" spans="1:36" ht="13.8" x14ac:dyDescent="0.25">
      <c r="A161" s="5">
        <f t="shared" si="34"/>
        <v>43890</v>
      </c>
      <c r="B161" s="5">
        <f t="shared" si="34"/>
        <v>44136</v>
      </c>
      <c r="C161" s="6">
        <f t="shared" si="34"/>
        <v>0.33333333333333331</v>
      </c>
      <c r="D161" s="7">
        <f t="shared" si="34"/>
        <v>248</v>
      </c>
      <c r="E161" s="10" t="s">
        <v>268</v>
      </c>
      <c r="F161" s="7">
        <f t="shared" si="35"/>
        <v>169194</v>
      </c>
      <c r="G161" s="7">
        <f t="shared" si="35"/>
        <v>8371</v>
      </c>
      <c r="H161" s="7">
        <f t="shared" si="35"/>
        <v>4313</v>
      </c>
      <c r="I161" s="16" t="str">
        <f t="shared" si="35"/>
        <v>No hay datos</v>
      </c>
      <c r="J161" s="19">
        <f t="shared" si="35"/>
        <v>149048</v>
      </c>
      <c r="K161" s="24">
        <f t="shared" si="35"/>
        <v>21423</v>
      </c>
      <c r="L161" s="7">
        <f t="shared" si="35"/>
        <v>327889</v>
      </c>
      <c r="M161" s="7">
        <f t="shared" si="35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36"/>
        <v>6227</v>
      </c>
      <c r="S161" s="7">
        <f t="shared" si="36"/>
        <v>222</v>
      </c>
      <c r="T161" s="7">
        <f t="shared" si="36"/>
        <v>44</v>
      </c>
      <c r="U161" s="7">
        <f t="shared" si="36"/>
        <v>79053</v>
      </c>
      <c r="V161" s="7">
        <f t="shared" si="36"/>
        <v>531</v>
      </c>
      <c r="W161" s="7">
        <f t="shared" si="36"/>
        <v>342</v>
      </c>
      <c r="X161" s="7" t="str">
        <f t="shared" si="36"/>
        <v>53.0%</v>
      </c>
      <c r="Y161" s="7" t="str">
        <f t="shared" si="36"/>
        <v>47.0%</v>
      </c>
      <c r="Z161" s="7" t="str">
        <f t="shared" si="36"/>
        <v>60.6%</v>
      </c>
      <c r="AA161" s="7" t="str">
        <f t="shared" si="36"/>
        <v>20.5%</v>
      </c>
      <c r="AB161" s="7" t="str">
        <f t="shared" si="36"/>
        <v>13.2%</v>
      </c>
      <c r="AC161" s="7" t="str">
        <f t="shared" si="36"/>
        <v>2.9%</v>
      </c>
      <c r="AD161" s="7" t="str">
        <f t="shared" si="36"/>
        <v>1.4%</v>
      </c>
      <c r="AE161" s="7" t="str">
        <f t="shared" si="36"/>
        <v>0.8%</v>
      </c>
      <c r="AF161" s="7" t="str">
        <f t="shared" si="36"/>
        <v>0.5%</v>
      </c>
      <c r="AG161" s="7" t="str">
        <f t="shared" si="36"/>
        <v>0.2%</v>
      </c>
      <c r="AH161" s="9"/>
      <c r="AI161" s="9">
        <f t="shared" si="32"/>
        <v>4</v>
      </c>
      <c r="AJ161" s="10" t="s">
        <v>282</v>
      </c>
    </row>
    <row r="162" spans="1:36" ht="13.8" x14ac:dyDescent="0.25">
      <c r="A162" s="5">
        <f t="shared" si="34"/>
        <v>43890</v>
      </c>
      <c r="B162" s="5">
        <f t="shared" si="34"/>
        <v>44136</v>
      </c>
      <c r="C162" s="6">
        <f t="shared" si="34"/>
        <v>0.33333333333333331</v>
      </c>
      <c r="D162" s="7">
        <f t="shared" si="34"/>
        <v>248</v>
      </c>
      <c r="E162" s="10" t="s">
        <v>268</v>
      </c>
      <c r="F162" s="7">
        <f t="shared" si="35"/>
        <v>169194</v>
      </c>
      <c r="G162" s="7">
        <f t="shared" si="35"/>
        <v>8371</v>
      </c>
      <c r="H162" s="7">
        <f t="shared" si="35"/>
        <v>4313</v>
      </c>
      <c r="I162" s="16" t="str">
        <f t="shared" si="35"/>
        <v>No hay datos</v>
      </c>
      <c r="J162" s="19">
        <f t="shared" si="35"/>
        <v>149048</v>
      </c>
      <c r="K162" s="24">
        <f t="shared" si="35"/>
        <v>21423</v>
      </c>
      <c r="L162" s="7">
        <f t="shared" si="35"/>
        <v>327889</v>
      </c>
      <c r="M162" s="7">
        <f t="shared" si="35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36"/>
        <v>6227</v>
      </c>
      <c r="S162" s="7">
        <f t="shared" si="36"/>
        <v>222</v>
      </c>
      <c r="T162" s="7">
        <f t="shared" si="36"/>
        <v>44</v>
      </c>
      <c r="U162" s="7">
        <f t="shared" si="36"/>
        <v>79053</v>
      </c>
      <c r="V162" s="7">
        <f t="shared" si="36"/>
        <v>531</v>
      </c>
      <c r="W162" s="7">
        <f t="shared" si="36"/>
        <v>342</v>
      </c>
      <c r="X162" s="7" t="str">
        <f t="shared" si="36"/>
        <v>53.0%</v>
      </c>
      <c r="Y162" s="7" t="str">
        <f t="shared" si="36"/>
        <v>47.0%</v>
      </c>
      <c r="Z162" s="7" t="str">
        <f t="shared" si="36"/>
        <v>60.6%</v>
      </c>
      <c r="AA162" s="7" t="str">
        <f t="shared" si="36"/>
        <v>20.5%</v>
      </c>
      <c r="AB162" s="7" t="str">
        <f t="shared" si="36"/>
        <v>13.2%</v>
      </c>
      <c r="AC162" s="7" t="str">
        <f t="shared" si="36"/>
        <v>2.9%</v>
      </c>
      <c r="AD162" s="7" t="str">
        <f t="shared" si="36"/>
        <v>1.4%</v>
      </c>
      <c r="AE162" s="7" t="str">
        <f t="shared" si="36"/>
        <v>0.8%</v>
      </c>
      <c r="AF162" s="7" t="str">
        <f t="shared" si="36"/>
        <v>0.5%</v>
      </c>
      <c r="AG162" s="7" t="str">
        <f t="shared" si="36"/>
        <v>0.2%</v>
      </c>
      <c r="AH162" s="9"/>
      <c r="AI162" s="9">
        <f t="shared" si="32"/>
        <v>4</v>
      </c>
      <c r="AJ162" s="10" t="s">
        <v>282</v>
      </c>
    </row>
    <row r="163" spans="1:36" ht="13.8" x14ac:dyDescent="0.25">
      <c r="A163" s="5">
        <f t="shared" ref="A163:D178" si="37">A162</f>
        <v>43890</v>
      </c>
      <c r="B163" s="5">
        <f t="shared" si="37"/>
        <v>44136</v>
      </c>
      <c r="C163" s="6">
        <f t="shared" si="37"/>
        <v>0.33333333333333331</v>
      </c>
      <c r="D163" s="7">
        <f t="shared" si="37"/>
        <v>248</v>
      </c>
      <c r="E163" s="10" t="s">
        <v>268</v>
      </c>
      <c r="F163" s="7">
        <f t="shared" ref="F163:M178" si="38">F162</f>
        <v>169194</v>
      </c>
      <c r="G163" s="7">
        <f t="shared" si="38"/>
        <v>8371</v>
      </c>
      <c r="H163" s="7">
        <f t="shared" si="38"/>
        <v>4313</v>
      </c>
      <c r="I163" s="16" t="str">
        <f t="shared" si="38"/>
        <v>No hay datos</v>
      </c>
      <c r="J163" s="19">
        <f t="shared" si="38"/>
        <v>149048</v>
      </c>
      <c r="K163" s="24">
        <f t="shared" si="38"/>
        <v>21423</v>
      </c>
      <c r="L163" s="7">
        <f t="shared" si="38"/>
        <v>327889</v>
      </c>
      <c r="M163" s="7">
        <f t="shared" si="38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36"/>
        <v>6227</v>
      </c>
      <c r="S163" s="7">
        <f t="shared" si="36"/>
        <v>222</v>
      </c>
      <c r="T163" s="7">
        <f t="shared" si="36"/>
        <v>44</v>
      </c>
      <c r="U163" s="7">
        <f t="shared" si="36"/>
        <v>79053</v>
      </c>
      <c r="V163" s="7">
        <f t="shared" si="36"/>
        <v>531</v>
      </c>
      <c r="W163" s="7">
        <f t="shared" si="36"/>
        <v>342</v>
      </c>
      <c r="X163" s="7" t="str">
        <f t="shared" si="36"/>
        <v>53.0%</v>
      </c>
      <c r="Y163" s="7" t="str">
        <f t="shared" si="36"/>
        <v>47.0%</v>
      </c>
      <c r="Z163" s="7" t="str">
        <f t="shared" si="36"/>
        <v>60.6%</v>
      </c>
      <c r="AA163" s="7" t="str">
        <f t="shared" si="36"/>
        <v>20.5%</v>
      </c>
      <c r="AB163" s="7" t="str">
        <f t="shared" si="36"/>
        <v>13.2%</v>
      </c>
      <c r="AC163" s="7" t="str">
        <f t="shared" si="36"/>
        <v>2.9%</v>
      </c>
      <c r="AD163" s="7" t="str">
        <f t="shared" si="36"/>
        <v>1.4%</v>
      </c>
      <c r="AE163" s="7" t="str">
        <f t="shared" si="36"/>
        <v>0.8%</v>
      </c>
      <c r="AF163" s="7" t="str">
        <f t="shared" si="36"/>
        <v>0.5%</v>
      </c>
      <c r="AG163" s="7" t="str">
        <f t="shared" si="36"/>
        <v>0.2%</v>
      </c>
      <c r="AH163" s="9"/>
      <c r="AI163" s="9">
        <f t="shared" si="32"/>
        <v>4</v>
      </c>
      <c r="AJ163" s="10" t="s">
        <v>282</v>
      </c>
    </row>
    <row r="164" spans="1:36" ht="13.8" x14ac:dyDescent="0.25">
      <c r="A164" s="5">
        <f t="shared" si="37"/>
        <v>43890</v>
      </c>
      <c r="B164" s="5">
        <f t="shared" si="37"/>
        <v>44136</v>
      </c>
      <c r="C164" s="6">
        <f t="shared" si="37"/>
        <v>0.33333333333333331</v>
      </c>
      <c r="D164" s="7">
        <f t="shared" si="37"/>
        <v>248</v>
      </c>
      <c r="E164" s="10" t="s">
        <v>268</v>
      </c>
      <c r="F164" s="7">
        <f t="shared" si="38"/>
        <v>169194</v>
      </c>
      <c r="G164" s="7">
        <f t="shared" si="38"/>
        <v>8371</v>
      </c>
      <c r="H164" s="7">
        <f t="shared" si="38"/>
        <v>4313</v>
      </c>
      <c r="I164" s="16" t="str">
        <f t="shared" si="38"/>
        <v>No hay datos</v>
      </c>
      <c r="J164" s="19">
        <f t="shared" si="38"/>
        <v>149048</v>
      </c>
      <c r="K164" s="24">
        <f t="shared" si="38"/>
        <v>21423</v>
      </c>
      <c r="L164" s="7">
        <f t="shared" si="38"/>
        <v>327889</v>
      </c>
      <c r="M164" s="7">
        <f t="shared" si="38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36"/>
        <v>6227</v>
      </c>
      <c r="S164" s="7">
        <f t="shared" si="36"/>
        <v>222</v>
      </c>
      <c r="T164" s="7">
        <f t="shared" si="36"/>
        <v>44</v>
      </c>
      <c r="U164" s="7">
        <f t="shared" si="36"/>
        <v>79053</v>
      </c>
      <c r="V164" s="7">
        <f t="shared" si="36"/>
        <v>531</v>
      </c>
      <c r="W164" s="7">
        <f t="shared" si="36"/>
        <v>342</v>
      </c>
      <c r="X164" s="7" t="str">
        <f t="shared" si="36"/>
        <v>53.0%</v>
      </c>
      <c r="Y164" s="7" t="str">
        <f t="shared" si="36"/>
        <v>47.0%</v>
      </c>
      <c r="Z164" s="7" t="str">
        <f t="shared" si="36"/>
        <v>60.6%</v>
      </c>
      <c r="AA164" s="7" t="str">
        <f t="shared" si="36"/>
        <v>20.5%</v>
      </c>
      <c r="AB164" s="7" t="str">
        <f t="shared" si="36"/>
        <v>13.2%</v>
      </c>
      <c r="AC164" s="7" t="str">
        <f t="shared" si="36"/>
        <v>2.9%</v>
      </c>
      <c r="AD164" s="7" t="str">
        <f t="shared" si="36"/>
        <v>1.4%</v>
      </c>
      <c r="AE164" s="7" t="str">
        <f t="shared" si="36"/>
        <v>0.8%</v>
      </c>
      <c r="AF164" s="7" t="str">
        <f t="shared" si="36"/>
        <v>0.5%</v>
      </c>
      <c r="AG164" s="7" t="str">
        <f t="shared" si="36"/>
        <v>0.2%</v>
      </c>
      <c r="AH164" s="9"/>
      <c r="AI164" s="9">
        <f t="shared" si="32"/>
        <v>4</v>
      </c>
      <c r="AJ164" s="10" t="s">
        <v>282</v>
      </c>
    </row>
    <row r="165" spans="1:36" ht="13.8" x14ac:dyDescent="0.25">
      <c r="A165" s="5">
        <f t="shared" si="37"/>
        <v>43890</v>
      </c>
      <c r="B165" s="5">
        <f t="shared" si="37"/>
        <v>44136</v>
      </c>
      <c r="C165" s="6">
        <f t="shared" si="37"/>
        <v>0.33333333333333331</v>
      </c>
      <c r="D165" s="7">
        <f t="shared" si="37"/>
        <v>248</v>
      </c>
      <c r="E165" s="10" t="s">
        <v>268</v>
      </c>
      <c r="F165" s="7">
        <f t="shared" si="38"/>
        <v>169194</v>
      </c>
      <c r="G165" s="7">
        <f t="shared" si="38"/>
        <v>8371</v>
      </c>
      <c r="H165" s="7">
        <f t="shared" si="38"/>
        <v>4313</v>
      </c>
      <c r="I165" s="16" t="str">
        <f t="shared" si="38"/>
        <v>No hay datos</v>
      </c>
      <c r="J165" s="19">
        <f t="shared" si="38"/>
        <v>149048</v>
      </c>
      <c r="K165" s="24">
        <f t="shared" si="38"/>
        <v>21423</v>
      </c>
      <c r="L165" s="7">
        <f t="shared" si="38"/>
        <v>327889</v>
      </c>
      <c r="M165" s="7">
        <f t="shared" si="38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6"/>
        <v>6227</v>
      </c>
      <c r="S165" s="7">
        <f t="shared" si="36"/>
        <v>222</v>
      </c>
      <c r="T165" s="7">
        <f t="shared" si="36"/>
        <v>44</v>
      </c>
      <c r="U165" s="7">
        <f t="shared" si="36"/>
        <v>79053</v>
      </c>
      <c r="V165" s="7">
        <f t="shared" si="36"/>
        <v>531</v>
      </c>
      <c r="W165" s="7">
        <f t="shared" si="36"/>
        <v>342</v>
      </c>
      <c r="X165" s="7" t="str">
        <f t="shared" si="36"/>
        <v>53.0%</v>
      </c>
      <c r="Y165" s="7" t="str">
        <f t="shared" si="36"/>
        <v>47.0%</v>
      </c>
      <c r="Z165" s="7" t="str">
        <f t="shared" si="36"/>
        <v>60.6%</v>
      </c>
      <c r="AA165" s="7" t="str">
        <f t="shared" si="36"/>
        <v>20.5%</v>
      </c>
      <c r="AB165" s="7" t="str">
        <f t="shared" si="36"/>
        <v>13.2%</v>
      </c>
      <c r="AC165" s="7" t="str">
        <f t="shared" si="36"/>
        <v>2.9%</v>
      </c>
      <c r="AD165" s="7" t="str">
        <f t="shared" si="36"/>
        <v>1.4%</v>
      </c>
      <c r="AE165" s="7" t="str">
        <f t="shared" si="36"/>
        <v>0.8%</v>
      </c>
      <c r="AF165" s="7" t="str">
        <f t="shared" si="36"/>
        <v>0.5%</v>
      </c>
      <c r="AG165" s="7" t="str">
        <f t="shared" si="36"/>
        <v>0.2%</v>
      </c>
      <c r="AH165" s="9"/>
      <c r="AI165" s="9">
        <f t="shared" si="32"/>
        <v>4</v>
      </c>
      <c r="AJ165" s="10" t="s">
        <v>282</v>
      </c>
    </row>
    <row r="166" spans="1:36" ht="13.8" x14ac:dyDescent="0.25">
      <c r="A166" s="5">
        <f t="shared" si="37"/>
        <v>43890</v>
      </c>
      <c r="B166" s="5">
        <f t="shared" si="37"/>
        <v>44136</v>
      </c>
      <c r="C166" s="6">
        <f t="shared" si="37"/>
        <v>0.33333333333333331</v>
      </c>
      <c r="D166" s="7">
        <f t="shared" si="37"/>
        <v>248</v>
      </c>
      <c r="E166" s="10" t="s">
        <v>268</v>
      </c>
      <c r="F166" s="7">
        <f t="shared" si="38"/>
        <v>169194</v>
      </c>
      <c r="G166" s="7">
        <f t="shared" si="38"/>
        <v>8371</v>
      </c>
      <c r="H166" s="7">
        <f t="shared" si="38"/>
        <v>4313</v>
      </c>
      <c r="I166" s="16" t="str">
        <f t="shared" si="38"/>
        <v>No hay datos</v>
      </c>
      <c r="J166" s="19">
        <f t="shared" si="38"/>
        <v>149048</v>
      </c>
      <c r="K166" s="24">
        <f t="shared" si="38"/>
        <v>21423</v>
      </c>
      <c r="L166" s="7">
        <f t="shared" si="38"/>
        <v>327889</v>
      </c>
      <c r="M166" s="7">
        <f t="shared" si="38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6"/>
        <v>6227</v>
      </c>
      <c r="S166" s="7">
        <f t="shared" si="36"/>
        <v>222</v>
      </c>
      <c r="T166" s="7">
        <f t="shared" si="36"/>
        <v>44</v>
      </c>
      <c r="U166" s="7">
        <f t="shared" si="36"/>
        <v>79053</v>
      </c>
      <c r="V166" s="7">
        <f t="shared" si="36"/>
        <v>531</v>
      </c>
      <c r="W166" s="7">
        <f t="shared" si="36"/>
        <v>342</v>
      </c>
      <c r="X166" s="7" t="str">
        <f t="shared" si="36"/>
        <v>53.0%</v>
      </c>
      <c r="Y166" s="7" t="str">
        <f t="shared" si="36"/>
        <v>47.0%</v>
      </c>
      <c r="Z166" s="7" t="str">
        <f t="shared" si="36"/>
        <v>60.6%</v>
      </c>
      <c r="AA166" s="7" t="str">
        <f t="shared" si="36"/>
        <v>20.5%</v>
      </c>
      <c r="AB166" s="7" t="str">
        <f t="shared" si="36"/>
        <v>13.2%</v>
      </c>
      <c r="AC166" s="7" t="str">
        <f t="shared" si="36"/>
        <v>2.9%</v>
      </c>
      <c r="AD166" s="7" t="str">
        <f t="shared" si="36"/>
        <v>1.4%</v>
      </c>
      <c r="AE166" s="7" t="str">
        <f t="shared" si="36"/>
        <v>0.8%</v>
      </c>
      <c r="AF166" s="7" t="str">
        <f t="shared" si="36"/>
        <v>0.5%</v>
      </c>
      <c r="AG166" s="7" t="str">
        <f t="shared" si="36"/>
        <v>0.2%</v>
      </c>
      <c r="AH166" s="9"/>
      <c r="AI166" s="9">
        <f t="shared" si="32"/>
        <v>4</v>
      </c>
      <c r="AJ166" s="10" t="s">
        <v>282</v>
      </c>
    </row>
    <row r="167" spans="1:36" ht="13.8" x14ac:dyDescent="0.25">
      <c r="A167" s="5">
        <f t="shared" si="37"/>
        <v>43890</v>
      </c>
      <c r="B167" s="5">
        <f t="shared" si="37"/>
        <v>44136</v>
      </c>
      <c r="C167" s="6">
        <f t="shared" si="37"/>
        <v>0.33333333333333331</v>
      </c>
      <c r="D167" s="7">
        <f t="shared" si="37"/>
        <v>248</v>
      </c>
      <c r="E167" s="10" t="s">
        <v>268</v>
      </c>
      <c r="F167" s="7">
        <f t="shared" si="38"/>
        <v>169194</v>
      </c>
      <c r="G167" s="7">
        <f t="shared" si="38"/>
        <v>8371</v>
      </c>
      <c r="H167" s="7">
        <f t="shared" si="38"/>
        <v>4313</v>
      </c>
      <c r="I167" s="16" t="str">
        <f t="shared" si="38"/>
        <v>No hay datos</v>
      </c>
      <c r="J167" s="19">
        <f t="shared" si="38"/>
        <v>149048</v>
      </c>
      <c r="K167" s="24">
        <f t="shared" si="38"/>
        <v>21423</v>
      </c>
      <c r="L167" s="7">
        <f t="shared" si="38"/>
        <v>327889</v>
      </c>
      <c r="M167" s="7">
        <f t="shared" si="38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39">R166</f>
        <v>6227</v>
      </c>
      <c r="S167" s="7">
        <f t="shared" si="39"/>
        <v>222</v>
      </c>
      <c r="T167" s="7">
        <f t="shared" si="39"/>
        <v>44</v>
      </c>
      <c r="U167" s="7">
        <f t="shared" si="39"/>
        <v>79053</v>
      </c>
      <c r="V167" s="7">
        <f t="shared" si="39"/>
        <v>531</v>
      </c>
      <c r="W167" s="7">
        <f t="shared" si="39"/>
        <v>342</v>
      </c>
      <c r="X167" s="7" t="str">
        <f t="shared" si="39"/>
        <v>53.0%</v>
      </c>
      <c r="Y167" s="7" t="str">
        <f t="shared" si="39"/>
        <v>47.0%</v>
      </c>
      <c r="Z167" s="7" t="str">
        <f t="shared" si="39"/>
        <v>60.6%</v>
      </c>
      <c r="AA167" s="7" t="str">
        <f t="shared" si="39"/>
        <v>20.5%</v>
      </c>
      <c r="AB167" s="7" t="str">
        <f t="shared" si="39"/>
        <v>13.2%</v>
      </c>
      <c r="AC167" s="7" t="str">
        <f t="shared" si="39"/>
        <v>2.9%</v>
      </c>
      <c r="AD167" s="7" t="str">
        <f t="shared" si="39"/>
        <v>1.4%</v>
      </c>
      <c r="AE167" s="7" t="str">
        <f t="shared" si="39"/>
        <v>0.8%</v>
      </c>
      <c r="AF167" s="7" t="str">
        <f t="shared" si="39"/>
        <v>0.5%</v>
      </c>
      <c r="AG167" s="7" t="str">
        <f t="shared" si="39"/>
        <v>0.2%</v>
      </c>
      <c r="AH167" s="9"/>
      <c r="AI167" s="9">
        <f t="shared" si="32"/>
        <v>4</v>
      </c>
      <c r="AJ167" s="10" t="s">
        <v>282</v>
      </c>
    </row>
    <row r="168" spans="1:36" ht="13.8" x14ac:dyDescent="0.25">
      <c r="A168" s="5">
        <f t="shared" si="37"/>
        <v>43890</v>
      </c>
      <c r="B168" s="5">
        <f t="shared" si="37"/>
        <v>44136</v>
      </c>
      <c r="C168" s="6">
        <f t="shared" si="37"/>
        <v>0.33333333333333331</v>
      </c>
      <c r="D168" s="7">
        <f t="shared" si="37"/>
        <v>248</v>
      </c>
      <c r="E168" s="10" t="s">
        <v>268</v>
      </c>
      <c r="F168" s="7">
        <f t="shared" si="38"/>
        <v>169194</v>
      </c>
      <c r="G168" s="7">
        <f t="shared" si="38"/>
        <v>8371</v>
      </c>
      <c r="H168" s="7">
        <f t="shared" si="38"/>
        <v>4313</v>
      </c>
      <c r="I168" s="16" t="str">
        <f t="shared" si="38"/>
        <v>No hay datos</v>
      </c>
      <c r="J168" s="19">
        <f t="shared" si="38"/>
        <v>149048</v>
      </c>
      <c r="K168" s="24">
        <f t="shared" si="38"/>
        <v>21423</v>
      </c>
      <c r="L168" s="7">
        <f t="shared" si="38"/>
        <v>327889</v>
      </c>
      <c r="M168" s="7">
        <f t="shared" si="38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39"/>
        <v>6227</v>
      </c>
      <c r="S168" s="7">
        <f t="shared" si="39"/>
        <v>222</v>
      </c>
      <c r="T168" s="7">
        <f t="shared" si="39"/>
        <v>44</v>
      </c>
      <c r="U168" s="7">
        <f t="shared" si="39"/>
        <v>79053</v>
      </c>
      <c r="V168" s="7">
        <f t="shared" si="39"/>
        <v>531</v>
      </c>
      <c r="W168" s="7">
        <f t="shared" si="39"/>
        <v>342</v>
      </c>
      <c r="X168" s="7" t="str">
        <f t="shared" si="39"/>
        <v>53.0%</v>
      </c>
      <c r="Y168" s="7" t="str">
        <f t="shared" si="39"/>
        <v>47.0%</v>
      </c>
      <c r="Z168" s="7" t="str">
        <f t="shared" si="39"/>
        <v>60.6%</v>
      </c>
      <c r="AA168" s="7" t="str">
        <f t="shared" si="39"/>
        <v>20.5%</v>
      </c>
      <c r="AB168" s="7" t="str">
        <f t="shared" si="39"/>
        <v>13.2%</v>
      </c>
      <c r="AC168" s="7" t="str">
        <f t="shared" si="39"/>
        <v>2.9%</v>
      </c>
      <c r="AD168" s="7" t="str">
        <f t="shared" si="39"/>
        <v>1.4%</v>
      </c>
      <c r="AE168" s="7" t="str">
        <f t="shared" si="39"/>
        <v>0.8%</v>
      </c>
      <c r="AF168" s="7" t="str">
        <f t="shared" si="39"/>
        <v>0.5%</v>
      </c>
      <c r="AG168" s="7" t="str">
        <f t="shared" si="39"/>
        <v>0.2%</v>
      </c>
      <c r="AH168" s="9"/>
      <c r="AI168" s="9">
        <f t="shared" si="32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40">F167</f>
        <v>169194</v>
      </c>
      <c r="G169" s="7">
        <f t="shared" si="40"/>
        <v>8371</v>
      </c>
      <c r="H169" s="7">
        <f t="shared" si="40"/>
        <v>4313</v>
      </c>
      <c r="I169" s="16" t="str">
        <f t="shared" si="40"/>
        <v>No hay datos</v>
      </c>
      <c r="J169" s="19">
        <f t="shared" si="40"/>
        <v>149048</v>
      </c>
      <c r="K169" s="24">
        <f t="shared" si="40"/>
        <v>21423</v>
      </c>
      <c r="L169" s="7">
        <f t="shared" si="40"/>
        <v>327889</v>
      </c>
      <c r="M169" s="7">
        <f t="shared" si="40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41">R167</f>
        <v>6227</v>
      </c>
      <c r="S169" s="7">
        <f t="shared" si="41"/>
        <v>222</v>
      </c>
      <c r="T169" s="7">
        <f t="shared" si="41"/>
        <v>44</v>
      </c>
      <c r="U169" s="7">
        <f t="shared" si="41"/>
        <v>79053</v>
      </c>
      <c r="V169" s="7">
        <f t="shared" si="41"/>
        <v>531</v>
      </c>
      <c r="W169" s="7">
        <f t="shared" si="41"/>
        <v>342</v>
      </c>
      <c r="X169" s="7" t="str">
        <f t="shared" si="41"/>
        <v>53.0%</v>
      </c>
      <c r="Y169" s="7" t="str">
        <f t="shared" si="41"/>
        <v>47.0%</v>
      </c>
      <c r="Z169" s="7" t="str">
        <f t="shared" si="41"/>
        <v>60.6%</v>
      </c>
      <c r="AA169" s="7" t="str">
        <f t="shared" si="41"/>
        <v>20.5%</v>
      </c>
      <c r="AB169" s="7" t="str">
        <f t="shared" si="41"/>
        <v>13.2%</v>
      </c>
      <c r="AC169" s="7" t="str">
        <f t="shared" si="41"/>
        <v>2.9%</v>
      </c>
      <c r="AD169" s="7" t="str">
        <f t="shared" si="41"/>
        <v>1.4%</v>
      </c>
      <c r="AE169" s="7" t="str">
        <f t="shared" si="41"/>
        <v>0.8%</v>
      </c>
      <c r="AF169" s="7" t="str">
        <f t="shared" si="41"/>
        <v>0.5%</v>
      </c>
      <c r="AG169" s="7" t="str">
        <f t="shared" si="41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37"/>
        <v>43890</v>
      </c>
      <c r="B170" s="5">
        <f t="shared" si="37"/>
        <v>44136</v>
      </c>
      <c r="C170" s="6">
        <f t="shared" si="37"/>
        <v>0.33333333333333331</v>
      </c>
      <c r="D170" s="7">
        <f t="shared" si="37"/>
        <v>248</v>
      </c>
      <c r="E170" s="10" t="s">
        <v>268</v>
      </c>
      <c r="F170" s="7">
        <f t="shared" si="38"/>
        <v>169194</v>
      </c>
      <c r="G170" s="7">
        <f t="shared" si="38"/>
        <v>8371</v>
      </c>
      <c r="H170" s="7">
        <f t="shared" si="38"/>
        <v>4313</v>
      </c>
      <c r="I170" s="16" t="str">
        <f t="shared" si="38"/>
        <v>No hay datos</v>
      </c>
      <c r="J170" s="19">
        <f t="shared" si="38"/>
        <v>149048</v>
      </c>
      <c r="K170" s="24">
        <f t="shared" si="38"/>
        <v>21423</v>
      </c>
      <c r="L170" s="7">
        <f t="shared" si="38"/>
        <v>327889</v>
      </c>
      <c r="M170" s="7">
        <f t="shared" si="38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39"/>
        <v>6227</v>
      </c>
      <c r="S170" s="7">
        <f t="shared" si="39"/>
        <v>222</v>
      </c>
      <c r="T170" s="7">
        <f t="shared" si="39"/>
        <v>44</v>
      </c>
      <c r="U170" s="7">
        <f t="shared" si="39"/>
        <v>79053</v>
      </c>
      <c r="V170" s="7">
        <f t="shared" si="39"/>
        <v>531</v>
      </c>
      <c r="W170" s="7">
        <f t="shared" si="39"/>
        <v>342</v>
      </c>
      <c r="X170" s="7" t="str">
        <f t="shared" si="39"/>
        <v>53.0%</v>
      </c>
      <c r="Y170" s="7" t="str">
        <f t="shared" si="39"/>
        <v>47.0%</v>
      </c>
      <c r="Z170" s="7" t="str">
        <f t="shared" si="39"/>
        <v>60.6%</v>
      </c>
      <c r="AA170" s="7" t="str">
        <f t="shared" si="39"/>
        <v>20.5%</v>
      </c>
      <c r="AB170" s="7" t="str">
        <f t="shared" si="39"/>
        <v>13.2%</v>
      </c>
      <c r="AC170" s="7" t="str">
        <f t="shared" si="39"/>
        <v>2.9%</v>
      </c>
      <c r="AD170" s="7" t="str">
        <f t="shared" si="39"/>
        <v>1.4%</v>
      </c>
      <c r="AE170" s="7" t="str">
        <f t="shared" si="39"/>
        <v>0.8%</v>
      </c>
      <c r="AF170" s="7" t="str">
        <f t="shared" si="39"/>
        <v>0.5%</v>
      </c>
      <c r="AG170" s="7" t="str">
        <f t="shared" si="39"/>
        <v>0.2%</v>
      </c>
      <c r="AH170" s="9"/>
      <c r="AI170" s="9">
        <f t="shared" si="32"/>
        <v>4</v>
      </c>
      <c r="AJ170" s="10" t="s">
        <v>282</v>
      </c>
    </row>
    <row r="171" spans="1:36" ht="13.8" x14ac:dyDescent="0.25">
      <c r="A171" s="5">
        <f t="shared" si="37"/>
        <v>43890</v>
      </c>
      <c r="B171" s="5">
        <f t="shared" si="37"/>
        <v>44136</v>
      </c>
      <c r="C171" s="6">
        <f t="shared" si="37"/>
        <v>0.33333333333333331</v>
      </c>
      <c r="D171" s="7">
        <f t="shared" si="37"/>
        <v>248</v>
      </c>
      <c r="E171" s="10" t="s">
        <v>268</v>
      </c>
      <c r="F171" s="7">
        <f t="shared" si="38"/>
        <v>169194</v>
      </c>
      <c r="G171" s="7">
        <f t="shared" si="38"/>
        <v>8371</v>
      </c>
      <c r="H171" s="7">
        <f t="shared" si="38"/>
        <v>4313</v>
      </c>
      <c r="I171" s="16" t="str">
        <f t="shared" si="38"/>
        <v>No hay datos</v>
      </c>
      <c r="J171" s="19">
        <f t="shared" si="38"/>
        <v>149048</v>
      </c>
      <c r="K171" s="24">
        <f t="shared" si="38"/>
        <v>21423</v>
      </c>
      <c r="L171" s="7">
        <f t="shared" si="38"/>
        <v>327889</v>
      </c>
      <c r="M171" s="7">
        <f t="shared" si="38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39"/>
        <v>6227</v>
      </c>
      <c r="S171" s="7">
        <f t="shared" si="39"/>
        <v>222</v>
      </c>
      <c r="T171" s="7">
        <f t="shared" si="39"/>
        <v>44</v>
      </c>
      <c r="U171" s="7">
        <f t="shared" si="39"/>
        <v>79053</v>
      </c>
      <c r="V171" s="7">
        <f t="shared" si="39"/>
        <v>531</v>
      </c>
      <c r="W171" s="7">
        <f t="shared" si="39"/>
        <v>342</v>
      </c>
      <c r="X171" s="7" t="str">
        <f t="shared" si="39"/>
        <v>53.0%</v>
      </c>
      <c r="Y171" s="7" t="str">
        <f t="shared" si="39"/>
        <v>47.0%</v>
      </c>
      <c r="Z171" s="7" t="str">
        <f t="shared" si="39"/>
        <v>60.6%</v>
      </c>
      <c r="AA171" s="7" t="str">
        <f t="shared" si="39"/>
        <v>20.5%</v>
      </c>
      <c r="AB171" s="7" t="str">
        <f t="shared" si="39"/>
        <v>13.2%</v>
      </c>
      <c r="AC171" s="7" t="str">
        <f t="shared" si="39"/>
        <v>2.9%</v>
      </c>
      <c r="AD171" s="7" t="str">
        <f t="shared" si="39"/>
        <v>1.4%</v>
      </c>
      <c r="AE171" s="7" t="str">
        <f t="shared" si="39"/>
        <v>0.8%</v>
      </c>
      <c r="AF171" s="7" t="str">
        <f t="shared" si="39"/>
        <v>0.5%</v>
      </c>
      <c r="AG171" s="7" t="str">
        <f t="shared" si="39"/>
        <v>0.2%</v>
      </c>
      <c r="AH171" s="9"/>
      <c r="AI171" s="9">
        <f t="shared" si="32"/>
        <v>4</v>
      </c>
      <c r="AJ171" s="10" t="s">
        <v>282</v>
      </c>
    </row>
    <row r="172" spans="1:36" ht="13.8" x14ac:dyDescent="0.25">
      <c r="A172" s="5">
        <f t="shared" si="37"/>
        <v>43890</v>
      </c>
      <c r="B172" s="5">
        <f t="shared" si="37"/>
        <v>44136</v>
      </c>
      <c r="C172" s="6">
        <f t="shared" si="37"/>
        <v>0.33333333333333331</v>
      </c>
      <c r="D172" s="7">
        <f t="shared" si="37"/>
        <v>248</v>
      </c>
      <c r="E172" s="10" t="s">
        <v>268</v>
      </c>
      <c r="F172" s="7">
        <f t="shared" si="38"/>
        <v>169194</v>
      </c>
      <c r="G172" s="7">
        <f t="shared" si="38"/>
        <v>8371</v>
      </c>
      <c r="H172" s="7">
        <f t="shared" si="38"/>
        <v>4313</v>
      </c>
      <c r="I172" s="16" t="str">
        <f t="shared" si="38"/>
        <v>No hay datos</v>
      </c>
      <c r="J172" s="19">
        <f t="shared" si="38"/>
        <v>149048</v>
      </c>
      <c r="K172" s="24">
        <f t="shared" si="38"/>
        <v>21423</v>
      </c>
      <c r="L172" s="7">
        <f t="shared" si="38"/>
        <v>327889</v>
      </c>
      <c r="M172" s="7">
        <f t="shared" si="38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39"/>
        <v>6227</v>
      </c>
      <c r="S172" s="7">
        <f t="shared" si="39"/>
        <v>222</v>
      </c>
      <c r="T172" s="7">
        <f t="shared" si="39"/>
        <v>44</v>
      </c>
      <c r="U172" s="7">
        <f t="shared" si="39"/>
        <v>79053</v>
      </c>
      <c r="V172" s="7">
        <f t="shared" si="39"/>
        <v>531</v>
      </c>
      <c r="W172" s="7">
        <f t="shared" si="39"/>
        <v>342</v>
      </c>
      <c r="X172" s="7" t="str">
        <f t="shared" si="39"/>
        <v>53.0%</v>
      </c>
      <c r="Y172" s="7" t="str">
        <f t="shared" si="39"/>
        <v>47.0%</v>
      </c>
      <c r="Z172" s="7" t="str">
        <f t="shared" si="39"/>
        <v>60.6%</v>
      </c>
      <c r="AA172" s="7" t="str">
        <f t="shared" si="39"/>
        <v>20.5%</v>
      </c>
      <c r="AB172" s="7" t="str">
        <f t="shared" si="39"/>
        <v>13.2%</v>
      </c>
      <c r="AC172" s="7" t="str">
        <f t="shared" si="39"/>
        <v>2.9%</v>
      </c>
      <c r="AD172" s="7" t="str">
        <f t="shared" si="39"/>
        <v>1.4%</v>
      </c>
      <c r="AE172" s="7" t="str">
        <f t="shared" si="39"/>
        <v>0.8%</v>
      </c>
      <c r="AF172" s="7" t="str">
        <f t="shared" si="39"/>
        <v>0.5%</v>
      </c>
      <c r="AG172" s="7" t="str">
        <f t="shared" si="39"/>
        <v>0.2%</v>
      </c>
      <c r="AH172" s="9"/>
      <c r="AI172" s="9">
        <f t="shared" si="32"/>
        <v>4</v>
      </c>
      <c r="AJ172" s="10" t="s">
        <v>282</v>
      </c>
    </row>
    <row r="173" spans="1:36" ht="13.8" x14ac:dyDescent="0.25">
      <c r="A173" s="5">
        <f t="shared" si="37"/>
        <v>43890</v>
      </c>
      <c r="B173" s="5">
        <f t="shared" si="37"/>
        <v>44136</v>
      </c>
      <c r="C173" s="6">
        <f t="shared" si="37"/>
        <v>0.33333333333333331</v>
      </c>
      <c r="D173" s="7">
        <f t="shared" si="37"/>
        <v>248</v>
      </c>
      <c r="E173" s="10" t="s">
        <v>268</v>
      </c>
      <c r="F173" s="7">
        <f t="shared" si="38"/>
        <v>169194</v>
      </c>
      <c r="G173" s="7">
        <f t="shared" si="38"/>
        <v>8371</v>
      </c>
      <c r="H173" s="7">
        <f t="shared" si="38"/>
        <v>4313</v>
      </c>
      <c r="I173" s="16" t="str">
        <f t="shared" si="38"/>
        <v>No hay datos</v>
      </c>
      <c r="J173" s="19">
        <f t="shared" si="38"/>
        <v>149048</v>
      </c>
      <c r="K173" s="24">
        <f t="shared" si="38"/>
        <v>21423</v>
      </c>
      <c r="L173" s="7">
        <f t="shared" si="38"/>
        <v>327889</v>
      </c>
      <c r="M173" s="7">
        <f t="shared" si="38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39"/>
        <v>6227</v>
      </c>
      <c r="S173" s="7">
        <f t="shared" si="39"/>
        <v>222</v>
      </c>
      <c r="T173" s="7">
        <f t="shared" si="39"/>
        <v>44</v>
      </c>
      <c r="U173" s="7">
        <f t="shared" si="39"/>
        <v>79053</v>
      </c>
      <c r="V173" s="7">
        <f t="shared" si="39"/>
        <v>531</v>
      </c>
      <c r="W173" s="7">
        <f t="shared" si="39"/>
        <v>342</v>
      </c>
      <c r="X173" s="7" t="str">
        <f t="shared" si="39"/>
        <v>53.0%</v>
      </c>
      <c r="Y173" s="7" t="str">
        <f t="shared" si="39"/>
        <v>47.0%</v>
      </c>
      <c r="Z173" s="7" t="str">
        <f t="shared" si="39"/>
        <v>60.6%</v>
      </c>
      <c r="AA173" s="7" t="str">
        <f t="shared" si="39"/>
        <v>20.5%</v>
      </c>
      <c r="AB173" s="7" t="str">
        <f t="shared" si="39"/>
        <v>13.2%</v>
      </c>
      <c r="AC173" s="7" t="str">
        <f t="shared" si="39"/>
        <v>2.9%</v>
      </c>
      <c r="AD173" s="7" t="str">
        <f t="shared" si="39"/>
        <v>1.4%</v>
      </c>
      <c r="AE173" s="7" t="str">
        <f t="shared" si="39"/>
        <v>0.8%</v>
      </c>
      <c r="AF173" s="7" t="str">
        <f t="shared" si="39"/>
        <v>0.5%</v>
      </c>
      <c r="AG173" s="7" t="str">
        <f t="shared" si="39"/>
        <v>0.2%</v>
      </c>
      <c r="AH173" s="9"/>
      <c r="AI173" s="9">
        <f t="shared" si="32"/>
        <v>4</v>
      </c>
      <c r="AJ173" s="10" t="s">
        <v>282</v>
      </c>
    </row>
    <row r="174" spans="1:36" ht="13.8" x14ac:dyDescent="0.25">
      <c r="A174" s="5">
        <f t="shared" si="37"/>
        <v>43890</v>
      </c>
      <c r="B174" s="5">
        <f t="shared" si="37"/>
        <v>44136</v>
      </c>
      <c r="C174" s="6">
        <f t="shared" si="37"/>
        <v>0.33333333333333331</v>
      </c>
      <c r="D174" s="7">
        <f t="shared" si="37"/>
        <v>248</v>
      </c>
      <c r="E174" s="10" t="s">
        <v>268</v>
      </c>
      <c r="F174" s="7">
        <f t="shared" si="38"/>
        <v>169194</v>
      </c>
      <c r="G174" s="7">
        <f t="shared" si="38"/>
        <v>8371</v>
      </c>
      <c r="H174" s="7">
        <f t="shared" si="38"/>
        <v>4313</v>
      </c>
      <c r="I174" s="16" t="str">
        <f t="shared" si="38"/>
        <v>No hay datos</v>
      </c>
      <c r="J174" s="19">
        <f t="shared" si="38"/>
        <v>149048</v>
      </c>
      <c r="K174" s="24">
        <f t="shared" si="38"/>
        <v>21423</v>
      </c>
      <c r="L174" s="7">
        <f t="shared" si="38"/>
        <v>327889</v>
      </c>
      <c r="M174" s="7">
        <f t="shared" si="38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39"/>
        <v>6227</v>
      </c>
      <c r="S174" s="7">
        <f t="shared" si="39"/>
        <v>222</v>
      </c>
      <c r="T174" s="7">
        <f t="shared" si="39"/>
        <v>44</v>
      </c>
      <c r="U174" s="7">
        <f t="shared" si="39"/>
        <v>79053</v>
      </c>
      <c r="V174" s="7">
        <f t="shared" si="39"/>
        <v>531</v>
      </c>
      <c r="W174" s="7">
        <f t="shared" si="39"/>
        <v>342</v>
      </c>
      <c r="X174" s="7" t="str">
        <f t="shared" si="39"/>
        <v>53.0%</v>
      </c>
      <c r="Y174" s="7" t="str">
        <f t="shared" si="39"/>
        <v>47.0%</v>
      </c>
      <c r="Z174" s="7" t="str">
        <f t="shared" si="39"/>
        <v>60.6%</v>
      </c>
      <c r="AA174" s="7" t="str">
        <f t="shared" si="39"/>
        <v>20.5%</v>
      </c>
      <c r="AB174" s="7" t="str">
        <f t="shared" si="39"/>
        <v>13.2%</v>
      </c>
      <c r="AC174" s="7" t="str">
        <f t="shared" si="39"/>
        <v>2.9%</v>
      </c>
      <c r="AD174" s="7" t="str">
        <f t="shared" si="39"/>
        <v>1.4%</v>
      </c>
      <c r="AE174" s="7" t="str">
        <f t="shared" si="39"/>
        <v>0.8%</v>
      </c>
      <c r="AF174" s="7" t="str">
        <f t="shared" si="39"/>
        <v>0.5%</v>
      </c>
      <c r="AG174" s="7" t="str">
        <f t="shared" si="39"/>
        <v>0.2%</v>
      </c>
      <c r="AH174" s="9"/>
      <c r="AI174" s="9">
        <f t="shared" si="32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42">F172</f>
        <v>169194</v>
      </c>
      <c r="G175" s="7">
        <f t="shared" si="42"/>
        <v>8371</v>
      </c>
      <c r="H175" s="7">
        <f t="shared" si="42"/>
        <v>4313</v>
      </c>
      <c r="I175" s="16" t="str">
        <f t="shared" si="42"/>
        <v>No hay datos</v>
      </c>
      <c r="J175" s="19">
        <f t="shared" si="42"/>
        <v>149048</v>
      </c>
      <c r="K175" s="24">
        <f t="shared" si="42"/>
        <v>21423</v>
      </c>
      <c r="L175" s="7">
        <f t="shared" si="42"/>
        <v>327889</v>
      </c>
      <c r="M175" s="7">
        <f t="shared" si="42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3">R172</f>
        <v>6227</v>
      </c>
      <c r="S175" s="7">
        <f t="shared" si="43"/>
        <v>222</v>
      </c>
      <c r="T175" s="7">
        <f t="shared" si="43"/>
        <v>44</v>
      </c>
      <c r="U175" s="7">
        <f t="shared" si="43"/>
        <v>79053</v>
      </c>
      <c r="V175" s="7">
        <f t="shared" si="43"/>
        <v>531</v>
      </c>
      <c r="W175" s="7">
        <f t="shared" si="43"/>
        <v>342</v>
      </c>
      <c r="X175" s="7" t="str">
        <f t="shared" si="43"/>
        <v>53.0%</v>
      </c>
      <c r="Y175" s="7" t="str">
        <f t="shared" si="43"/>
        <v>47.0%</v>
      </c>
      <c r="Z175" s="7" t="str">
        <f t="shared" si="43"/>
        <v>60.6%</v>
      </c>
      <c r="AA175" s="7" t="str">
        <f t="shared" si="43"/>
        <v>20.5%</v>
      </c>
      <c r="AB175" s="7" t="str">
        <f t="shared" si="43"/>
        <v>13.2%</v>
      </c>
      <c r="AC175" s="7" t="str">
        <f t="shared" si="43"/>
        <v>2.9%</v>
      </c>
      <c r="AD175" s="7" t="str">
        <f t="shared" si="43"/>
        <v>1.4%</v>
      </c>
      <c r="AE175" s="7" t="str">
        <f t="shared" si="43"/>
        <v>0.8%</v>
      </c>
      <c r="AF175" s="7" t="str">
        <f t="shared" si="43"/>
        <v>0.5%</v>
      </c>
      <c r="AG175" s="7" t="str">
        <f t="shared" si="43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37"/>
        <v>43890</v>
      </c>
      <c r="B176" s="5">
        <f t="shared" si="37"/>
        <v>44136</v>
      </c>
      <c r="C176" s="6">
        <f t="shared" si="37"/>
        <v>0.33333333333333331</v>
      </c>
      <c r="D176" s="7">
        <f t="shared" si="37"/>
        <v>248</v>
      </c>
      <c r="E176" s="10" t="s">
        <v>268</v>
      </c>
      <c r="F176" s="7">
        <f t="shared" si="38"/>
        <v>169194</v>
      </c>
      <c r="G176" s="7">
        <f t="shared" si="38"/>
        <v>8371</v>
      </c>
      <c r="H176" s="7">
        <f t="shared" si="38"/>
        <v>4313</v>
      </c>
      <c r="I176" s="16" t="str">
        <f t="shared" si="38"/>
        <v>No hay datos</v>
      </c>
      <c r="J176" s="19">
        <f t="shared" si="38"/>
        <v>149048</v>
      </c>
      <c r="K176" s="24">
        <f t="shared" si="38"/>
        <v>21423</v>
      </c>
      <c r="L176" s="7">
        <f t="shared" si="38"/>
        <v>327889</v>
      </c>
      <c r="M176" s="7">
        <f t="shared" si="38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39"/>
        <v>6227</v>
      </c>
      <c r="S176" s="7">
        <f t="shared" si="39"/>
        <v>222</v>
      </c>
      <c r="T176" s="7">
        <f t="shared" si="39"/>
        <v>44</v>
      </c>
      <c r="U176" s="7">
        <f t="shared" si="39"/>
        <v>79053</v>
      </c>
      <c r="V176" s="7">
        <f t="shared" si="39"/>
        <v>531</v>
      </c>
      <c r="W176" s="7">
        <f t="shared" si="39"/>
        <v>342</v>
      </c>
      <c r="X176" s="7" t="str">
        <f t="shared" si="39"/>
        <v>53.0%</v>
      </c>
      <c r="Y176" s="7" t="str">
        <f t="shared" si="39"/>
        <v>47.0%</v>
      </c>
      <c r="Z176" s="7" t="str">
        <f t="shared" si="39"/>
        <v>60.6%</v>
      </c>
      <c r="AA176" s="7" t="str">
        <f t="shared" si="39"/>
        <v>20.5%</v>
      </c>
      <c r="AB176" s="7" t="str">
        <f t="shared" si="39"/>
        <v>13.2%</v>
      </c>
      <c r="AC176" s="7" t="str">
        <f t="shared" si="39"/>
        <v>2.9%</v>
      </c>
      <c r="AD176" s="7" t="str">
        <f t="shared" si="39"/>
        <v>1.4%</v>
      </c>
      <c r="AE176" s="7" t="str">
        <f t="shared" si="39"/>
        <v>0.8%</v>
      </c>
      <c r="AF176" s="7" t="str">
        <f t="shared" si="39"/>
        <v>0.5%</v>
      </c>
      <c r="AG176" s="7" t="str">
        <f t="shared" si="39"/>
        <v>0.2%</v>
      </c>
      <c r="AH176" s="9"/>
      <c r="AI176" s="9">
        <f t="shared" si="32"/>
        <v>4</v>
      </c>
      <c r="AJ176" s="10" t="s">
        <v>282</v>
      </c>
    </row>
    <row r="177" spans="1:36" ht="13.8" x14ac:dyDescent="0.25">
      <c r="A177" s="5">
        <f t="shared" si="37"/>
        <v>43890</v>
      </c>
      <c r="B177" s="5">
        <f t="shared" si="37"/>
        <v>44136</v>
      </c>
      <c r="C177" s="6">
        <f t="shared" si="37"/>
        <v>0.33333333333333331</v>
      </c>
      <c r="D177" s="7">
        <f t="shared" si="37"/>
        <v>248</v>
      </c>
      <c r="E177" s="10" t="s">
        <v>268</v>
      </c>
      <c r="F177" s="7">
        <f t="shared" si="38"/>
        <v>169194</v>
      </c>
      <c r="G177" s="7">
        <f t="shared" si="38"/>
        <v>8371</v>
      </c>
      <c r="H177" s="7">
        <f t="shared" si="38"/>
        <v>4313</v>
      </c>
      <c r="I177" s="16" t="str">
        <f t="shared" si="38"/>
        <v>No hay datos</v>
      </c>
      <c r="J177" s="19">
        <f t="shared" si="38"/>
        <v>149048</v>
      </c>
      <c r="K177" s="24">
        <f t="shared" si="38"/>
        <v>21423</v>
      </c>
      <c r="L177" s="7">
        <f t="shared" si="38"/>
        <v>327889</v>
      </c>
      <c r="M177" s="7">
        <f t="shared" si="38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39"/>
        <v>79053</v>
      </c>
      <c r="V177" s="7">
        <f t="shared" si="39"/>
        <v>531</v>
      </c>
      <c r="W177" s="7">
        <f t="shared" si="39"/>
        <v>342</v>
      </c>
      <c r="X177" s="7" t="str">
        <f t="shared" si="39"/>
        <v>53.0%</v>
      </c>
      <c r="Y177" s="7" t="str">
        <f t="shared" si="39"/>
        <v>47.0%</v>
      </c>
      <c r="Z177" s="7" t="str">
        <f t="shared" si="39"/>
        <v>60.6%</v>
      </c>
      <c r="AA177" s="7" t="str">
        <f t="shared" si="39"/>
        <v>20.5%</v>
      </c>
      <c r="AB177" s="7" t="str">
        <f t="shared" si="39"/>
        <v>13.2%</v>
      </c>
      <c r="AC177" s="7" t="str">
        <f t="shared" si="39"/>
        <v>2.9%</v>
      </c>
      <c r="AD177" s="7" t="str">
        <f t="shared" si="39"/>
        <v>1.4%</v>
      </c>
      <c r="AE177" s="7" t="str">
        <f t="shared" si="39"/>
        <v>0.8%</v>
      </c>
      <c r="AF177" s="7" t="str">
        <f t="shared" si="39"/>
        <v>0.5%</v>
      </c>
      <c r="AG177" s="7" t="str">
        <f t="shared" si="39"/>
        <v>0.2%</v>
      </c>
      <c r="AH177" s="9"/>
      <c r="AI177" s="9">
        <f t="shared" si="32"/>
        <v>4</v>
      </c>
      <c r="AJ177" s="10" t="s">
        <v>282</v>
      </c>
    </row>
    <row r="178" spans="1:36" ht="13.8" x14ac:dyDescent="0.25">
      <c r="A178" s="5">
        <f t="shared" si="37"/>
        <v>43890</v>
      </c>
      <c r="B178" s="5">
        <f t="shared" si="37"/>
        <v>44136</v>
      </c>
      <c r="C178" s="6">
        <f t="shared" si="37"/>
        <v>0.33333333333333331</v>
      </c>
      <c r="D178" s="7">
        <f t="shared" si="37"/>
        <v>248</v>
      </c>
      <c r="E178" s="10" t="s">
        <v>268</v>
      </c>
      <c r="F178" s="7">
        <f t="shared" si="38"/>
        <v>169194</v>
      </c>
      <c r="G178" s="7">
        <f t="shared" si="38"/>
        <v>8371</v>
      </c>
      <c r="H178" s="7">
        <f t="shared" si="38"/>
        <v>4313</v>
      </c>
      <c r="I178" s="16" t="str">
        <f t="shared" si="38"/>
        <v>No hay datos</v>
      </c>
      <c r="J178" s="19">
        <f t="shared" si="38"/>
        <v>149048</v>
      </c>
      <c r="K178" s="24">
        <f t="shared" si="38"/>
        <v>21423</v>
      </c>
      <c r="L178" s="7">
        <f t="shared" si="38"/>
        <v>327889</v>
      </c>
      <c r="M178" s="7">
        <f t="shared" si="38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39"/>
        <v>59477</v>
      </c>
      <c r="S178" s="7">
        <f t="shared" si="39"/>
        <v>1789</v>
      </c>
      <c r="T178" s="7">
        <f t="shared" si="39"/>
        <v>242</v>
      </c>
      <c r="U178" s="7">
        <f t="shared" si="39"/>
        <v>79053</v>
      </c>
      <c r="V178" s="7">
        <f t="shared" si="39"/>
        <v>531</v>
      </c>
      <c r="W178" s="7">
        <f t="shared" si="39"/>
        <v>342</v>
      </c>
      <c r="X178" s="7" t="str">
        <f t="shared" si="39"/>
        <v>53.0%</v>
      </c>
      <c r="Y178" s="7" t="str">
        <f t="shared" si="39"/>
        <v>47.0%</v>
      </c>
      <c r="Z178" s="7" t="str">
        <f t="shared" si="39"/>
        <v>60.6%</v>
      </c>
      <c r="AA178" s="7" t="str">
        <f t="shared" si="39"/>
        <v>20.5%</v>
      </c>
      <c r="AB178" s="7" t="str">
        <f t="shared" si="39"/>
        <v>13.2%</v>
      </c>
      <c r="AC178" s="7" t="str">
        <f t="shared" si="39"/>
        <v>2.9%</v>
      </c>
      <c r="AD178" s="7" t="str">
        <f t="shared" si="39"/>
        <v>1.4%</v>
      </c>
      <c r="AE178" s="7" t="str">
        <f t="shared" si="39"/>
        <v>0.8%</v>
      </c>
      <c r="AF178" s="7" t="str">
        <f t="shared" si="39"/>
        <v>0.5%</v>
      </c>
      <c r="AG178" s="7" t="str">
        <f t="shared" si="39"/>
        <v>0.2%</v>
      </c>
      <c r="AH178" s="9"/>
      <c r="AI178" s="9">
        <f t="shared" si="32"/>
        <v>4</v>
      </c>
      <c r="AJ178" s="10" t="s">
        <v>282</v>
      </c>
    </row>
    <row r="179" spans="1:36" ht="13.8" x14ac:dyDescent="0.25">
      <c r="A179" s="5">
        <f t="shared" ref="A179:D194" si="44">A178</f>
        <v>43890</v>
      </c>
      <c r="B179" s="5">
        <f t="shared" si="44"/>
        <v>44136</v>
      </c>
      <c r="C179" s="6">
        <f t="shared" si="44"/>
        <v>0.33333333333333331</v>
      </c>
      <c r="D179" s="7">
        <f t="shared" si="44"/>
        <v>248</v>
      </c>
      <c r="E179" s="10" t="s">
        <v>268</v>
      </c>
      <c r="F179" s="7">
        <f t="shared" ref="F179:M194" si="45">F178</f>
        <v>169194</v>
      </c>
      <c r="G179" s="7">
        <f t="shared" si="45"/>
        <v>8371</v>
      </c>
      <c r="H179" s="7">
        <f t="shared" si="45"/>
        <v>4313</v>
      </c>
      <c r="I179" s="16" t="str">
        <f t="shared" si="45"/>
        <v>No hay datos</v>
      </c>
      <c r="J179" s="19">
        <f t="shared" si="45"/>
        <v>149048</v>
      </c>
      <c r="K179" s="24">
        <f t="shared" si="45"/>
        <v>21423</v>
      </c>
      <c r="L179" s="7">
        <f t="shared" si="45"/>
        <v>327889</v>
      </c>
      <c r="M179" s="7">
        <f t="shared" si="45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39"/>
        <v>59477</v>
      </c>
      <c r="S179" s="7">
        <f t="shared" si="39"/>
        <v>1789</v>
      </c>
      <c r="T179" s="7">
        <f t="shared" si="39"/>
        <v>242</v>
      </c>
      <c r="U179" s="7">
        <f t="shared" si="39"/>
        <v>79053</v>
      </c>
      <c r="V179" s="7">
        <f t="shared" si="39"/>
        <v>531</v>
      </c>
      <c r="W179" s="7">
        <f t="shared" si="39"/>
        <v>342</v>
      </c>
      <c r="X179" s="7" t="str">
        <f t="shared" si="39"/>
        <v>53.0%</v>
      </c>
      <c r="Y179" s="7" t="str">
        <f t="shared" si="39"/>
        <v>47.0%</v>
      </c>
      <c r="Z179" s="7" t="str">
        <f t="shared" si="39"/>
        <v>60.6%</v>
      </c>
      <c r="AA179" s="7" t="str">
        <f t="shared" si="39"/>
        <v>20.5%</v>
      </c>
      <c r="AB179" s="7" t="str">
        <f t="shared" si="39"/>
        <v>13.2%</v>
      </c>
      <c r="AC179" s="7" t="str">
        <f t="shared" si="39"/>
        <v>2.9%</v>
      </c>
      <c r="AD179" s="7" t="str">
        <f t="shared" si="39"/>
        <v>1.4%</v>
      </c>
      <c r="AE179" s="7" t="str">
        <f t="shared" si="39"/>
        <v>0.8%</v>
      </c>
      <c r="AF179" s="7" t="str">
        <f t="shared" si="39"/>
        <v>0.5%</v>
      </c>
      <c r="AG179" s="7" t="str">
        <f t="shared" si="39"/>
        <v>0.2%</v>
      </c>
      <c r="AH179" s="9"/>
      <c r="AI179" s="9">
        <f t="shared" si="32"/>
        <v>4</v>
      </c>
      <c r="AJ179" s="10" t="s">
        <v>282</v>
      </c>
    </row>
    <row r="180" spans="1:36" ht="13.8" x14ac:dyDescent="0.25">
      <c r="A180" s="5">
        <f t="shared" si="44"/>
        <v>43890</v>
      </c>
      <c r="B180" s="5">
        <f t="shared" si="44"/>
        <v>44136</v>
      </c>
      <c r="C180" s="6">
        <f t="shared" si="44"/>
        <v>0.33333333333333331</v>
      </c>
      <c r="D180" s="7">
        <f t="shared" si="44"/>
        <v>248</v>
      </c>
      <c r="E180" s="10" t="s">
        <v>268</v>
      </c>
      <c r="F180" s="7">
        <f t="shared" si="45"/>
        <v>169194</v>
      </c>
      <c r="G180" s="7">
        <f t="shared" si="45"/>
        <v>8371</v>
      </c>
      <c r="H180" s="7">
        <f t="shared" si="45"/>
        <v>4313</v>
      </c>
      <c r="I180" s="16" t="str">
        <f t="shared" si="45"/>
        <v>No hay datos</v>
      </c>
      <c r="J180" s="19">
        <f t="shared" si="45"/>
        <v>149048</v>
      </c>
      <c r="K180" s="24">
        <f t="shared" si="45"/>
        <v>21423</v>
      </c>
      <c r="L180" s="7">
        <f t="shared" si="45"/>
        <v>327889</v>
      </c>
      <c r="M180" s="7">
        <f t="shared" si="45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39"/>
        <v>59477</v>
      </c>
      <c r="S180" s="7">
        <f t="shared" si="39"/>
        <v>1789</v>
      </c>
      <c r="T180" s="7">
        <f t="shared" si="39"/>
        <v>242</v>
      </c>
      <c r="U180" s="7">
        <f t="shared" si="39"/>
        <v>79053</v>
      </c>
      <c r="V180" s="7">
        <f t="shared" si="39"/>
        <v>531</v>
      </c>
      <c r="W180" s="7">
        <f t="shared" si="39"/>
        <v>342</v>
      </c>
      <c r="X180" s="7" t="str">
        <f t="shared" si="39"/>
        <v>53.0%</v>
      </c>
      <c r="Y180" s="7" t="str">
        <f t="shared" si="39"/>
        <v>47.0%</v>
      </c>
      <c r="Z180" s="7" t="str">
        <f t="shared" si="39"/>
        <v>60.6%</v>
      </c>
      <c r="AA180" s="7" t="str">
        <f t="shared" si="39"/>
        <v>20.5%</v>
      </c>
      <c r="AB180" s="7" t="str">
        <f t="shared" si="39"/>
        <v>13.2%</v>
      </c>
      <c r="AC180" s="7" t="str">
        <f t="shared" si="39"/>
        <v>2.9%</v>
      </c>
      <c r="AD180" s="7" t="str">
        <f t="shared" si="39"/>
        <v>1.4%</v>
      </c>
      <c r="AE180" s="7" t="str">
        <f t="shared" si="39"/>
        <v>0.8%</v>
      </c>
      <c r="AF180" s="7" t="str">
        <f t="shared" si="39"/>
        <v>0.5%</v>
      </c>
      <c r="AG180" s="7" t="str">
        <f t="shared" si="39"/>
        <v>0.2%</v>
      </c>
      <c r="AH180" s="9"/>
      <c r="AI180" s="9">
        <f t="shared" si="32"/>
        <v>4</v>
      </c>
      <c r="AJ180" s="10" t="s">
        <v>282</v>
      </c>
    </row>
    <row r="181" spans="1:36" ht="13.8" x14ac:dyDescent="0.25">
      <c r="A181" s="5">
        <f t="shared" si="44"/>
        <v>43890</v>
      </c>
      <c r="B181" s="5">
        <f t="shared" si="44"/>
        <v>44136</v>
      </c>
      <c r="C181" s="6">
        <f t="shared" si="44"/>
        <v>0.33333333333333331</v>
      </c>
      <c r="D181" s="7">
        <f t="shared" si="44"/>
        <v>248</v>
      </c>
      <c r="E181" s="10" t="s">
        <v>268</v>
      </c>
      <c r="F181" s="7">
        <f t="shared" si="45"/>
        <v>169194</v>
      </c>
      <c r="G181" s="7">
        <f t="shared" si="45"/>
        <v>8371</v>
      </c>
      <c r="H181" s="7">
        <f t="shared" si="45"/>
        <v>4313</v>
      </c>
      <c r="I181" s="16" t="str">
        <f t="shared" si="45"/>
        <v>No hay datos</v>
      </c>
      <c r="J181" s="19">
        <f t="shared" si="45"/>
        <v>149048</v>
      </c>
      <c r="K181" s="24">
        <f t="shared" si="45"/>
        <v>21423</v>
      </c>
      <c r="L181" s="7">
        <f t="shared" si="45"/>
        <v>327889</v>
      </c>
      <c r="M181" s="7">
        <f t="shared" si="45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39"/>
        <v>59477</v>
      </c>
      <c r="S181" s="7">
        <f t="shared" si="39"/>
        <v>1789</v>
      </c>
      <c r="T181" s="7">
        <f t="shared" si="39"/>
        <v>242</v>
      </c>
      <c r="U181" s="7">
        <f t="shared" si="39"/>
        <v>79053</v>
      </c>
      <c r="V181" s="7">
        <f t="shared" si="39"/>
        <v>531</v>
      </c>
      <c r="W181" s="7">
        <f t="shared" si="39"/>
        <v>342</v>
      </c>
      <c r="X181" s="7" t="str">
        <f t="shared" si="39"/>
        <v>53.0%</v>
      </c>
      <c r="Y181" s="7" t="str">
        <f t="shared" si="39"/>
        <v>47.0%</v>
      </c>
      <c r="Z181" s="7" t="str">
        <f t="shared" si="39"/>
        <v>60.6%</v>
      </c>
      <c r="AA181" s="7" t="str">
        <f t="shared" si="39"/>
        <v>20.5%</v>
      </c>
      <c r="AB181" s="7" t="str">
        <f t="shared" si="39"/>
        <v>13.2%</v>
      </c>
      <c r="AC181" s="7" t="str">
        <f t="shared" si="39"/>
        <v>2.9%</v>
      </c>
      <c r="AD181" s="7" t="str">
        <f t="shared" si="39"/>
        <v>1.4%</v>
      </c>
      <c r="AE181" s="7" t="str">
        <f t="shared" si="39"/>
        <v>0.8%</v>
      </c>
      <c r="AF181" s="7" t="str">
        <f t="shared" si="39"/>
        <v>0.5%</v>
      </c>
      <c r="AG181" s="7" t="str">
        <f t="shared" si="39"/>
        <v>0.2%</v>
      </c>
      <c r="AH181" s="9"/>
      <c r="AI181" s="9">
        <f t="shared" si="32"/>
        <v>4</v>
      </c>
      <c r="AJ181" s="10" t="s">
        <v>282</v>
      </c>
    </row>
    <row r="182" spans="1:36" ht="13.8" x14ac:dyDescent="0.25">
      <c r="A182" s="5">
        <f t="shared" si="44"/>
        <v>43890</v>
      </c>
      <c r="B182" s="5">
        <f t="shared" si="44"/>
        <v>44136</v>
      </c>
      <c r="C182" s="6">
        <f t="shared" si="44"/>
        <v>0.33333333333333331</v>
      </c>
      <c r="D182" s="7">
        <f t="shared" si="44"/>
        <v>248</v>
      </c>
      <c r="E182" s="10" t="s">
        <v>268</v>
      </c>
      <c r="F182" s="7">
        <f t="shared" si="45"/>
        <v>169194</v>
      </c>
      <c r="G182" s="7">
        <f t="shared" si="45"/>
        <v>8371</v>
      </c>
      <c r="H182" s="7">
        <f t="shared" si="45"/>
        <v>4313</v>
      </c>
      <c r="I182" s="16" t="str">
        <f t="shared" si="45"/>
        <v>No hay datos</v>
      </c>
      <c r="J182" s="19">
        <f t="shared" si="45"/>
        <v>149048</v>
      </c>
      <c r="K182" s="24">
        <f t="shared" si="45"/>
        <v>21423</v>
      </c>
      <c r="L182" s="7">
        <f t="shared" si="45"/>
        <v>327889</v>
      </c>
      <c r="M182" s="7">
        <f t="shared" si="45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39"/>
        <v>59477</v>
      </c>
      <c r="S182" s="7">
        <f t="shared" si="39"/>
        <v>1789</v>
      </c>
      <c r="T182" s="7">
        <f t="shared" si="39"/>
        <v>242</v>
      </c>
      <c r="U182" s="7">
        <f t="shared" si="39"/>
        <v>79053</v>
      </c>
      <c r="V182" s="7">
        <f t="shared" si="39"/>
        <v>531</v>
      </c>
      <c r="W182" s="7">
        <f t="shared" si="39"/>
        <v>342</v>
      </c>
      <c r="X182" s="7" t="str">
        <f t="shared" si="39"/>
        <v>53.0%</v>
      </c>
      <c r="Y182" s="7" t="str">
        <f t="shared" si="39"/>
        <v>47.0%</v>
      </c>
      <c r="Z182" s="7" t="str">
        <f t="shared" si="39"/>
        <v>60.6%</v>
      </c>
      <c r="AA182" s="7" t="str">
        <f t="shared" si="39"/>
        <v>20.5%</v>
      </c>
      <c r="AB182" s="7" t="str">
        <f t="shared" si="39"/>
        <v>13.2%</v>
      </c>
      <c r="AC182" s="7" t="str">
        <f t="shared" si="39"/>
        <v>2.9%</v>
      </c>
      <c r="AD182" s="7" t="str">
        <f t="shared" si="39"/>
        <v>1.4%</v>
      </c>
      <c r="AE182" s="7" t="str">
        <f t="shared" si="39"/>
        <v>0.8%</v>
      </c>
      <c r="AF182" s="7" t="str">
        <f t="shared" si="39"/>
        <v>0.5%</v>
      </c>
      <c r="AG182" s="7" t="str">
        <f t="shared" si="39"/>
        <v>0.2%</v>
      </c>
      <c r="AH182" s="9"/>
      <c r="AI182" s="9">
        <f t="shared" si="32"/>
        <v>4</v>
      </c>
      <c r="AJ182" s="10" t="s">
        <v>282</v>
      </c>
    </row>
    <row r="183" spans="1:36" ht="13.8" x14ac:dyDescent="0.25">
      <c r="A183" s="5">
        <f t="shared" si="44"/>
        <v>43890</v>
      </c>
      <c r="B183" s="5">
        <f t="shared" si="44"/>
        <v>44136</v>
      </c>
      <c r="C183" s="6">
        <f t="shared" si="44"/>
        <v>0.33333333333333331</v>
      </c>
      <c r="D183" s="7">
        <f t="shared" si="44"/>
        <v>248</v>
      </c>
      <c r="E183" s="10" t="s">
        <v>268</v>
      </c>
      <c r="F183" s="7">
        <f t="shared" si="45"/>
        <v>169194</v>
      </c>
      <c r="G183" s="7">
        <f t="shared" si="45"/>
        <v>8371</v>
      </c>
      <c r="H183" s="7">
        <f t="shared" si="45"/>
        <v>4313</v>
      </c>
      <c r="I183" s="16" t="str">
        <f t="shared" si="45"/>
        <v>No hay datos</v>
      </c>
      <c r="J183" s="19">
        <f t="shared" si="45"/>
        <v>149048</v>
      </c>
      <c r="K183" s="24">
        <f t="shared" si="45"/>
        <v>21423</v>
      </c>
      <c r="L183" s="7">
        <f t="shared" si="45"/>
        <v>327889</v>
      </c>
      <c r="M183" s="7">
        <f t="shared" si="45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46">R182</f>
        <v>59477</v>
      </c>
      <c r="S183" s="7">
        <f t="shared" si="46"/>
        <v>1789</v>
      </c>
      <c r="T183" s="7">
        <f t="shared" si="46"/>
        <v>242</v>
      </c>
      <c r="U183" s="7">
        <f t="shared" si="46"/>
        <v>79053</v>
      </c>
      <c r="V183" s="7">
        <f t="shared" si="46"/>
        <v>531</v>
      </c>
      <c r="W183" s="7">
        <f t="shared" si="46"/>
        <v>342</v>
      </c>
      <c r="X183" s="7" t="str">
        <f t="shared" si="46"/>
        <v>53.0%</v>
      </c>
      <c r="Y183" s="7" t="str">
        <f t="shared" si="46"/>
        <v>47.0%</v>
      </c>
      <c r="Z183" s="7" t="str">
        <f t="shared" si="46"/>
        <v>60.6%</v>
      </c>
      <c r="AA183" s="7" t="str">
        <f t="shared" si="46"/>
        <v>20.5%</v>
      </c>
      <c r="AB183" s="7" t="str">
        <f t="shared" si="46"/>
        <v>13.2%</v>
      </c>
      <c r="AC183" s="7" t="str">
        <f t="shared" si="46"/>
        <v>2.9%</v>
      </c>
      <c r="AD183" s="7" t="str">
        <f t="shared" si="46"/>
        <v>1.4%</v>
      </c>
      <c r="AE183" s="7" t="str">
        <f t="shared" si="46"/>
        <v>0.8%</v>
      </c>
      <c r="AF183" s="7" t="str">
        <f t="shared" si="46"/>
        <v>0.5%</v>
      </c>
      <c r="AG183" s="7" t="str">
        <f t="shared" si="46"/>
        <v>0.2%</v>
      </c>
      <c r="AH183" s="9"/>
      <c r="AI183" s="9">
        <f t="shared" si="32"/>
        <v>4</v>
      </c>
      <c r="AJ183" s="10" t="s">
        <v>282</v>
      </c>
    </row>
    <row r="184" spans="1:36" ht="13.8" x14ac:dyDescent="0.25">
      <c r="A184" s="5">
        <f t="shared" si="44"/>
        <v>43890</v>
      </c>
      <c r="B184" s="5">
        <f t="shared" si="44"/>
        <v>44136</v>
      </c>
      <c r="C184" s="6">
        <f t="shared" si="44"/>
        <v>0.33333333333333331</v>
      </c>
      <c r="D184" s="7">
        <f t="shared" si="44"/>
        <v>248</v>
      </c>
      <c r="E184" s="10" t="s">
        <v>268</v>
      </c>
      <c r="F184" s="7">
        <f t="shared" si="45"/>
        <v>169194</v>
      </c>
      <c r="G184" s="7">
        <f t="shared" si="45"/>
        <v>8371</v>
      </c>
      <c r="H184" s="7">
        <f t="shared" si="45"/>
        <v>4313</v>
      </c>
      <c r="I184" s="16" t="str">
        <f t="shared" si="45"/>
        <v>No hay datos</v>
      </c>
      <c r="J184" s="19">
        <f t="shared" si="45"/>
        <v>149048</v>
      </c>
      <c r="K184" s="24">
        <f t="shared" si="45"/>
        <v>21423</v>
      </c>
      <c r="L184" s="7">
        <f t="shared" si="45"/>
        <v>327889</v>
      </c>
      <c r="M184" s="7">
        <f t="shared" si="45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46"/>
        <v>59477</v>
      </c>
      <c r="S184" s="7">
        <f t="shared" si="46"/>
        <v>1789</v>
      </c>
      <c r="T184" s="7">
        <f t="shared" si="46"/>
        <v>242</v>
      </c>
      <c r="U184" s="7">
        <f t="shared" si="46"/>
        <v>79053</v>
      </c>
      <c r="V184" s="7">
        <f t="shared" si="46"/>
        <v>531</v>
      </c>
      <c r="W184" s="7">
        <f t="shared" si="46"/>
        <v>342</v>
      </c>
      <c r="X184" s="7" t="str">
        <f t="shared" si="46"/>
        <v>53.0%</v>
      </c>
      <c r="Y184" s="7" t="str">
        <f t="shared" si="46"/>
        <v>47.0%</v>
      </c>
      <c r="Z184" s="7" t="str">
        <f t="shared" si="46"/>
        <v>60.6%</v>
      </c>
      <c r="AA184" s="7" t="str">
        <f t="shared" si="46"/>
        <v>20.5%</v>
      </c>
      <c r="AB184" s="7" t="str">
        <f t="shared" si="46"/>
        <v>13.2%</v>
      </c>
      <c r="AC184" s="7" t="str">
        <f t="shared" si="46"/>
        <v>2.9%</v>
      </c>
      <c r="AD184" s="7" t="str">
        <f t="shared" si="46"/>
        <v>1.4%</v>
      </c>
      <c r="AE184" s="7" t="str">
        <f t="shared" si="46"/>
        <v>0.8%</v>
      </c>
      <c r="AF184" s="7" t="str">
        <f t="shared" si="46"/>
        <v>0.5%</v>
      </c>
      <c r="AG184" s="7" t="str">
        <f t="shared" si="46"/>
        <v>0.2%</v>
      </c>
      <c r="AH184" s="9"/>
      <c r="AI184" s="9">
        <f t="shared" si="32"/>
        <v>4</v>
      </c>
      <c r="AJ184" s="10" t="s">
        <v>282</v>
      </c>
    </row>
    <row r="185" spans="1:36" ht="13.8" x14ac:dyDescent="0.25">
      <c r="A185" s="5">
        <f t="shared" si="44"/>
        <v>43890</v>
      </c>
      <c r="B185" s="5">
        <f t="shared" si="44"/>
        <v>44136</v>
      </c>
      <c r="C185" s="6">
        <f t="shared" si="44"/>
        <v>0.33333333333333331</v>
      </c>
      <c r="D185" s="7">
        <f t="shared" si="44"/>
        <v>248</v>
      </c>
      <c r="E185" s="10" t="s">
        <v>268</v>
      </c>
      <c r="F185" s="7">
        <f t="shared" si="45"/>
        <v>169194</v>
      </c>
      <c r="G185" s="7">
        <f t="shared" si="45"/>
        <v>8371</v>
      </c>
      <c r="H185" s="7">
        <f t="shared" si="45"/>
        <v>4313</v>
      </c>
      <c r="I185" s="16" t="str">
        <f t="shared" si="45"/>
        <v>No hay datos</v>
      </c>
      <c r="J185" s="19">
        <f t="shared" si="45"/>
        <v>149048</v>
      </c>
      <c r="K185" s="24">
        <f t="shared" si="45"/>
        <v>21423</v>
      </c>
      <c r="L185" s="7">
        <f t="shared" si="45"/>
        <v>327889</v>
      </c>
      <c r="M185" s="7">
        <f t="shared" si="45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46"/>
        <v>59477</v>
      </c>
      <c r="S185" s="7">
        <f t="shared" si="46"/>
        <v>1789</v>
      </c>
      <c r="T185" s="7">
        <f t="shared" si="46"/>
        <v>242</v>
      </c>
      <c r="U185" s="7">
        <f t="shared" si="46"/>
        <v>79053</v>
      </c>
      <c r="V185" s="7">
        <f t="shared" si="46"/>
        <v>531</v>
      </c>
      <c r="W185" s="7">
        <f t="shared" si="46"/>
        <v>342</v>
      </c>
      <c r="X185" s="7" t="str">
        <f t="shared" si="46"/>
        <v>53.0%</v>
      </c>
      <c r="Y185" s="7" t="str">
        <f t="shared" si="46"/>
        <v>47.0%</v>
      </c>
      <c r="Z185" s="7" t="str">
        <f t="shared" si="46"/>
        <v>60.6%</v>
      </c>
      <c r="AA185" s="7" t="str">
        <f t="shared" si="46"/>
        <v>20.5%</v>
      </c>
      <c r="AB185" s="7" t="str">
        <f t="shared" si="46"/>
        <v>13.2%</v>
      </c>
      <c r="AC185" s="7" t="str">
        <f t="shared" si="46"/>
        <v>2.9%</v>
      </c>
      <c r="AD185" s="7" t="str">
        <f t="shared" si="46"/>
        <v>1.4%</v>
      </c>
      <c r="AE185" s="7" t="str">
        <f t="shared" si="46"/>
        <v>0.8%</v>
      </c>
      <c r="AF185" s="7" t="str">
        <f t="shared" si="46"/>
        <v>0.5%</v>
      </c>
      <c r="AG185" s="7" t="str">
        <f t="shared" si="46"/>
        <v>0.2%</v>
      </c>
      <c r="AH185" s="9"/>
      <c r="AI185" s="9">
        <f t="shared" si="32"/>
        <v>4</v>
      </c>
      <c r="AJ185" s="10" t="s">
        <v>282</v>
      </c>
    </row>
    <row r="186" spans="1:36" ht="13.8" x14ac:dyDescent="0.25">
      <c r="A186" s="5">
        <f t="shared" si="44"/>
        <v>43890</v>
      </c>
      <c r="B186" s="5">
        <f t="shared" si="44"/>
        <v>44136</v>
      </c>
      <c r="C186" s="6">
        <f t="shared" si="44"/>
        <v>0.33333333333333331</v>
      </c>
      <c r="D186" s="7">
        <f t="shared" si="44"/>
        <v>248</v>
      </c>
      <c r="E186" s="10" t="s">
        <v>268</v>
      </c>
      <c r="F186" s="7">
        <f t="shared" si="45"/>
        <v>169194</v>
      </c>
      <c r="G186" s="7">
        <f t="shared" si="45"/>
        <v>8371</v>
      </c>
      <c r="H186" s="7">
        <f t="shared" si="45"/>
        <v>4313</v>
      </c>
      <c r="I186" s="16" t="str">
        <f t="shared" si="45"/>
        <v>No hay datos</v>
      </c>
      <c r="J186" s="19">
        <f t="shared" si="45"/>
        <v>149048</v>
      </c>
      <c r="K186" s="24">
        <f t="shared" si="45"/>
        <v>21423</v>
      </c>
      <c r="L186" s="7">
        <f t="shared" si="45"/>
        <v>327889</v>
      </c>
      <c r="M186" s="7">
        <f t="shared" si="45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46"/>
        <v>79053</v>
      </c>
      <c r="V186" s="7">
        <f t="shared" si="46"/>
        <v>531</v>
      </c>
      <c r="W186" s="7">
        <f t="shared" si="46"/>
        <v>342</v>
      </c>
      <c r="X186" s="7" t="str">
        <f t="shared" si="46"/>
        <v>53.0%</v>
      </c>
      <c r="Y186" s="7" t="str">
        <f t="shared" si="46"/>
        <v>47.0%</v>
      </c>
      <c r="Z186" s="7" t="str">
        <f t="shared" si="46"/>
        <v>60.6%</v>
      </c>
      <c r="AA186" s="7" t="str">
        <f t="shared" si="46"/>
        <v>20.5%</v>
      </c>
      <c r="AB186" s="7" t="str">
        <f t="shared" si="46"/>
        <v>13.2%</v>
      </c>
      <c r="AC186" s="7" t="str">
        <f t="shared" si="46"/>
        <v>2.9%</v>
      </c>
      <c r="AD186" s="7" t="str">
        <f t="shared" si="46"/>
        <v>1.4%</v>
      </c>
      <c r="AE186" s="7" t="str">
        <f t="shared" si="46"/>
        <v>0.8%</v>
      </c>
      <c r="AF186" s="7" t="str">
        <f t="shared" si="46"/>
        <v>0.5%</v>
      </c>
      <c r="AG186" s="7" t="str">
        <f t="shared" si="46"/>
        <v>0.2%</v>
      </c>
      <c r="AH186" s="9"/>
      <c r="AI186" s="9">
        <f t="shared" si="32"/>
        <v>4</v>
      </c>
      <c r="AJ186" s="10" t="s">
        <v>282</v>
      </c>
    </row>
    <row r="187" spans="1:36" ht="13.8" x14ac:dyDescent="0.25">
      <c r="A187" s="5">
        <f t="shared" si="44"/>
        <v>43890</v>
      </c>
      <c r="B187" s="5">
        <f t="shared" si="44"/>
        <v>44136</v>
      </c>
      <c r="C187" s="6">
        <f t="shared" si="44"/>
        <v>0.33333333333333331</v>
      </c>
      <c r="D187" s="7">
        <f t="shared" si="44"/>
        <v>248</v>
      </c>
      <c r="E187" s="10" t="s">
        <v>268</v>
      </c>
      <c r="F187" s="7">
        <f t="shared" si="45"/>
        <v>169194</v>
      </c>
      <c r="G187" s="7">
        <f t="shared" si="45"/>
        <v>8371</v>
      </c>
      <c r="H187" s="7">
        <f t="shared" si="45"/>
        <v>4313</v>
      </c>
      <c r="I187" s="16" t="str">
        <f t="shared" si="45"/>
        <v>No hay datos</v>
      </c>
      <c r="J187" s="19">
        <f t="shared" si="45"/>
        <v>149048</v>
      </c>
      <c r="K187" s="24">
        <f t="shared" si="45"/>
        <v>21423</v>
      </c>
      <c r="L187" s="7">
        <f t="shared" si="45"/>
        <v>327889</v>
      </c>
      <c r="M187" s="7">
        <f t="shared" si="45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46"/>
        <v>5119</v>
      </c>
      <c r="S187" s="7">
        <f t="shared" si="46"/>
        <v>276</v>
      </c>
      <c r="T187" s="7">
        <f t="shared" si="46"/>
        <v>223</v>
      </c>
      <c r="U187" s="7">
        <f t="shared" si="46"/>
        <v>79053</v>
      </c>
      <c r="V187" s="7">
        <f t="shared" si="46"/>
        <v>531</v>
      </c>
      <c r="W187" s="7">
        <f t="shared" si="46"/>
        <v>342</v>
      </c>
      <c r="X187" s="7" t="str">
        <f t="shared" si="46"/>
        <v>53.0%</v>
      </c>
      <c r="Y187" s="7" t="str">
        <f t="shared" si="46"/>
        <v>47.0%</v>
      </c>
      <c r="Z187" s="7" t="str">
        <f t="shared" si="46"/>
        <v>60.6%</v>
      </c>
      <c r="AA187" s="7" t="str">
        <f t="shared" si="46"/>
        <v>20.5%</v>
      </c>
      <c r="AB187" s="7" t="str">
        <f t="shared" si="46"/>
        <v>13.2%</v>
      </c>
      <c r="AC187" s="7" t="str">
        <f t="shared" si="46"/>
        <v>2.9%</v>
      </c>
      <c r="AD187" s="7" t="str">
        <f t="shared" si="46"/>
        <v>1.4%</v>
      </c>
      <c r="AE187" s="7" t="str">
        <f t="shared" si="46"/>
        <v>0.8%</v>
      </c>
      <c r="AF187" s="7" t="str">
        <f t="shared" si="46"/>
        <v>0.5%</v>
      </c>
      <c r="AG187" s="7" t="str">
        <f t="shared" si="46"/>
        <v>0.2%</v>
      </c>
      <c r="AH187" s="9"/>
      <c r="AI187" s="9">
        <f t="shared" si="32"/>
        <v>4</v>
      </c>
      <c r="AJ187" s="10" t="s">
        <v>282</v>
      </c>
    </row>
    <row r="188" spans="1:36" ht="13.8" x14ac:dyDescent="0.25">
      <c r="A188" s="5">
        <f t="shared" si="44"/>
        <v>43890</v>
      </c>
      <c r="B188" s="5">
        <f t="shared" si="44"/>
        <v>44136</v>
      </c>
      <c r="C188" s="6">
        <f t="shared" si="44"/>
        <v>0.33333333333333331</v>
      </c>
      <c r="D188" s="7">
        <f t="shared" si="44"/>
        <v>248</v>
      </c>
      <c r="E188" s="10" t="s">
        <v>268</v>
      </c>
      <c r="F188" s="7">
        <f t="shared" si="45"/>
        <v>169194</v>
      </c>
      <c r="G188" s="7">
        <f t="shared" si="45"/>
        <v>8371</v>
      </c>
      <c r="H188" s="7">
        <f t="shared" si="45"/>
        <v>4313</v>
      </c>
      <c r="I188" s="16" t="str">
        <f t="shared" si="45"/>
        <v>No hay datos</v>
      </c>
      <c r="J188" s="19">
        <f t="shared" si="45"/>
        <v>149048</v>
      </c>
      <c r="K188" s="24">
        <f t="shared" si="45"/>
        <v>21423</v>
      </c>
      <c r="L188" s="7">
        <f t="shared" si="45"/>
        <v>327889</v>
      </c>
      <c r="M188" s="7">
        <f t="shared" si="45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46"/>
        <v>5119</v>
      </c>
      <c r="S188" s="7">
        <f t="shared" si="46"/>
        <v>276</v>
      </c>
      <c r="T188" s="7">
        <f t="shared" si="46"/>
        <v>223</v>
      </c>
      <c r="U188" s="7">
        <f t="shared" si="46"/>
        <v>79053</v>
      </c>
      <c r="V188" s="7">
        <f t="shared" si="46"/>
        <v>531</v>
      </c>
      <c r="W188" s="7">
        <f t="shared" si="46"/>
        <v>342</v>
      </c>
      <c r="X188" s="7" t="str">
        <f t="shared" si="46"/>
        <v>53.0%</v>
      </c>
      <c r="Y188" s="7" t="str">
        <f t="shared" si="46"/>
        <v>47.0%</v>
      </c>
      <c r="Z188" s="7" t="str">
        <f t="shared" si="46"/>
        <v>60.6%</v>
      </c>
      <c r="AA188" s="7" t="str">
        <f t="shared" si="46"/>
        <v>20.5%</v>
      </c>
      <c r="AB188" s="7" t="str">
        <f t="shared" si="46"/>
        <v>13.2%</v>
      </c>
      <c r="AC188" s="7" t="str">
        <f t="shared" si="46"/>
        <v>2.9%</v>
      </c>
      <c r="AD188" s="7" t="str">
        <f t="shared" si="46"/>
        <v>1.4%</v>
      </c>
      <c r="AE188" s="7" t="str">
        <f t="shared" si="46"/>
        <v>0.8%</v>
      </c>
      <c r="AF188" s="7" t="str">
        <f t="shared" si="46"/>
        <v>0.5%</v>
      </c>
      <c r="AG188" s="7" t="str">
        <f t="shared" si="46"/>
        <v>0.2%</v>
      </c>
      <c r="AH188" s="9"/>
      <c r="AI188" s="9">
        <f t="shared" si="32"/>
        <v>4</v>
      </c>
      <c r="AJ188" s="10" t="s">
        <v>282</v>
      </c>
    </row>
    <row r="189" spans="1:36" ht="13.8" x14ac:dyDescent="0.25">
      <c r="A189" s="5">
        <f t="shared" si="44"/>
        <v>43890</v>
      </c>
      <c r="B189" s="5">
        <f t="shared" si="44"/>
        <v>44136</v>
      </c>
      <c r="C189" s="6">
        <f t="shared" si="44"/>
        <v>0.33333333333333331</v>
      </c>
      <c r="D189" s="7">
        <f t="shared" si="44"/>
        <v>248</v>
      </c>
      <c r="E189" s="10" t="s">
        <v>268</v>
      </c>
      <c r="F189" s="7">
        <f t="shared" si="45"/>
        <v>169194</v>
      </c>
      <c r="G189" s="7">
        <f t="shared" si="45"/>
        <v>8371</v>
      </c>
      <c r="H189" s="7">
        <f t="shared" si="45"/>
        <v>4313</v>
      </c>
      <c r="I189" s="16" t="str">
        <f t="shared" si="45"/>
        <v>No hay datos</v>
      </c>
      <c r="J189" s="19">
        <f t="shared" si="45"/>
        <v>149048</v>
      </c>
      <c r="K189" s="24">
        <f t="shared" si="45"/>
        <v>21423</v>
      </c>
      <c r="L189" s="7">
        <f t="shared" si="45"/>
        <v>327889</v>
      </c>
      <c r="M189" s="7">
        <f t="shared" si="45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46"/>
        <v>5119</v>
      </c>
      <c r="S189" s="7">
        <f t="shared" si="46"/>
        <v>276</v>
      </c>
      <c r="T189" s="7">
        <f t="shared" si="46"/>
        <v>223</v>
      </c>
      <c r="U189" s="7">
        <f t="shared" si="46"/>
        <v>79053</v>
      </c>
      <c r="V189" s="7">
        <f t="shared" si="46"/>
        <v>531</v>
      </c>
      <c r="W189" s="7">
        <f t="shared" si="46"/>
        <v>342</v>
      </c>
      <c r="X189" s="7" t="str">
        <f t="shared" si="46"/>
        <v>53.0%</v>
      </c>
      <c r="Y189" s="7" t="str">
        <f t="shared" si="46"/>
        <v>47.0%</v>
      </c>
      <c r="Z189" s="7" t="str">
        <f t="shared" si="46"/>
        <v>60.6%</v>
      </c>
      <c r="AA189" s="7" t="str">
        <f t="shared" si="46"/>
        <v>20.5%</v>
      </c>
      <c r="AB189" s="7" t="str">
        <f t="shared" si="46"/>
        <v>13.2%</v>
      </c>
      <c r="AC189" s="7" t="str">
        <f t="shared" si="46"/>
        <v>2.9%</v>
      </c>
      <c r="AD189" s="7" t="str">
        <f t="shared" si="46"/>
        <v>1.4%</v>
      </c>
      <c r="AE189" s="7" t="str">
        <f t="shared" si="46"/>
        <v>0.8%</v>
      </c>
      <c r="AF189" s="7" t="str">
        <f t="shared" si="46"/>
        <v>0.5%</v>
      </c>
      <c r="AG189" s="7" t="str">
        <f t="shared" si="46"/>
        <v>0.2%</v>
      </c>
      <c r="AH189" s="9"/>
      <c r="AI189" s="9">
        <f t="shared" si="32"/>
        <v>4</v>
      </c>
      <c r="AJ189" s="10" t="s">
        <v>282</v>
      </c>
    </row>
    <row r="190" spans="1:36" ht="13.8" x14ac:dyDescent="0.25">
      <c r="A190" s="5">
        <f t="shared" si="44"/>
        <v>43890</v>
      </c>
      <c r="B190" s="5">
        <f t="shared" si="44"/>
        <v>44136</v>
      </c>
      <c r="C190" s="6">
        <f t="shared" si="44"/>
        <v>0.33333333333333331</v>
      </c>
      <c r="D190" s="7">
        <f t="shared" si="44"/>
        <v>248</v>
      </c>
      <c r="E190" s="10" t="s">
        <v>268</v>
      </c>
      <c r="F190" s="7">
        <f t="shared" si="45"/>
        <v>169194</v>
      </c>
      <c r="G190" s="7">
        <f t="shared" si="45"/>
        <v>8371</v>
      </c>
      <c r="H190" s="7">
        <f t="shared" si="45"/>
        <v>4313</v>
      </c>
      <c r="I190" s="16" t="str">
        <f t="shared" si="45"/>
        <v>No hay datos</v>
      </c>
      <c r="J190" s="19">
        <f t="shared" si="45"/>
        <v>149048</v>
      </c>
      <c r="K190" s="24">
        <f t="shared" si="45"/>
        <v>21423</v>
      </c>
      <c r="L190" s="7">
        <f t="shared" si="45"/>
        <v>327889</v>
      </c>
      <c r="M190" s="7">
        <f t="shared" si="45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46"/>
        <v>5119</v>
      </c>
      <c r="S190" s="7">
        <f t="shared" si="46"/>
        <v>276</v>
      </c>
      <c r="T190" s="7">
        <f t="shared" si="46"/>
        <v>223</v>
      </c>
      <c r="U190" s="7">
        <f t="shared" si="46"/>
        <v>79053</v>
      </c>
      <c r="V190" s="7">
        <f t="shared" si="46"/>
        <v>531</v>
      </c>
      <c r="W190" s="7">
        <f t="shared" si="46"/>
        <v>342</v>
      </c>
      <c r="X190" s="7" t="str">
        <f t="shared" si="46"/>
        <v>53.0%</v>
      </c>
      <c r="Y190" s="7" t="str">
        <f t="shared" si="46"/>
        <v>47.0%</v>
      </c>
      <c r="Z190" s="7" t="str">
        <f t="shared" si="46"/>
        <v>60.6%</v>
      </c>
      <c r="AA190" s="7" t="str">
        <f t="shared" si="46"/>
        <v>20.5%</v>
      </c>
      <c r="AB190" s="7" t="str">
        <f t="shared" si="46"/>
        <v>13.2%</v>
      </c>
      <c r="AC190" s="7" t="str">
        <f t="shared" si="46"/>
        <v>2.9%</v>
      </c>
      <c r="AD190" s="7" t="str">
        <f t="shared" si="46"/>
        <v>1.4%</v>
      </c>
      <c r="AE190" s="7" t="str">
        <f t="shared" si="46"/>
        <v>0.8%</v>
      </c>
      <c r="AF190" s="7" t="str">
        <f t="shared" si="46"/>
        <v>0.5%</v>
      </c>
      <c r="AG190" s="7" t="str">
        <f t="shared" si="46"/>
        <v>0.2%</v>
      </c>
      <c r="AH190" s="9"/>
      <c r="AI190" s="9">
        <f t="shared" si="32"/>
        <v>4</v>
      </c>
      <c r="AJ190" s="10" t="s">
        <v>282</v>
      </c>
    </row>
    <row r="191" spans="1:36" ht="13.8" x14ac:dyDescent="0.25">
      <c r="A191" s="5">
        <f t="shared" si="44"/>
        <v>43890</v>
      </c>
      <c r="B191" s="5">
        <f t="shared" si="44"/>
        <v>44136</v>
      </c>
      <c r="C191" s="6">
        <f t="shared" si="44"/>
        <v>0.33333333333333331</v>
      </c>
      <c r="D191" s="7">
        <f t="shared" si="44"/>
        <v>248</v>
      </c>
      <c r="E191" s="10" t="s">
        <v>268</v>
      </c>
      <c r="F191" s="7">
        <f t="shared" si="45"/>
        <v>169194</v>
      </c>
      <c r="G191" s="7">
        <f t="shared" si="45"/>
        <v>8371</v>
      </c>
      <c r="H191" s="7">
        <f t="shared" si="45"/>
        <v>4313</v>
      </c>
      <c r="I191" s="16" t="str">
        <f t="shared" si="45"/>
        <v>No hay datos</v>
      </c>
      <c r="J191" s="19">
        <f t="shared" si="45"/>
        <v>149048</v>
      </c>
      <c r="K191" s="24">
        <f t="shared" si="45"/>
        <v>21423</v>
      </c>
      <c r="L191" s="7">
        <f t="shared" si="45"/>
        <v>327889</v>
      </c>
      <c r="M191" s="7">
        <f t="shared" si="45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46"/>
        <v>5119</v>
      </c>
      <c r="S191" s="7">
        <f t="shared" si="46"/>
        <v>276</v>
      </c>
      <c r="T191" s="7">
        <f t="shared" si="46"/>
        <v>223</v>
      </c>
      <c r="U191" s="7">
        <f t="shared" si="46"/>
        <v>79053</v>
      </c>
      <c r="V191" s="7">
        <f t="shared" si="46"/>
        <v>531</v>
      </c>
      <c r="W191" s="7">
        <f t="shared" si="46"/>
        <v>342</v>
      </c>
      <c r="X191" s="7" t="str">
        <f t="shared" si="46"/>
        <v>53.0%</v>
      </c>
      <c r="Y191" s="7" t="str">
        <f t="shared" si="46"/>
        <v>47.0%</v>
      </c>
      <c r="Z191" s="7" t="str">
        <f t="shared" si="46"/>
        <v>60.6%</v>
      </c>
      <c r="AA191" s="7" t="str">
        <f t="shared" si="46"/>
        <v>20.5%</v>
      </c>
      <c r="AB191" s="7" t="str">
        <f t="shared" si="46"/>
        <v>13.2%</v>
      </c>
      <c r="AC191" s="7" t="str">
        <f t="shared" si="46"/>
        <v>2.9%</v>
      </c>
      <c r="AD191" s="7" t="str">
        <f t="shared" si="46"/>
        <v>1.4%</v>
      </c>
      <c r="AE191" s="7" t="str">
        <f t="shared" si="46"/>
        <v>0.8%</v>
      </c>
      <c r="AF191" s="7" t="str">
        <f t="shared" si="46"/>
        <v>0.5%</v>
      </c>
      <c r="AG191" s="7" t="str">
        <f t="shared" si="46"/>
        <v>0.2%</v>
      </c>
      <c r="AH191" s="9"/>
      <c r="AI191" s="9">
        <f t="shared" si="32"/>
        <v>4</v>
      </c>
      <c r="AJ191" s="10" t="s">
        <v>282</v>
      </c>
    </row>
    <row r="192" spans="1:36" ht="13.8" x14ac:dyDescent="0.25">
      <c r="A192" s="5">
        <f t="shared" si="44"/>
        <v>43890</v>
      </c>
      <c r="B192" s="5">
        <f t="shared" si="44"/>
        <v>44136</v>
      </c>
      <c r="C192" s="6">
        <f t="shared" si="44"/>
        <v>0.33333333333333331</v>
      </c>
      <c r="D192" s="7">
        <f t="shared" si="44"/>
        <v>248</v>
      </c>
      <c r="E192" s="10" t="s">
        <v>268</v>
      </c>
      <c r="F192" s="7">
        <f t="shared" si="45"/>
        <v>169194</v>
      </c>
      <c r="G192" s="7">
        <f t="shared" si="45"/>
        <v>8371</v>
      </c>
      <c r="H192" s="7">
        <f t="shared" si="45"/>
        <v>4313</v>
      </c>
      <c r="I192" s="16" t="str">
        <f t="shared" si="45"/>
        <v>No hay datos</v>
      </c>
      <c r="J192" s="19">
        <f t="shared" si="45"/>
        <v>149048</v>
      </c>
      <c r="K192" s="24">
        <f t="shared" si="45"/>
        <v>21423</v>
      </c>
      <c r="L192" s="7">
        <f t="shared" si="45"/>
        <v>327889</v>
      </c>
      <c r="M192" s="7">
        <f t="shared" si="45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46"/>
        <v>5119</v>
      </c>
      <c r="S192" s="7">
        <f t="shared" si="46"/>
        <v>276</v>
      </c>
      <c r="T192" s="7">
        <f t="shared" si="46"/>
        <v>223</v>
      </c>
      <c r="U192" s="7">
        <f t="shared" si="46"/>
        <v>79053</v>
      </c>
      <c r="V192" s="7">
        <f t="shared" si="46"/>
        <v>531</v>
      </c>
      <c r="W192" s="7">
        <f t="shared" si="46"/>
        <v>342</v>
      </c>
      <c r="X192" s="7" t="str">
        <f t="shared" si="46"/>
        <v>53.0%</v>
      </c>
      <c r="Y192" s="7" t="str">
        <f t="shared" si="46"/>
        <v>47.0%</v>
      </c>
      <c r="Z192" s="7" t="str">
        <f t="shared" si="46"/>
        <v>60.6%</v>
      </c>
      <c r="AA192" s="7" t="str">
        <f t="shared" si="46"/>
        <v>20.5%</v>
      </c>
      <c r="AB192" s="7" t="str">
        <f t="shared" si="46"/>
        <v>13.2%</v>
      </c>
      <c r="AC192" s="7" t="str">
        <f t="shared" si="46"/>
        <v>2.9%</v>
      </c>
      <c r="AD192" s="7" t="str">
        <f t="shared" si="46"/>
        <v>1.4%</v>
      </c>
      <c r="AE192" s="7" t="str">
        <f t="shared" si="46"/>
        <v>0.8%</v>
      </c>
      <c r="AF192" s="7" t="str">
        <f t="shared" si="46"/>
        <v>0.5%</v>
      </c>
      <c r="AG192" s="7" t="str">
        <f t="shared" si="46"/>
        <v>0.2%</v>
      </c>
      <c r="AH192" s="9"/>
      <c r="AI192" s="9">
        <f t="shared" si="32"/>
        <v>4</v>
      </c>
      <c r="AJ192" s="10" t="s">
        <v>282</v>
      </c>
    </row>
    <row r="193" spans="1:36" ht="13.8" x14ac:dyDescent="0.25">
      <c r="A193" s="5">
        <f t="shared" si="44"/>
        <v>43890</v>
      </c>
      <c r="B193" s="5">
        <f t="shared" si="44"/>
        <v>44136</v>
      </c>
      <c r="C193" s="6">
        <f t="shared" si="44"/>
        <v>0.33333333333333331</v>
      </c>
      <c r="D193" s="7">
        <f t="shared" si="44"/>
        <v>248</v>
      </c>
      <c r="E193" s="10" t="s">
        <v>268</v>
      </c>
      <c r="F193" s="7">
        <f t="shared" si="45"/>
        <v>169194</v>
      </c>
      <c r="G193" s="7">
        <f t="shared" si="45"/>
        <v>8371</v>
      </c>
      <c r="H193" s="7">
        <f t="shared" si="45"/>
        <v>4313</v>
      </c>
      <c r="I193" s="16" t="str">
        <f t="shared" si="45"/>
        <v>No hay datos</v>
      </c>
      <c r="J193" s="19">
        <f t="shared" si="45"/>
        <v>149048</v>
      </c>
      <c r="K193" s="24">
        <f t="shared" si="45"/>
        <v>21423</v>
      </c>
      <c r="L193" s="7">
        <f t="shared" si="45"/>
        <v>327889</v>
      </c>
      <c r="M193" s="7">
        <f t="shared" si="45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46"/>
        <v>5119</v>
      </c>
      <c r="S193" s="7">
        <f t="shared" si="46"/>
        <v>276</v>
      </c>
      <c r="T193" s="7">
        <f t="shared" si="46"/>
        <v>223</v>
      </c>
      <c r="U193" s="7">
        <f t="shared" si="46"/>
        <v>79053</v>
      </c>
      <c r="V193" s="7">
        <f t="shared" si="46"/>
        <v>531</v>
      </c>
      <c r="W193" s="7">
        <f t="shared" si="46"/>
        <v>342</v>
      </c>
      <c r="X193" s="7" t="str">
        <f t="shared" si="46"/>
        <v>53.0%</v>
      </c>
      <c r="Y193" s="7" t="str">
        <f t="shared" si="46"/>
        <v>47.0%</v>
      </c>
      <c r="Z193" s="7" t="str">
        <f t="shared" si="46"/>
        <v>60.6%</v>
      </c>
      <c r="AA193" s="7" t="str">
        <f t="shared" si="46"/>
        <v>20.5%</v>
      </c>
      <c r="AB193" s="7" t="str">
        <f t="shared" si="46"/>
        <v>13.2%</v>
      </c>
      <c r="AC193" s="7" t="str">
        <f t="shared" si="46"/>
        <v>2.9%</v>
      </c>
      <c r="AD193" s="7" t="str">
        <f t="shared" si="46"/>
        <v>1.4%</v>
      </c>
      <c r="AE193" s="7" t="str">
        <f t="shared" si="46"/>
        <v>0.8%</v>
      </c>
      <c r="AF193" s="7" t="str">
        <f t="shared" si="46"/>
        <v>0.5%</v>
      </c>
      <c r="AG193" s="7" t="str">
        <f t="shared" si="46"/>
        <v>0.2%</v>
      </c>
      <c r="AH193" s="9"/>
      <c r="AI193" s="9">
        <f t="shared" si="32"/>
        <v>4</v>
      </c>
      <c r="AJ193" s="10" t="s">
        <v>282</v>
      </c>
    </row>
    <row r="194" spans="1:36" ht="13.8" x14ac:dyDescent="0.25">
      <c r="A194" s="5">
        <f t="shared" si="44"/>
        <v>43890</v>
      </c>
      <c r="B194" s="5">
        <f t="shared" si="44"/>
        <v>44136</v>
      </c>
      <c r="C194" s="6">
        <f t="shared" si="44"/>
        <v>0.33333333333333331</v>
      </c>
      <c r="D194" s="7">
        <f t="shared" si="44"/>
        <v>248</v>
      </c>
      <c r="E194" s="10" t="s">
        <v>268</v>
      </c>
      <c r="F194" s="7">
        <f t="shared" si="45"/>
        <v>169194</v>
      </c>
      <c r="G194" s="7">
        <f t="shared" si="45"/>
        <v>8371</v>
      </c>
      <c r="H194" s="7">
        <f t="shared" si="45"/>
        <v>4313</v>
      </c>
      <c r="I194" s="16" t="str">
        <f t="shared" si="45"/>
        <v>No hay datos</v>
      </c>
      <c r="J194" s="19">
        <f t="shared" si="45"/>
        <v>149048</v>
      </c>
      <c r="K194" s="24">
        <f t="shared" si="45"/>
        <v>21423</v>
      </c>
      <c r="L194" s="7">
        <f t="shared" si="45"/>
        <v>327889</v>
      </c>
      <c r="M194" s="7">
        <f t="shared" si="45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46"/>
        <v>5119</v>
      </c>
      <c r="S194" s="7">
        <f t="shared" si="46"/>
        <v>276</v>
      </c>
      <c r="T194" s="7">
        <f t="shared" si="46"/>
        <v>223</v>
      </c>
      <c r="U194" s="7">
        <f t="shared" si="46"/>
        <v>79053</v>
      </c>
      <c r="V194" s="7">
        <f t="shared" si="46"/>
        <v>531</v>
      </c>
      <c r="W194" s="7">
        <f t="shared" si="46"/>
        <v>342</v>
      </c>
      <c r="X194" s="7" t="str">
        <f t="shared" si="46"/>
        <v>53.0%</v>
      </c>
      <c r="Y194" s="7" t="str">
        <f t="shared" si="46"/>
        <v>47.0%</v>
      </c>
      <c r="Z194" s="7" t="str">
        <f t="shared" si="46"/>
        <v>60.6%</v>
      </c>
      <c r="AA194" s="7" t="str">
        <f t="shared" si="46"/>
        <v>20.5%</v>
      </c>
      <c r="AB194" s="7" t="str">
        <f t="shared" si="46"/>
        <v>13.2%</v>
      </c>
      <c r="AC194" s="7" t="str">
        <f t="shared" si="46"/>
        <v>2.9%</v>
      </c>
      <c r="AD194" s="7" t="str">
        <f t="shared" si="46"/>
        <v>1.4%</v>
      </c>
      <c r="AE194" s="7" t="str">
        <f t="shared" si="46"/>
        <v>0.8%</v>
      </c>
      <c r="AF194" s="7" t="str">
        <f t="shared" si="46"/>
        <v>0.5%</v>
      </c>
      <c r="AG194" s="7" t="str">
        <f t="shared" si="46"/>
        <v>0.2%</v>
      </c>
      <c r="AH194" s="9"/>
      <c r="AI194" s="9">
        <f t="shared" si="32"/>
        <v>4</v>
      </c>
      <c r="AJ194" s="10" t="s">
        <v>282</v>
      </c>
    </row>
    <row r="195" spans="1:36" ht="13.8" x14ac:dyDescent="0.25">
      <c r="A195" s="5">
        <f t="shared" ref="A195:D210" si="47">A194</f>
        <v>43890</v>
      </c>
      <c r="B195" s="5">
        <f t="shared" si="47"/>
        <v>44136</v>
      </c>
      <c r="C195" s="6">
        <f t="shared" si="47"/>
        <v>0.33333333333333331</v>
      </c>
      <c r="D195" s="7">
        <f t="shared" si="47"/>
        <v>248</v>
      </c>
      <c r="E195" s="10" t="s">
        <v>268</v>
      </c>
      <c r="F195" s="7">
        <f t="shared" ref="F195:M210" si="48">F194</f>
        <v>169194</v>
      </c>
      <c r="G195" s="7">
        <f t="shared" si="48"/>
        <v>8371</v>
      </c>
      <c r="H195" s="7">
        <f t="shared" si="48"/>
        <v>4313</v>
      </c>
      <c r="I195" s="16" t="str">
        <f t="shared" si="48"/>
        <v>No hay datos</v>
      </c>
      <c r="J195" s="19">
        <f t="shared" si="48"/>
        <v>149048</v>
      </c>
      <c r="K195" s="24">
        <f t="shared" si="48"/>
        <v>21423</v>
      </c>
      <c r="L195" s="7">
        <f t="shared" si="48"/>
        <v>327889</v>
      </c>
      <c r="M195" s="7">
        <f t="shared" si="48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46"/>
        <v>5119</v>
      </c>
      <c r="S195" s="7">
        <f t="shared" si="46"/>
        <v>276</v>
      </c>
      <c r="T195" s="7">
        <f t="shared" si="46"/>
        <v>223</v>
      </c>
      <c r="U195" s="7">
        <f t="shared" si="46"/>
        <v>79053</v>
      </c>
      <c r="V195" s="7">
        <f t="shared" si="46"/>
        <v>531</v>
      </c>
      <c r="W195" s="7">
        <f t="shared" si="46"/>
        <v>342</v>
      </c>
      <c r="X195" s="7" t="str">
        <f t="shared" si="46"/>
        <v>53.0%</v>
      </c>
      <c r="Y195" s="7" t="str">
        <f t="shared" si="46"/>
        <v>47.0%</v>
      </c>
      <c r="Z195" s="7" t="str">
        <f t="shared" si="46"/>
        <v>60.6%</v>
      </c>
      <c r="AA195" s="7" t="str">
        <f t="shared" si="46"/>
        <v>20.5%</v>
      </c>
      <c r="AB195" s="7" t="str">
        <f t="shared" si="46"/>
        <v>13.2%</v>
      </c>
      <c r="AC195" s="7" t="str">
        <f t="shared" si="46"/>
        <v>2.9%</v>
      </c>
      <c r="AD195" s="7" t="str">
        <f t="shared" si="46"/>
        <v>1.4%</v>
      </c>
      <c r="AE195" s="7" t="str">
        <f t="shared" si="46"/>
        <v>0.8%</v>
      </c>
      <c r="AF195" s="7" t="str">
        <f t="shared" si="46"/>
        <v>0.5%</v>
      </c>
      <c r="AG195" s="7" t="str">
        <f t="shared" si="46"/>
        <v>0.2%</v>
      </c>
      <c r="AH195" s="9"/>
      <c r="AI195" s="9">
        <f t="shared" si="32"/>
        <v>4</v>
      </c>
      <c r="AJ195" s="10" t="s">
        <v>282</v>
      </c>
    </row>
    <row r="196" spans="1:36" ht="13.8" x14ac:dyDescent="0.25">
      <c r="A196" s="5">
        <f t="shared" si="47"/>
        <v>43890</v>
      </c>
      <c r="B196" s="5">
        <f t="shared" si="47"/>
        <v>44136</v>
      </c>
      <c r="C196" s="6">
        <f t="shared" si="47"/>
        <v>0.33333333333333331</v>
      </c>
      <c r="D196" s="7">
        <f t="shared" si="47"/>
        <v>248</v>
      </c>
      <c r="E196" s="10" t="s">
        <v>268</v>
      </c>
      <c r="F196" s="7">
        <f t="shared" si="48"/>
        <v>169194</v>
      </c>
      <c r="G196" s="7">
        <f t="shared" si="48"/>
        <v>8371</v>
      </c>
      <c r="H196" s="7">
        <f t="shared" si="48"/>
        <v>4313</v>
      </c>
      <c r="I196" s="16" t="str">
        <f t="shared" si="48"/>
        <v>No hay datos</v>
      </c>
      <c r="J196" s="19">
        <f t="shared" si="48"/>
        <v>149048</v>
      </c>
      <c r="K196" s="24">
        <f t="shared" si="48"/>
        <v>21423</v>
      </c>
      <c r="L196" s="7">
        <f t="shared" si="48"/>
        <v>327889</v>
      </c>
      <c r="M196" s="7">
        <f t="shared" si="48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46"/>
        <v>79053</v>
      </c>
      <c r="V196" s="7">
        <f t="shared" si="46"/>
        <v>531</v>
      </c>
      <c r="W196" s="7">
        <f t="shared" si="46"/>
        <v>342</v>
      </c>
      <c r="X196" s="7" t="str">
        <f t="shared" si="46"/>
        <v>53.0%</v>
      </c>
      <c r="Y196" s="7" t="str">
        <f t="shared" si="46"/>
        <v>47.0%</v>
      </c>
      <c r="Z196" s="7" t="str">
        <f t="shared" si="46"/>
        <v>60.6%</v>
      </c>
      <c r="AA196" s="7" t="str">
        <f t="shared" si="46"/>
        <v>20.5%</v>
      </c>
      <c r="AB196" s="7" t="str">
        <f t="shared" si="46"/>
        <v>13.2%</v>
      </c>
      <c r="AC196" s="7" t="str">
        <f t="shared" si="46"/>
        <v>2.9%</v>
      </c>
      <c r="AD196" s="7" t="str">
        <f t="shared" si="46"/>
        <v>1.4%</v>
      </c>
      <c r="AE196" s="7" t="str">
        <f t="shared" si="46"/>
        <v>0.8%</v>
      </c>
      <c r="AF196" s="7" t="str">
        <f t="shared" si="46"/>
        <v>0.5%</v>
      </c>
      <c r="AG196" s="7" t="str">
        <f t="shared" si="46"/>
        <v>0.2%</v>
      </c>
      <c r="AH196" s="9"/>
      <c r="AI196" s="9">
        <f t="shared" ref="AI196:AI246" si="49">AI195</f>
        <v>4</v>
      </c>
      <c r="AJ196" s="10" t="s">
        <v>282</v>
      </c>
    </row>
    <row r="197" spans="1:36" ht="13.8" x14ac:dyDescent="0.25">
      <c r="A197" s="5">
        <f t="shared" si="47"/>
        <v>43890</v>
      </c>
      <c r="B197" s="5">
        <f t="shared" si="47"/>
        <v>44136</v>
      </c>
      <c r="C197" s="6">
        <f t="shared" si="47"/>
        <v>0.33333333333333331</v>
      </c>
      <c r="D197" s="7">
        <f t="shared" si="47"/>
        <v>248</v>
      </c>
      <c r="E197" s="10" t="s">
        <v>268</v>
      </c>
      <c r="F197" s="7">
        <f t="shared" si="48"/>
        <v>169194</v>
      </c>
      <c r="G197" s="7">
        <f t="shared" si="48"/>
        <v>8371</v>
      </c>
      <c r="H197" s="7">
        <f t="shared" si="48"/>
        <v>4313</v>
      </c>
      <c r="I197" s="16" t="str">
        <f t="shared" si="48"/>
        <v>No hay datos</v>
      </c>
      <c r="J197" s="19">
        <f t="shared" si="48"/>
        <v>149048</v>
      </c>
      <c r="K197" s="24">
        <f t="shared" si="48"/>
        <v>21423</v>
      </c>
      <c r="L197" s="7">
        <f t="shared" si="48"/>
        <v>327889</v>
      </c>
      <c r="M197" s="7">
        <f t="shared" si="48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46"/>
        <v>227</v>
      </c>
      <c r="S197" s="7">
        <f t="shared" si="46"/>
        <v>1</v>
      </c>
      <c r="T197" s="7">
        <f t="shared" si="46"/>
        <v>1</v>
      </c>
      <c r="U197" s="7">
        <f t="shared" si="46"/>
        <v>79053</v>
      </c>
      <c r="V197" s="7">
        <f t="shared" si="46"/>
        <v>531</v>
      </c>
      <c r="W197" s="7">
        <f t="shared" si="46"/>
        <v>342</v>
      </c>
      <c r="X197" s="7" t="str">
        <f t="shared" si="46"/>
        <v>53.0%</v>
      </c>
      <c r="Y197" s="7" t="str">
        <f t="shared" si="46"/>
        <v>47.0%</v>
      </c>
      <c r="Z197" s="7" t="str">
        <f t="shared" si="46"/>
        <v>60.6%</v>
      </c>
      <c r="AA197" s="7" t="str">
        <f t="shared" si="46"/>
        <v>20.5%</v>
      </c>
      <c r="AB197" s="7" t="str">
        <f t="shared" si="46"/>
        <v>13.2%</v>
      </c>
      <c r="AC197" s="7" t="str">
        <f t="shared" si="46"/>
        <v>2.9%</v>
      </c>
      <c r="AD197" s="7" t="str">
        <f t="shared" si="46"/>
        <v>1.4%</v>
      </c>
      <c r="AE197" s="7" t="str">
        <f t="shared" si="46"/>
        <v>0.8%</v>
      </c>
      <c r="AF197" s="7" t="str">
        <f t="shared" si="46"/>
        <v>0.5%</v>
      </c>
      <c r="AG197" s="7" t="str">
        <f t="shared" si="46"/>
        <v>0.2%</v>
      </c>
      <c r="AH197" s="9"/>
      <c r="AI197" s="9">
        <f t="shared" si="49"/>
        <v>4</v>
      </c>
      <c r="AJ197" s="10" t="s">
        <v>282</v>
      </c>
    </row>
    <row r="198" spans="1:36" ht="13.8" x14ac:dyDescent="0.25">
      <c r="A198" s="5">
        <f t="shared" si="47"/>
        <v>43890</v>
      </c>
      <c r="B198" s="5">
        <f t="shared" si="47"/>
        <v>44136</v>
      </c>
      <c r="C198" s="6">
        <f t="shared" si="47"/>
        <v>0.33333333333333331</v>
      </c>
      <c r="D198" s="7">
        <f t="shared" si="47"/>
        <v>248</v>
      </c>
      <c r="E198" s="10" t="s">
        <v>268</v>
      </c>
      <c r="F198" s="7">
        <f t="shared" si="48"/>
        <v>169194</v>
      </c>
      <c r="G198" s="7">
        <f t="shared" si="48"/>
        <v>8371</v>
      </c>
      <c r="H198" s="7">
        <f t="shared" si="48"/>
        <v>4313</v>
      </c>
      <c r="I198" s="16" t="str">
        <f t="shared" si="48"/>
        <v>No hay datos</v>
      </c>
      <c r="J198" s="19">
        <f t="shared" si="48"/>
        <v>149048</v>
      </c>
      <c r="K198" s="24">
        <f t="shared" si="48"/>
        <v>21423</v>
      </c>
      <c r="L198" s="7">
        <f t="shared" si="48"/>
        <v>327889</v>
      </c>
      <c r="M198" s="7">
        <f t="shared" si="48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46"/>
        <v>227</v>
      </c>
      <c r="S198" s="7">
        <f t="shared" si="46"/>
        <v>1</v>
      </c>
      <c r="T198" s="7">
        <f t="shared" si="46"/>
        <v>1</v>
      </c>
      <c r="U198" s="7">
        <f t="shared" si="46"/>
        <v>79053</v>
      </c>
      <c r="V198" s="7">
        <f t="shared" si="46"/>
        <v>531</v>
      </c>
      <c r="W198" s="7">
        <f t="shared" si="46"/>
        <v>342</v>
      </c>
      <c r="X198" s="7" t="str">
        <f t="shared" si="46"/>
        <v>53.0%</v>
      </c>
      <c r="Y198" s="7" t="str">
        <f t="shared" si="46"/>
        <v>47.0%</v>
      </c>
      <c r="Z198" s="7" t="str">
        <f t="shared" si="46"/>
        <v>60.6%</v>
      </c>
      <c r="AA198" s="7" t="str">
        <f t="shared" si="46"/>
        <v>20.5%</v>
      </c>
      <c r="AB198" s="7" t="str">
        <f t="shared" si="46"/>
        <v>13.2%</v>
      </c>
      <c r="AC198" s="7" t="str">
        <f t="shared" si="46"/>
        <v>2.9%</v>
      </c>
      <c r="AD198" s="7" t="str">
        <f t="shared" si="46"/>
        <v>1.4%</v>
      </c>
      <c r="AE198" s="7" t="str">
        <f t="shared" si="46"/>
        <v>0.8%</v>
      </c>
      <c r="AF198" s="7" t="str">
        <f t="shared" si="46"/>
        <v>0.5%</v>
      </c>
      <c r="AG198" s="7" t="str">
        <f t="shared" si="46"/>
        <v>0.2%</v>
      </c>
      <c r="AH198" s="9"/>
      <c r="AI198" s="9">
        <f t="shared" si="49"/>
        <v>4</v>
      </c>
      <c r="AJ198" s="10" t="s">
        <v>282</v>
      </c>
    </row>
    <row r="199" spans="1:36" ht="13.8" x14ac:dyDescent="0.25">
      <c r="A199" s="5">
        <f t="shared" si="47"/>
        <v>43890</v>
      </c>
      <c r="B199" s="5">
        <f t="shared" si="47"/>
        <v>44136</v>
      </c>
      <c r="C199" s="6">
        <f t="shared" si="47"/>
        <v>0.33333333333333331</v>
      </c>
      <c r="D199" s="7">
        <f t="shared" si="47"/>
        <v>248</v>
      </c>
      <c r="E199" s="10" t="s">
        <v>268</v>
      </c>
      <c r="F199" s="7">
        <f t="shared" si="48"/>
        <v>169194</v>
      </c>
      <c r="G199" s="7">
        <f t="shared" si="48"/>
        <v>8371</v>
      </c>
      <c r="H199" s="7">
        <f t="shared" si="48"/>
        <v>4313</v>
      </c>
      <c r="I199" s="16" t="str">
        <f t="shared" si="48"/>
        <v>No hay datos</v>
      </c>
      <c r="J199" s="19">
        <f t="shared" si="48"/>
        <v>149048</v>
      </c>
      <c r="K199" s="24">
        <f t="shared" si="48"/>
        <v>21423</v>
      </c>
      <c r="L199" s="7">
        <f t="shared" si="48"/>
        <v>327889</v>
      </c>
      <c r="M199" s="7">
        <f t="shared" si="48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0">R198</f>
        <v>227</v>
      </c>
      <c r="S199" s="7">
        <f t="shared" si="50"/>
        <v>1</v>
      </c>
      <c r="T199" s="7">
        <f t="shared" si="50"/>
        <v>1</v>
      </c>
      <c r="U199" s="7">
        <f t="shared" si="50"/>
        <v>79053</v>
      </c>
      <c r="V199" s="7">
        <f t="shared" si="50"/>
        <v>531</v>
      </c>
      <c r="W199" s="7">
        <f t="shared" si="50"/>
        <v>342</v>
      </c>
      <c r="X199" s="7" t="str">
        <f t="shared" si="50"/>
        <v>53.0%</v>
      </c>
      <c r="Y199" s="7" t="str">
        <f t="shared" si="50"/>
        <v>47.0%</v>
      </c>
      <c r="Z199" s="7" t="str">
        <f t="shared" si="50"/>
        <v>60.6%</v>
      </c>
      <c r="AA199" s="7" t="str">
        <f t="shared" si="50"/>
        <v>20.5%</v>
      </c>
      <c r="AB199" s="7" t="str">
        <f t="shared" si="50"/>
        <v>13.2%</v>
      </c>
      <c r="AC199" s="7" t="str">
        <f t="shared" si="50"/>
        <v>2.9%</v>
      </c>
      <c r="AD199" s="7" t="str">
        <f t="shared" si="50"/>
        <v>1.4%</v>
      </c>
      <c r="AE199" s="7" t="str">
        <f t="shared" si="50"/>
        <v>0.8%</v>
      </c>
      <c r="AF199" s="7" t="str">
        <f t="shared" si="50"/>
        <v>0.5%</v>
      </c>
      <c r="AG199" s="7" t="str">
        <f t="shared" si="50"/>
        <v>0.2%</v>
      </c>
      <c r="AH199" s="9"/>
      <c r="AI199" s="9">
        <f t="shared" si="49"/>
        <v>4</v>
      </c>
      <c r="AJ199" s="10" t="s">
        <v>282</v>
      </c>
    </row>
    <row r="200" spans="1:36" ht="13.8" x14ac:dyDescent="0.25">
      <c r="A200" s="5">
        <f t="shared" si="47"/>
        <v>43890</v>
      </c>
      <c r="B200" s="5">
        <f t="shared" si="47"/>
        <v>44136</v>
      </c>
      <c r="C200" s="6">
        <f t="shared" si="47"/>
        <v>0.33333333333333331</v>
      </c>
      <c r="D200" s="7">
        <f t="shared" si="47"/>
        <v>248</v>
      </c>
      <c r="E200" s="10" t="s">
        <v>268</v>
      </c>
      <c r="F200" s="7">
        <f t="shared" si="48"/>
        <v>169194</v>
      </c>
      <c r="G200" s="7">
        <f t="shared" si="48"/>
        <v>8371</v>
      </c>
      <c r="H200" s="7">
        <f t="shared" si="48"/>
        <v>4313</v>
      </c>
      <c r="I200" s="16" t="str">
        <f t="shared" si="48"/>
        <v>No hay datos</v>
      </c>
      <c r="J200" s="19">
        <f t="shared" si="48"/>
        <v>149048</v>
      </c>
      <c r="K200" s="24">
        <f t="shared" si="48"/>
        <v>21423</v>
      </c>
      <c r="L200" s="7">
        <f t="shared" si="48"/>
        <v>327889</v>
      </c>
      <c r="M200" s="7">
        <f t="shared" si="48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50"/>
        <v>79053</v>
      </c>
      <c r="V200" s="7">
        <f t="shared" si="50"/>
        <v>531</v>
      </c>
      <c r="W200" s="7">
        <f t="shared" si="50"/>
        <v>342</v>
      </c>
      <c r="X200" s="7" t="str">
        <f t="shared" si="50"/>
        <v>53.0%</v>
      </c>
      <c r="Y200" s="7" t="str">
        <f t="shared" si="50"/>
        <v>47.0%</v>
      </c>
      <c r="Z200" s="7" t="str">
        <f t="shared" si="50"/>
        <v>60.6%</v>
      </c>
      <c r="AA200" s="7" t="str">
        <f t="shared" si="50"/>
        <v>20.5%</v>
      </c>
      <c r="AB200" s="7" t="str">
        <f t="shared" si="50"/>
        <v>13.2%</v>
      </c>
      <c r="AC200" s="7" t="str">
        <f t="shared" si="50"/>
        <v>2.9%</v>
      </c>
      <c r="AD200" s="7" t="str">
        <f t="shared" si="50"/>
        <v>1.4%</v>
      </c>
      <c r="AE200" s="7" t="str">
        <f t="shared" si="50"/>
        <v>0.8%</v>
      </c>
      <c r="AF200" s="7" t="str">
        <f t="shared" si="50"/>
        <v>0.5%</v>
      </c>
      <c r="AG200" s="7" t="str">
        <f t="shared" si="50"/>
        <v>0.2%</v>
      </c>
      <c r="AH200" s="9"/>
      <c r="AI200" s="9">
        <f t="shared" si="49"/>
        <v>4</v>
      </c>
      <c r="AJ200" s="10" t="s">
        <v>282</v>
      </c>
    </row>
    <row r="201" spans="1:36" ht="13.8" x14ac:dyDescent="0.25">
      <c r="A201" s="5">
        <f t="shared" si="47"/>
        <v>43890</v>
      </c>
      <c r="B201" s="5">
        <f t="shared" si="47"/>
        <v>44136</v>
      </c>
      <c r="C201" s="6">
        <f t="shared" si="47"/>
        <v>0.33333333333333331</v>
      </c>
      <c r="D201" s="7">
        <f t="shared" si="47"/>
        <v>248</v>
      </c>
      <c r="E201" s="10" t="s">
        <v>268</v>
      </c>
      <c r="F201" s="7">
        <f t="shared" si="48"/>
        <v>169194</v>
      </c>
      <c r="G201" s="7">
        <f t="shared" si="48"/>
        <v>8371</v>
      </c>
      <c r="H201" s="7">
        <f t="shared" si="48"/>
        <v>4313</v>
      </c>
      <c r="I201" s="16" t="str">
        <f t="shared" si="48"/>
        <v>No hay datos</v>
      </c>
      <c r="J201" s="19">
        <f t="shared" si="48"/>
        <v>149048</v>
      </c>
      <c r="K201" s="24">
        <f t="shared" si="48"/>
        <v>21423</v>
      </c>
      <c r="L201" s="7">
        <f t="shared" si="48"/>
        <v>327889</v>
      </c>
      <c r="M201" s="7">
        <f t="shared" si="48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50"/>
        <v>3008</v>
      </c>
      <c r="S201" s="7">
        <f t="shared" si="50"/>
        <v>22</v>
      </c>
      <c r="T201" s="7">
        <f t="shared" si="50"/>
        <v>0</v>
      </c>
      <c r="U201" s="7">
        <f t="shared" si="50"/>
        <v>79053</v>
      </c>
      <c r="V201" s="7">
        <f t="shared" si="50"/>
        <v>531</v>
      </c>
      <c r="W201" s="7">
        <f t="shared" si="50"/>
        <v>342</v>
      </c>
      <c r="X201" s="7" t="str">
        <f t="shared" si="50"/>
        <v>53.0%</v>
      </c>
      <c r="Y201" s="7" t="str">
        <f t="shared" si="50"/>
        <v>47.0%</v>
      </c>
      <c r="Z201" s="7" t="str">
        <f t="shared" si="50"/>
        <v>60.6%</v>
      </c>
      <c r="AA201" s="7" t="str">
        <f t="shared" si="50"/>
        <v>20.5%</v>
      </c>
      <c r="AB201" s="7" t="str">
        <f t="shared" si="50"/>
        <v>13.2%</v>
      </c>
      <c r="AC201" s="7" t="str">
        <f t="shared" si="50"/>
        <v>2.9%</v>
      </c>
      <c r="AD201" s="7" t="str">
        <f t="shared" si="50"/>
        <v>1.4%</v>
      </c>
      <c r="AE201" s="7" t="str">
        <f t="shared" si="50"/>
        <v>0.8%</v>
      </c>
      <c r="AF201" s="7" t="str">
        <f t="shared" si="50"/>
        <v>0.5%</v>
      </c>
      <c r="AG201" s="7" t="str">
        <f t="shared" si="50"/>
        <v>0.2%</v>
      </c>
      <c r="AH201" s="9"/>
      <c r="AI201" s="9">
        <f t="shared" si="49"/>
        <v>4</v>
      </c>
      <c r="AJ201" s="10" t="s">
        <v>282</v>
      </c>
    </row>
    <row r="202" spans="1:36" ht="13.8" x14ac:dyDescent="0.25">
      <c r="A202" s="5">
        <f t="shared" si="47"/>
        <v>43890</v>
      </c>
      <c r="B202" s="5">
        <f t="shared" si="47"/>
        <v>44136</v>
      </c>
      <c r="C202" s="6">
        <f t="shared" si="47"/>
        <v>0.33333333333333331</v>
      </c>
      <c r="D202" s="7">
        <f t="shared" si="47"/>
        <v>248</v>
      </c>
      <c r="E202" s="10" t="s">
        <v>268</v>
      </c>
      <c r="F202" s="7">
        <f t="shared" si="48"/>
        <v>169194</v>
      </c>
      <c r="G202" s="7">
        <f t="shared" si="48"/>
        <v>8371</v>
      </c>
      <c r="H202" s="7">
        <f t="shared" si="48"/>
        <v>4313</v>
      </c>
      <c r="I202" s="16" t="str">
        <f t="shared" si="48"/>
        <v>No hay datos</v>
      </c>
      <c r="J202" s="19">
        <f t="shared" si="48"/>
        <v>149048</v>
      </c>
      <c r="K202" s="24">
        <f t="shared" si="48"/>
        <v>21423</v>
      </c>
      <c r="L202" s="7">
        <f t="shared" si="48"/>
        <v>327889</v>
      </c>
      <c r="M202" s="7">
        <f t="shared" si="48"/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0"/>
        <v>3008</v>
      </c>
      <c r="S202" s="7">
        <f t="shared" si="50"/>
        <v>22</v>
      </c>
      <c r="T202" s="7">
        <f t="shared" si="50"/>
        <v>0</v>
      </c>
      <c r="U202" s="7">
        <f t="shared" si="50"/>
        <v>79053</v>
      </c>
      <c r="V202" s="7">
        <f t="shared" si="50"/>
        <v>531</v>
      </c>
      <c r="W202" s="7">
        <f t="shared" si="50"/>
        <v>342</v>
      </c>
      <c r="X202" s="7" t="str">
        <f t="shared" si="50"/>
        <v>53.0%</v>
      </c>
      <c r="Y202" s="7" t="str">
        <f t="shared" si="50"/>
        <v>47.0%</v>
      </c>
      <c r="Z202" s="7" t="str">
        <f t="shared" si="50"/>
        <v>60.6%</v>
      </c>
      <c r="AA202" s="7" t="str">
        <f t="shared" si="50"/>
        <v>20.5%</v>
      </c>
      <c r="AB202" s="7" t="str">
        <f t="shared" si="50"/>
        <v>13.2%</v>
      </c>
      <c r="AC202" s="7" t="str">
        <f t="shared" si="50"/>
        <v>2.9%</v>
      </c>
      <c r="AD202" s="7" t="str">
        <f t="shared" si="50"/>
        <v>1.4%</v>
      </c>
      <c r="AE202" s="7" t="str">
        <f t="shared" si="50"/>
        <v>0.8%</v>
      </c>
      <c r="AF202" s="7" t="str">
        <f t="shared" si="50"/>
        <v>0.5%</v>
      </c>
      <c r="AG202" s="7" t="str">
        <f t="shared" si="50"/>
        <v>0.2%</v>
      </c>
      <c r="AH202" s="9"/>
      <c r="AI202" s="9">
        <f t="shared" si="49"/>
        <v>4</v>
      </c>
      <c r="AJ202" s="10" t="s">
        <v>282</v>
      </c>
    </row>
    <row r="203" spans="1:36" ht="13.8" x14ac:dyDescent="0.25">
      <c r="A203" s="5">
        <f t="shared" si="47"/>
        <v>43890</v>
      </c>
      <c r="B203" s="5">
        <f t="shared" si="47"/>
        <v>44136</v>
      </c>
      <c r="C203" s="6">
        <f t="shared" si="47"/>
        <v>0.33333333333333331</v>
      </c>
      <c r="D203" s="7">
        <f t="shared" si="47"/>
        <v>248</v>
      </c>
      <c r="E203" s="10" t="s">
        <v>268</v>
      </c>
      <c r="F203" s="7">
        <f t="shared" si="48"/>
        <v>169194</v>
      </c>
      <c r="G203" s="7">
        <f t="shared" si="48"/>
        <v>8371</v>
      </c>
      <c r="H203" s="7">
        <f t="shared" si="48"/>
        <v>4313</v>
      </c>
      <c r="I203" s="16" t="str">
        <f t="shared" si="48"/>
        <v>No hay datos</v>
      </c>
      <c r="J203" s="19">
        <f t="shared" si="48"/>
        <v>149048</v>
      </c>
      <c r="K203" s="24">
        <f t="shared" si="48"/>
        <v>21423</v>
      </c>
      <c r="L203" s="7">
        <f t="shared" si="48"/>
        <v>327889</v>
      </c>
      <c r="M203" s="7">
        <f t="shared" si="48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50"/>
        <v>3008</v>
      </c>
      <c r="S203" s="7">
        <f t="shared" si="50"/>
        <v>22</v>
      </c>
      <c r="T203" s="7">
        <f t="shared" si="50"/>
        <v>0</v>
      </c>
      <c r="U203" s="7">
        <f t="shared" si="50"/>
        <v>79053</v>
      </c>
      <c r="V203" s="7">
        <f t="shared" si="50"/>
        <v>531</v>
      </c>
      <c r="W203" s="7">
        <f t="shared" si="50"/>
        <v>342</v>
      </c>
      <c r="X203" s="7" t="str">
        <f t="shared" si="50"/>
        <v>53.0%</v>
      </c>
      <c r="Y203" s="7" t="str">
        <f t="shared" si="50"/>
        <v>47.0%</v>
      </c>
      <c r="Z203" s="7" t="str">
        <f t="shared" si="50"/>
        <v>60.6%</v>
      </c>
      <c r="AA203" s="7" t="str">
        <f t="shared" si="50"/>
        <v>20.5%</v>
      </c>
      <c r="AB203" s="7" t="str">
        <f t="shared" si="50"/>
        <v>13.2%</v>
      </c>
      <c r="AC203" s="7" t="str">
        <f t="shared" si="50"/>
        <v>2.9%</v>
      </c>
      <c r="AD203" s="7" t="str">
        <f t="shared" si="50"/>
        <v>1.4%</v>
      </c>
      <c r="AE203" s="7" t="str">
        <f t="shared" si="50"/>
        <v>0.8%</v>
      </c>
      <c r="AF203" s="7" t="str">
        <f t="shared" si="50"/>
        <v>0.5%</v>
      </c>
      <c r="AG203" s="7" t="str">
        <f t="shared" si="50"/>
        <v>0.2%</v>
      </c>
      <c r="AH203" s="9"/>
      <c r="AI203" s="9">
        <f t="shared" si="49"/>
        <v>4</v>
      </c>
      <c r="AJ203" s="10" t="s">
        <v>282</v>
      </c>
    </row>
    <row r="204" spans="1:36" ht="13.8" x14ac:dyDescent="0.25">
      <c r="A204" s="5">
        <f t="shared" si="47"/>
        <v>43890</v>
      </c>
      <c r="B204" s="5">
        <f t="shared" si="47"/>
        <v>44136</v>
      </c>
      <c r="C204" s="6">
        <f t="shared" si="47"/>
        <v>0.33333333333333331</v>
      </c>
      <c r="D204" s="7">
        <f t="shared" si="47"/>
        <v>248</v>
      </c>
      <c r="E204" s="10" t="s">
        <v>268</v>
      </c>
      <c r="F204" s="7">
        <f t="shared" si="48"/>
        <v>169194</v>
      </c>
      <c r="G204" s="7">
        <f t="shared" si="48"/>
        <v>8371</v>
      </c>
      <c r="H204" s="7">
        <f t="shared" si="48"/>
        <v>4313</v>
      </c>
      <c r="I204" s="16" t="str">
        <f t="shared" si="48"/>
        <v>No hay datos</v>
      </c>
      <c r="J204" s="19">
        <f t="shared" si="48"/>
        <v>149048</v>
      </c>
      <c r="K204" s="24">
        <f t="shared" si="48"/>
        <v>21423</v>
      </c>
      <c r="L204" s="7">
        <f t="shared" si="48"/>
        <v>327889</v>
      </c>
      <c r="M204" s="7">
        <f t="shared" si="48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50"/>
        <v>3008</v>
      </c>
      <c r="S204" s="7">
        <f t="shared" si="50"/>
        <v>22</v>
      </c>
      <c r="T204" s="7">
        <f t="shared" si="50"/>
        <v>0</v>
      </c>
      <c r="U204" s="7">
        <f t="shared" si="50"/>
        <v>79053</v>
      </c>
      <c r="V204" s="7">
        <f t="shared" si="50"/>
        <v>531</v>
      </c>
      <c r="W204" s="7">
        <f t="shared" si="50"/>
        <v>342</v>
      </c>
      <c r="X204" s="7" t="str">
        <f t="shared" si="50"/>
        <v>53.0%</v>
      </c>
      <c r="Y204" s="7" t="str">
        <f t="shared" si="50"/>
        <v>47.0%</v>
      </c>
      <c r="Z204" s="7" t="str">
        <f t="shared" si="50"/>
        <v>60.6%</v>
      </c>
      <c r="AA204" s="7" t="str">
        <f t="shared" si="50"/>
        <v>20.5%</v>
      </c>
      <c r="AB204" s="7" t="str">
        <f t="shared" si="50"/>
        <v>13.2%</v>
      </c>
      <c r="AC204" s="7" t="str">
        <f t="shared" si="50"/>
        <v>2.9%</v>
      </c>
      <c r="AD204" s="7" t="str">
        <f t="shared" si="50"/>
        <v>1.4%</v>
      </c>
      <c r="AE204" s="7" t="str">
        <f t="shared" si="50"/>
        <v>0.8%</v>
      </c>
      <c r="AF204" s="7" t="str">
        <f t="shared" si="50"/>
        <v>0.5%</v>
      </c>
      <c r="AG204" s="7" t="str">
        <f t="shared" si="50"/>
        <v>0.2%</v>
      </c>
      <c r="AH204" s="9"/>
      <c r="AI204" s="9">
        <f t="shared" si="49"/>
        <v>4</v>
      </c>
      <c r="AJ204" s="10" t="s">
        <v>282</v>
      </c>
    </row>
    <row r="205" spans="1:36" ht="13.8" x14ac:dyDescent="0.25">
      <c r="A205" s="5">
        <f t="shared" si="47"/>
        <v>43890</v>
      </c>
      <c r="B205" s="5">
        <f t="shared" si="47"/>
        <v>44136</v>
      </c>
      <c r="C205" s="6">
        <f t="shared" si="47"/>
        <v>0.33333333333333331</v>
      </c>
      <c r="D205" s="7">
        <f t="shared" si="47"/>
        <v>248</v>
      </c>
      <c r="E205" s="10" t="s">
        <v>268</v>
      </c>
      <c r="F205" s="7">
        <f t="shared" si="48"/>
        <v>169194</v>
      </c>
      <c r="G205" s="7">
        <f t="shared" si="48"/>
        <v>8371</v>
      </c>
      <c r="H205" s="7">
        <f t="shared" si="48"/>
        <v>4313</v>
      </c>
      <c r="I205" s="16" t="str">
        <f t="shared" si="48"/>
        <v>No hay datos</v>
      </c>
      <c r="J205" s="19">
        <f t="shared" si="48"/>
        <v>149048</v>
      </c>
      <c r="K205" s="24">
        <f t="shared" si="48"/>
        <v>21423</v>
      </c>
      <c r="L205" s="7">
        <f t="shared" si="48"/>
        <v>327889</v>
      </c>
      <c r="M205" s="7">
        <f t="shared" si="48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0"/>
        <v>3008</v>
      </c>
      <c r="S205" s="7">
        <f t="shared" si="50"/>
        <v>22</v>
      </c>
      <c r="T205" s="7">
        <f t="shared" si="50"/>
        <v>0</v>
      </c>
      <c r="U205" s="7">
        <f t="shared" si="50"/>
        <v>79053</v>
      </c>
      <c r="V205" s="7">
        <f t="shared" si="50"/>
        <v>531</v>
      </c>
      <c r="W205" s="7">
        <f t="shared" si="50"/>
        <v>342</v>
      </c>
      <c r="X205" s="7" t="str">
        <f t="shared" si="50"/>
        <v>53.0%</v>
      </c>
      <c r="Y205" s="7" t="str">
        <f t="shared" si="50"/>
        <v>47.0%</v>
      </c>
      <c r="Z205" s="7" t="str">
        <f t="shared" si="50"/>
        <v>60.6%</v>
      </c>
      <c r="AA205" s="7" t="str">
        <f t="shared" si="50"/>
        <v>20.5%</v>
      </c>
      <c r="AB205" s="7" t="str">
        <f t="shared" si="50"/>
        <v>13.2%</v>
      </c>
      <c r="AC205" s="7" t="str">
        <f t="shared" si="50"/>
        <v>2.9%</v>
      </c>
      <c r="AD205" s="7" t="str">
        <f t="shared" si="50"/>
        <v>1.4%</v>
      </c>
      <c r="AE205" s="7" t="str">
        <f t="shared" si="50"/>
        <v>0.8%</v>
      </c>
      <c r="AF205" s="7" t="str">
        <f t="shared" si="50"/>
        <v>0.5%</v>
      </c>
      <c r="AG205" s="7" t="str">
        <f t="shared" si="50"/>
        <v>0.2%</v>
      </c>
      <c r="AH205" s="9"/>
      <c r="AI205" s="9">
        <f t="shared" si="49"/>
        <v>4</v>
      </c>
      <c r="AJ205" s="10" t="s">
        <v>282</v>
      </c>
    </row>
    <row r="206" spans="1:36" ht="13.8" x14ac:dyDescent="0.25">
      <c r="A206" s="5">
        <f t="shared" si="47"/>
        <v>43890</v>
      </c>
      <c r="B206" s="5">
        <f t="shared" si="47"/>
        <v>44136</v>
      </c>
      <c r="C206" s="6">
        <f t="shared" si="47"/>
        <v>0.33333333333333331</v>
      </c>
      <c r="D206" s="7">
        <f t="shared" si="47"/>
        <v>248</v>
      </c>
      <c r="E206" s="10" t="s">
        <v>268</v>
      </c>
      <c r="F206" s="7">
        <f t="shared" si="48"/>
        <v>169194</v>
      </c>
      <c r="G206" s="7">
        <f t="shared" si="48"/>
        <v>8371</v>
      </c>
      <c r="H206" s="7">
        <f t="shared" si="48"/>
        <v>4313</v>
      </c>
      <c r="I206" s="16" t="str">
        <f t="shared" si="48"/>
        <v>No hay datos</v>
      </c>
      <c r="J206" s="19">
        <f t="shared" si="48"/>
        <v>149048</v>
      </c>
      <c r="K206" s="24">
        <f t="shared" si="48"/>
        <v>21423</v>
      </c>
      <c r="L206" s="7">
        <f t="shared" si="48"/>
        <v>327889</v>
      </c>
      <c r="M206" s="7">
        <f t="shared" si="48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0"/>
        <v>3008</v>
      </c>
      <c r="S206" s="7">
        <f t="shared" si="50"/>
        <v>22</v>
      </c>
      <c r="T206" s="7">
        <f t="shared" si="50"/>
        <v>0</v>
      </c>
      <c r="U206" s="7">
        <f t="shared" si="50"/>
        <v>79053</v>
      </c>
      <c r="V206" s="7">
        <f t="shared" si="50"/>
        <v>531</v>
      </c>
      <c r="W206" s="7">
        <f t="shared" si="50"/>
        <v>342</v>
      </c>
      <c r="X206" s="7" t="str">
        <f t="shared" si="50"/>
        <v>53.0%</v>
      </c>
      <c r="Y206" s="7" t="str">
        <f t="shared" si="50"/>
        <v>47.0%</v>
      </c>
      <c r="Z206" s="7" t="str">
        <f t="shared" si="50"/>
        <v>60.6%</v>
      </c>
      <c r="AA206" s="7" t="str">
        <f t="shared" si="50"/>
        <v>20.5%</v>
      </c>
      <c r="AB206" s="7" t="str">
        <f t="shared" si="50"/>
        <v>13.2%</v>
      </c>
      <c r="AC206" s="7" t="str">
        <f t="shared" si="50"/>
        <v>2.9%</v>
      </c>
      <c r="AD206" s="7" t="str">
        <f t="shared" si="50"/>
        <v>1.4%</v>
      </c>
      <c r="AE206" s="7" t="str">
        <f t="shared" si="50"/>
        <v>0.8%</v>
      </c>
      <c r="AF206" s="7" t="str">
        <f t="shared" si="50"/>
        <v>0.5%</v>
      </c>
      <c r="AG206" s="7" t="str">
        <f t="shared" si="50"/>
        <v>0.2%</v>
      </c>
      <c r="AH206" s="9"/>
      <c r="AI206" s="9">
        <f t="shared" si="49"/>
        <v>4</v>
      </c>
      <c r="AJ206" s="10" t="s">
        <v>282</v>
      </c>
    </row>
    <row r="207" spans="1:36" ht="13.8" x14ac:dyDescent="0.25">
      <c r="A207" s="5">
        <f t="shared" si="47"/>
        <v>43890</v>
      </c>
      <c r="B207" s="5">
        <f t="shared" si="47"/>
        <v>44136</v>
      </c>
      <c r="C207" s="6">
        <f t="shared" si="47"/>
        <v>0.33333333333333331</v>
      </c>
      <c r="D207" s="7">
        <f t="shared" si="47"/>
        <v>248</v>
      </c>
      <c r="E207" s="10" t="s">
        <v>268</v>
      </c>
      <c r="F207" s="7">
        <f t="shared" si="48"/>
        <v>169194</v>
      </c>
      <c r="G207" s="7">
        <f t="shared" si="48"/>
        <v>8371</v>
      </c>
      <c r="H207" s="7">
        <f t="shared" si="48"/>
        <v>4313</v>
      </c>
      <c r="I207" s="16" t="str">
        <f t="shared" si="48"/>
        <v>No hay datos</v>
      </c>
      <c r="J207" s="19">
        <f t="shared" si="48"/>
        <v>149048</v>
      </c>
      <c r="K207" s="24">
        <f t="shared" si="48"/>
        <v>21423</v>
      </c>
      <c r="L207" s="7">
        <f t="shared" si="48"/>
        <v>327889</v>
      </c>
      <c r="M207" s="7">
        <f t="shared" si="48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0"/>
        <v>3008</v>
      </c>
      <c r="S207" s="7">
        <f t="shared" si="50"/>
        <v>22</v>
      </c>
      <c r="T207" s="7">
        <f t="shared" si="50"/>
        <v>0</v>
      </c>
      <c r="U207" s="7">
        <f t="shared" si="50"/>
        <v>79053</v>
      </c>
      <c r="V207" s="7">
        <f t="shared" si="50"/>
        <v>531</v>
      </c>
      <c r="W207" s="7">
        <f t="shared" si="50"/>
        <v>342</v>
      </c>
      <c r="X207" s="7" t="str">
        <f t="shared" si="50"/>
        <v>53.0%</v>
      </c>
      <c r="Y207" s="7" t="str">
        <f t="shared" si="50"/>
        <v>47.0%</v>
      </c>
      <c r="Z207" s="7" t="str">
        <f t="shared" si="50"/>
        <v>60.6%</v>
      </c>
      <c r="AA207" s="7" t="str">
        <f t="shared" si="50"/>
        <v>20.5%</v>
      </c>
      <c r="AB207" s="7" t="str">
        <f t="shared" si="50"/>
        <v>13.2%</v>
      </c>
      <c r="AC207" s="7" t="str">
        <f t="shared" si="50"/>
        <v>2.9%</v>
      </c>
      <c r="AD207" s="7" t="str">
        <f t="shared" si="50"/>
        <v>1.4%</v>
      </c>
      <c r="AE207" s="7" t="str">
        <f t="shared" si="50"/>
        <v>0.8%</v>
      </c>
      <c r="AF207" s="7" t="str">
        <f t="shared" si="50"/>
        <v>0.5%</v>
      </c>
      <c r="AG207" s="7" t="str">
        <f t="shared" si="50"/>
        <v>0.2%</v>
      </c>
      <c r="AH207" s="9"/>
      <c r="AI207" s="9">
        <f t="shared" si="49"/>
        <v>4</v>
      </c>
      <c r="AJ207" s="10" t="s">
        <v>282</v>
      </c>
    </row>
    <row r="208" spans="1:36" ht="13.8" x14ac:dyDescent="0.25">
      <c r="A208" s="5">
        <f t="shared" si="47"/>
        <v>43890</v>
      </c>
      <c r="B208" s="5">
        <f t="shared" si="47"/>
        <v>44136</v>
      </c>
      <c r="C208" s="6">
        <f t="shared" si="47"/>
        <v>0.33333333333333331</v>
      </c>
      <c r="D208" s="7">
        <f t="shared" si="47"/>
        <v>248</v>
      </c>
      <c r="E208" s="10" t="s">
        <v>268</v>
      </c>
      <c r="F208" s="7">
        <f t="shared" si="48"/>
        <v>169194</v>
      </c>
      <c r="G208" s="7">
        <f t="shared" si="48"/>
        <v>8371</v>
      </c>
      <c r="H208" s="7">
        <f t="shared" si="48"/>
        <v>4313</v>
      </c>
      <c r="I208" s="16" t="str">
        <f t="shared" si="48"/>
        <v>No hay datos</v>
      </c>
      <c r="J208" s="19">
        <f t="shared" si="48"/>
        <v>149048</v>
      </c>
      <c r="K208" s="24">
        <f t="shared" si="48"/>
        <v>21423</v>
      </c>
      <c r="L208" s="7">
        <f t="shared" si="48"/>
        <v>327889</v>
      </c>
      <c r="M208" s="7">
        <f t="shared" si="48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0"/>
        <v>3008</v>
      </c>
      <c r="S208" s="7">
        <f t="shared" si="50"/>
        <v>22</v>
      </c>
      <c r="T208" s="7">
        <f t="shared" si="50"/>
        <v>0</v>
      </c>
      <c r="U208" s="7">
        <f t="shared" si="50"/>
        <v>79053</v>
      </c>
      <c r="V208" s="7">
        <f t="shared" si="50"/>
        <v>531</v>
      </c>
      <c r="W208" s="7">
        <f t="shared" si="50"/>
        <v>342</v>
      </c>
      <c r="X208" s="7" t="str">
        <f t="shared" si="50"/>
        <v>53.0%</v>
      </c>
      <c r="Y208" s="7" t="str">
        <f t="shared" si="50"/>
        <v>47.0%</v>
      </c>
      <c r="Z208" s="7" t="str">
        <f t="shared" si="50"/>
        <v>60.6%</v>
      </c>
      <c r="AA208" s="7" t="str">
        <f t="shared" si="50"/>
        <v>20.5%</v>
      </c>
      <c r="AB208" s="7" t="str">
        <f t="shared" si="50"/>
        <v>13.2%</v>
      </c>
      <c r="AC208" s="7" t="str">
        <f t="shared" si="50"/>
        <v>2.9%</v>
      </c>
      <c r="AD208" s="7" t="str">
        <f t="shared" si="50"/>
        <v>1.4%</v>
      </c>
      <c r="AE208" s="7" t="str">
        <f t="shared" si="50"/>
        <v>0.8%</v>
      </c>
      <c r="AF208" s="7" t="str">
        <f t="shared" si="50"/>
        <v>0.5%</v>
      </c>
      <c r="AG208" s="7" t="str">
        <f t="shared" si="50"/>
        <v>0.2%</v>
      </c>
      <c r="AH208" s="9"/>
      <c r="AI208" s="9">
        <f t="shared" si="49"/>
        <v>4</v>
      </c>
      <c r="AJ208" s="10" t="s">
        <v>282</v>
      </c>
    </row>
    <row r="209" spans="1:36" ht="13.8" x14ac:dyDescent="0.25">
      <c r="A209" s="5">
        <f t="shared" si="47"/>
        <v>43890</v>
      </c>
      <c r="B209" s="5">
        <f t="shared" si="47"/>
        <v>44136</v>
      </c>
      <c r="C209" s="6">
        <f t="shared" si="47"/>
        <v>0.33333333333333331</v>
      </c>
      <c r="D209" s="7">
        <f t="shared" si="47"/>
        <v>248</v>
      </c>
      <c r="E209" s="10" t="s">
        <v>268</v>
      </c>
      <c r="F209" s="7">
        <f t="shared" si="48"/>
        <v>169194</v>
      </c>
      <c r="G209" s="7">
        <f t="shared" si="48"/>
        <v>8371</v>
      </c>
      <c r="H209" s="7">
        <f t="shared" si="48"/>
        <v>4313</v>
      </c>
      <c r="I209" s="16" t="str">
        <f t="shared" si="48"/>
        <v>No hay datos</v>
      </c>
      <c r="J209" s="19">
        <f t="shared" si="48"/>
        <v>149048</v>
      </c>
      <c r="K209" s="24">
        <f t="shared" si="48"/>
        <v>21423</v>
      </c>
      <c r="L209" s="7">
        <f t="shared" si="48"/>
        <v>327889</v>
      </c>
      <c r="M209" s="7">
        <f t="shared" si="48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0"/>
        <v>3008</v>
      </c>
      <c r="S209" s="7">
        <f t="shared" si="50"/>
        <v>22</v>
      </c>
      <c r="T209" s="7">
        <f t="shared" si="50"/>
        <v>0</v>
      </c>
      <c r="U209" s="7">
        <f t="shared" si="50"/>
        <v>79053</v>
      </c>
      <c r="V209" s="7">
        <f t="shared" si="50"/>
        <v>531</v>
      </c>
      <c r="W209" s="7">
        <f t="shared" si="50"/>
        <v>342</v>
      </c>
      <c r="X209" s="7" t="str">
        <f t="shared" si="50"/>
        <v>53.0%</v>
      </c>
      <c r="Y209" s="7" t="str">
        <f t="shared" si="50"/>
        <v>47.0%</v>
      </c>
      <c r="Z209" s="7" t="str">
        <f t="shared" si="50"/>
        <v>60.6%</v>
      </c>
      <c r="AA209" s="7" t="str">
        <f t="shared" si="50"/>
        <v>20.5%</v>
      </c>
      <c r="AB209" s="7" t="str">
        <f t="shared" si="50"/>
        <v>13.2%</v>
      </c>
      <c r="AC209" s="7" t="str">
        <f t="shared" si="50"/>
        <v>2.9%</v>
      </c>
      <c r="AD209" s="7" t="str">
        <f t="shared" si="50"/>
        <v>1.4%</v>
      </c>
      <c r="AE209" s="7" t="str">
        <f t="shared" si="50"/>
        <v>0.8%</v>
      </c>
      <c r="AF209" s="7" t="str">
        <f t="shared" si="50"/>
        <v>0.5%</v>
      </c>
      <c r="AG209" s="7" t="str">
        <f t="shared" si="50"/>
        <v>0.2%</v>
      </c>
      <c r="AH209" s="9"/>
      <c r="AI209" s="9">
        <f t="shared" si="49"/>
        <v>4</v>
      </c>
      <c r="AJ209" s="10" t="s">
        <v>282</v>
      </c>
    </row>
    <row r="210" spans="1:36" ht="13.8" x14ac:dyDescent="0.25">
      <c r="A210" s="5">
        <f t="shared" si="47"/>
        <v>43890</v>
      </c>
      <c r="B210" s="5">
        <f t="shared" si="47"/>
        <v>44136</v>
      </c>
      <c r="C210" s="6">
        <f t="shared" si="47"/>
        <v>0.33333333333333331</v>
      </c>
      <c r="D210" s="7">
        <f t="shared" si="47"/>
        <v>248</v>
      </c>
      <c r="E210" s="10" t="s">
        <v>268</v>
      </c>
      <c r="F210" s="7">
        <f t="shared" si="48"/>
        <v>169194</v>
      </c>
      <c r="G210" s="7">
        <f t="shared" si="48"/>
        <v>8371</v>
      </c>
      <c r="H210" s="7">
        <f t="shared" si="48"/>
        <v>4313</v>
      </c>
      <c r="I210" s="16" t="str">
        <f t="shared" si="48"/>
        <v>No hay datos</v>
      </c>
      <c r="J210" s="19">
        <f t="shared" si="48"/>
        <v>149048</v>
      </c>
      <c r="K210" s="24">
        <f t="shared" si="48"/>
        <v>21423</v>
      </c>
      <c r="L210" s="7">
        <f t="shared" si="48"/>
        <v>327889</v>
      </c>
      <c r="M210" s="7">
        <f t="shared" si="48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0"/>
        <v>3008</v>
      </c>
      <c r="S210" s="7">
        <f t="shared" si="50"/>
        <v>22</v>
      </c>
      <c r="T210" s="7">
        <f t="shared" si="50"/>
        <v>0</v>
      </c>
      <c r="U210" s="7">
        <f t="shared" si="50"/>
        <v>79053</v>
      </c>
      <c r="V210" s="7">
        <f t="shared" si="50"/>
        <v>531</v>
      </c>
      <c r="W210" s="7">
        <f t="shared" si="50"/>
        <v>342</v>
      </c>
      <c r="X210" s="7" t="str">
        <f t="shared" si="50"/>
        <v>53.0%</v>
      </c>
      <c r="Y210" s="7" t="str">
        <f t="shared" si="50"/>
        <v>47.0%</v>
      </c>
      <c r="Z210" s="7" t="str">
        <f t="shared" si="50"/>
        <v>60.6%</v>
      </c>
      <c r="AA210" s="7" t="str">
        <f t="shared" si="50"/>
        <v>20.5%</v>
      </c>
      <c r="AB210" s="7" t="str">
        <f t="shared" si="50"/>
        <v>13.2%</v>
      </c>
      <c r="AC210" s="7" t="str">
        <f t="shared" si="50"/>
        <v>2.9%</v>
      </c>
      <c r="AD210" s="7" t="str">
        <f t="shared" si="50"/>
        <v>1.4%</v>
      </c>
      <c r="AE210" s="7" t="str">
        <f t="shared" si="50"/>
        <v>0.8%</v>
      </c>
      <c r="AF210" s="7" t="str">
        <f t="shared" si="50"/>
        <v>0.5%</v>
      </c>
      <c r="AG210" s="7" t="str">
        <f t="shared" si="50"/>
        <v>0.2%</v>
      </c>
      <c r="AH210" s="9"/>
      <c r="AI210" s="9">
        <f t="shared" si="49"/>
        <v>4</v>
      </c>
      <c r="AJ210" s="10" t="s">
        <v>282</v>
      </c>
    </row>
    <row r="211" spans="1:36" ht="13.8" x14ac:dyDescent="0.25">
      <c r="A211" s="5">
        <f t="shared" ref="A211:D226" si="51">A210</f>
        <v>43890</v>
      </c>
      <c r="B211" s="5">
        <f t="shared" si="51"/>
        <v>44136</v>
      </c>
      <c r="C211" s="6">
        <f t="shared" si="51"/>
        <v>0.33333333333333331</v>
      </c>
      <c r="D211" s="7">
        <f t="shared" si="51"/>
        <v>248</v>
      </c>
      <c r="E211" s="10" t="s">
        <v>268</v>
      </c>
      <c r="F211" s="7">
        <f t="shared" ref="F211:M226" si="52">F210</f>
        <v>169194</v>
      </c>
      <c r="G211" s="7">
        <f t="shared" si="52"/>
        <v>8371</v>
      </c>
      <c r="H211" s="7">
        <f t="shared" si="52"/>
        <v>4313</v>
      </c>
      <c r="I211" s="16" t="str">
        <f t="shared" si="52"/>
        <v>No hay datos</v>
      </c>
      <c r="J211" s="19">
        <f t="shared" si="52"/>
        <v>149048</v>
      </c>
      <c r="K211" s="24">
        <f t="shared" si="52"/>
        <v>21423</v>
      </c>
      <c r="L211" s="7">
        <f t="shared" si="52"/>
        <v>327889</v>
      </c>
      <c r="M211" s="7">
        <f t="shared" si="52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0"/>
        <v>3008</v>
      </c>
      <c r="S211" s="7">
        <f t="shared" si="50"/>
        <v>22</v>
      </c>
      <c r="T211" s="7">
        <f t="shared" si="50"/>
        <v>0</v>
      </c>
      <c r="U211" s="7">
        <f t="shared" si="50"/>
        <v>79053</v>
      </c>
      <c r="V211" s="7">
        <f t="shared" si="50"/>
        <v>531</v>
      </c>
      <c r="W211" s="7">
        <f t="shared" si="50"/>
        <v>342</v>
      </c>
      <c r="X211" s="7" t="str">
        <f t="shared" si="50"/>
        <v>53.0%</v>
      </c>
      <c r="Y211" s="7" t="str">
        <f t="shared" si="50"/>
        <v>47.0%</v>
      </c>
      <c r="Z211" s="7" t="str">
        <f t="shared" si="50"/>
        <v>60.6%</v>
      </c>
      <c r="AA211" s="7" t="str">
        <f t="shared" si="50"/>
        <v>20.5%</v>
      </c>
      <c r="AB211" s="7" t="str">
        <f t="shared" si="50"/>
        <v>13.2%</v>
      </c>
      <c r="AC211" s="7" t="str">
        <f t="shared" si="50"/>
        <v>2.9%</v>
      </c>
      <c r="AD211" s="7" t="str">
        <f t="shared" si="50"/>
        <v>1.4%</v>
      </c>
      <c r="AE211" s="7" t="str">
        <f t="shared" si="50"/>
        <v>0.8%</v>
      </c>
      <c r="AF211" s="7" t="str">
        <f t="shared" si="50"/>
        <v>0.5%</v>
      </c>
      <c r="AG211" s="7" t="str">
        <f t="shared" si="50"/>
        <v>0.2%</v>
      </c>
      <c r="AH211" s="9"/>
      <c r="AI211" s="9">
        <f t="shared" si="49"/>
        <v>4</v>
      </c>
      <c r="AJ211" s="10" t="s">
        <v>282</v>
      </c>
    </row>
    <row r="212" spans="1:36" ht="13.8" x14ac:dyDescent="0.25">
      <c r="A212" s="5">
        <f t="shared" si="51"/>
        <v>43890</v>
      </c>
      <c r="B212" s="5">
        <f t="shared" si="51"/>
        <v>44136</v>
      </c>
      <c r="C212" s="6">
        <f t="shared" si="51"/>
        <v>0.33333333333333331</v>
      </c>
      <c r="D212" s="7">
        <f t="shared" si="51"/>
        <v>248</v>
      </c>
      <c r="E212" s="10" t="s">
        <v>268</v>
      </c>
      <c r="F212" s="7">
        <f t="shared" si="52"/>
        <v>169194</v>
      </c>
      <c r="G212" s="7">
        <f t="shared" si="52"/>
        <v>8371</v>
      </c>
      <c r="H212" s="7">
        <f t="shared" si="52"/>
        <v>4313</v>
      </c>
      <c r="I212" s="16" t="str">
        <f t="shared" si="52"/>
        <v>No hay datos</v>
      </c>
      <c r="J212" s="19">
        <f t="shared" si="52"/>
        <v>149048</v>
      </c>
      <c r="K212" s="24">
        <f t="shared" si="52"/>
        <v>21423</v>
      </c>
      <c r="L212" s="7">
        <f t="shared" si="52"/>
        <v>327889</v>
      </c>
      <c r="M212" s="7">
        <f t="shared" si="52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0"/>
        <v>3008</v>
      </c>
      <c r="S212" s="7">
        <f t="shared" si="50"/>
        <v>22</v>
      </c>
      <c r="T212" s="7">
        <f t="shared" si="50"/>
        <v>0</v>
      </c>
      <c r="U212" s="7">
        <f t="shared" si="50"/>
        <v>79053</v>
      </c>
      <c r="V212" s="7">
        <f t="shared" si="50"/>
        <v>531</v>
      </c>
      <c r="W212" s="7">
        <f t="shared" si="50"/>
        <v>342</v>
      </c>
      <c r="X212" s="7" t="str">
        <f t="shared" si="50"/>
        <v>53.0%</v>
      </c>
      <c r="Y212" s="7" t="str">
        <f t="shared" si="50"/>
        <v>47.0%</v>
      </c>
      <c r="Z212" s="7" t="str">
        <f t="shared" si="50"/>
        <v>60.6%</v>
      </c>
      <c r="AA212" s="7" t="str">
        <f t="shared" si="50"/>
        <v>20.5%</v>
      </c>
      <c r="AB212" s="7" t="str">
        <f t="shared" si="50"/>
        <v>13.2%</v>
      </c>
      <c r="AC212" s="7" t="str">
        <f t="shared" si="50"/>
        <v>2.9%</v>
      </c>
      <c r="AD212" s="7" t="str">
        <f t="shared" si="50"/>
        <v>1.4%</v>
      </c>
      <c r="AE212" s="7" t="str">
        <f t="shared" si="50"/>
        <v>0.8%</v>
      </c>
      <c r="AF212" s="7" t="str">
        <f t="shared" si="50"/>
        <v>0.5%</v>
      </c>
      <c r="AG212" s="7" t="str">
        <f t="shared" si="50"/>
        <v>0.2%</v>
      </c>
      <c r="AH212" s="9"/>
      <c r="AI212" s="9">
        <f t="shared" si="49"/>
        <v>4</v>
      </c>
      <c r="AJ212" s="10" t="s">
        <v>282</v>
      </c>
    </row>
    <row r="213" spans="1:36" ht="13.8" x14ac:dyDescent="0.25">
      <c r="A213" s="5">
        <f t="shared" si="51"/>
        <v>43890</v>
      </c>
      <c r="B213" s="5">
        <f t="shared" si="51"/>
        <v>44136</v>
      </c>
      <c r="C213" s="6">
        <f t="shared" si="51"/>
        <v>0.33333333333333331</v>
      </c>
      <c r="D213" s="7">
        <f t="shared" si="51"/>
        <v>248</v>
      </c>
      <c r="E213" s="10" t="s">
        <v>268</v>
      </c>
      <c r="F213" s="7">
        <f t="shared" si="52"/>
        <v>169194</v>
      </c>
      <c r="G213" s="7">
        <f t="shared" si="52"/>
        <v>8371</v>
      </c>
      <c r="H213" s="7">
        <f t="shared" si="52"/>
        <v>4313</v>
      </c>
      <c r="I213" s="16" t="str">
        <f t="shared" si="52"/>
        <v>No hay datos</v>
      </c>
      <c r="J213" s="19">
        <f t="shared" si="52"/>
        <v>149048</v>
      </c>
      <c r="K213" s="24">
        <f t="shared" si="52"/>
        <v>21423</v>
      </c>
      <c r="L213" s="7">
        <f t="shared" si="52"/>
        <v>327889</v>
      </c>
      <c r="M213" s="7">
        <f t="shared" si="52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50"/>
        <v>79053</v>
      </c>
      <c r="V213" s="7">
        <f t="shared" si="50"/>
        <v>531</v>
      </c>
      <c r="W213" s="7">
        <f t="shared" si="50"/>
        <v>342</v>
      </c>
      <c r="X213" s="7" t="str">
        <f t="shared" si="50"/>
        <v>53.0%</v>
      </c>
      <c r="Y213" s="7" t="str">
        <f t="shared" si="50"/>
        <v>47.0%</v>
      </c>
      <c r="Z213" s="7" t="str">
        <f t="shared" si="50"/>
        <v>60.6%</v>
      </c>
      <c r="AA213" s="7" t="str">
        <f t="shared" si="50"/>
        <v>20.5%</v>
      </c>
      <c r="AB213" s="7" t="str">
        <f t="shared" si="50"/>
        <v>13.2%</v>
      </c>
      <c r="AC213" s="7" t="str">
        <f t="shared" si="50"/>
        <v>2.9%</v>
      </c>
      <c r="AD213" s="7" t="str">
        <f t="shared" si="50"/>
        <v>1.4%</v>
      </c>
      <c r="AE213" s="7" t="str">
        <f t="shared" si="50"/>
        <v>0.8%</v>
      </c>
      <c r="AF213" s="7" t="str">
        <f t="shared" si="50"/>
        <v>0.5%</v>
      </c>
      <c r="AG213" s="7" t="str">
        <f t="shared" si="50"/>
        <v>0.2%</v>
      </c>
      <c r="AH213" s="9"/>
      <c r="AI213" s="9">
        <f t="shared" si="49"/>
        <v>4</v>
      </c>
      <c r="AJ213" s="10" t="s">
        <v>282</v>
      </c>
    </row>
    <row r="214" spans="1:36" ht="13.8" x14ac:dyDescent="0.25">
      <c r="A214" s="5">
        <f t="shared" si="51"/>
        <v>43890</v>
      </c>
      <c r="B214" s="5">
        <f t="shared" si="51"/>
        <v>44136</v>
      </c>
      <c r="C214" s="6">
        <f t="shared" si="51"/>
        <v>0.33333333333333331</v>
      </c>
      <c r="D214" s="7">
        <f t="shared" si="51"/>
        <v>248</v>
      </c>
      <c r="E214" s="10" t="s">
        <v>268</v>
      </c>
      <c r="F214" s="7">
        <f t="shared" si="52"/>
        <v>169194</v>
      </c>
      <c r="G214" s="7">
        <f t="shared" si="52"/>
        <v>8371</v>
      </c>
      <c r="H214" s="7">
        <f t="shared" si="52"/>
        <v>4313</v>
      </c>
      <c r="I214" s="16" t="str">
        <f t="shared" si="52"/>
        <v>No hay datos</v>
      </c>
      <c r="J214" s="19">
        <f t="shared" si="52"/>
        <v>149048</v>
      </c>
      <c r="K214" s="24">
        <f t="shared" si="52"/>
        <v>21423</v>
      </c>
      <c r="L214" s="7">
        <f t="shared" si="52"/>
        <v>327889</v>
      </c>
      <c r="M214" s="7">
        <f t="shared" si="52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0"/>
        <v>1440</v>
      </c>
      <c r="S214" s="7">
        <f t="shared" si="50"/>
        <v>74</v>
      </c>
      <c r="T214" s="7">
        <f t="shared" si="50"/>
        <v>2</v>
      </c>
      <c r="U214" s="7">
        <f t="shared" si="50"/>
        <v>79053</v>
      </c>
      <c r="V214" s="7">
        <f t="shared" si="50"/>
        <v>531</v>
      </c>
      <c r="W214" s="7">
        <f t="shared" si="50"/>
        <v>342</v>
      </c>
      <c r="X214" s="7" t="str">
        <f t="shared" si="50"/>
        <v>53.0%</v>
      </c>
      <c r="Y214" s="7" t="str">
        <f t="shared" si="50"/>
        <v>47.0%</v>
      </c>
      <c r="Z214" s="7" t="str">
        <f t="shared" si="50"/>
        <v>60.6%</v>
      </c>
      <c r="AA214" s="7" t="str">
        <f t="shared" si="50"/>
        <v>20.5%</v>
      </c>
      <c r="AB214" s="7" t="str">
        <f t="shared" si="50"/>
        <v>13.2%</v>
      </c>
      <c r="AC214" s="7" t="str">
        <f t="shared" si="50"/>
        <v>2.9%</v>
      </c>
      <c r="AD214" s="7" t="str">
        <f t="shared" si="50"/>
        <v>1.4%</v>
      </c>
      <c r="AE214" s="7" t="str">
        <f t="shared" si="50"/>
        <v>0.8%</v>
      </c>
      <c r="AF214" s="7" t="str">
        <f t="shared" si="50"/>
        <v>0.5%</v>
      </c>
      <c r="AG214" s="7" t="str">
        <f t="shared" si="50"/>
        <v>0.2%</v>
      </c>
      <c r="AH214" s="9"/>
      <c r="AI214" s="9">
        <f t="shared" si="49"/>
        <v>4</v>
      </c>
      <c r="AJ214" s="10" t="s">
        <v>282</v>
      </c>
    </row>
    <row r="215" spans="1:36" ht="13.8" x14ac:dyDescent="0.25">
      <c r="A215" s="5">
        <f t="shared" si="51"/>
        <v>43890</v>
      </c>
      <c r="B215" s="5">
        <f t="shared" si="51"/>
        <v>44136</v>
      </c>
      <c r="C215" s="6">
        <f t="shared" si="51"/>
        <v>0.33333333333333331</v>
      </c>
      <c r="D215" s="7">
        <f t="shared" si="51"/>
        <v>248</v>
      </c>
      <c r="E215" s="10" t="s">
        <v>268</v>
      </c>
      <c r="F215" s="7">
        <f t="shared" si="52"/>
        <v>169194</v>
      </c>
      <c r="G215" s="7">
        <f t="shared" si="52"/>
        <v>8371</v>
      </c>
      <c r="H215" s="7">
        <f t="shared" si="52"/>
        <v>4313</v>
      </c>
      <c r="I215" s="16" t="str">
        <f t="shared" si="52"/>
        <v>No hay datos</v>
      </c>
      <c r="J215" s="19">
        <f t="shared" si="52"/>
        <v>149048</v>
      </c>
      <c r="K215" s="24">
        <f t="shared" si="52"/>
        <v>21423</v>
      </c>
      <c r="L215" s="7">
        <f t="shared" si="52"/>
        <v>327889</v>
      </c>
      <c r="M215" s="7">
        <f t="shared" si="52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3">R214</f>
        <v>1440</v>
      </c>
      <c r="S215" s="7">
        <f t="shared" si="53"/>
        <v>74</v>
      </c>
      <c r="T215" s="7">
        <f t="shared" si="53"/>
        <v>2</v>
      </c>
      <c r="U215" s="7">
        <f t="shared" si="53"/>
        <v>79053</v>
      </c>
      <c r="V215" s="7">
        <f t="shared" si="53"/>
        <v>531</v>
      </c>
      <c r="W215" s="7">
        <f t="shared" si="53"/>
        <v>342</v>
      </c>
      <c r="X215" s="7" t="str">
        <f t="shared" si="53"/>
        <v>53.0%</v>
      </c>
      <c r="Y215" s="7" t="str">
        <f t="shared" si="53"/>
        <v>47.0%</v>
      </c>
      <c r="Z215" s="7" t="str">
        <f t="shared" si="53"/>
        <v>60.6%</v>
      </c>
      <c r="AA215" s="7" t="str">
        <f t="shared" si="53"/>
        <v>20.5%</v>
      </c>
      <c r="AB215" s="7" t="str">
        <f t="shared" si="53"/>
        <v>13.2%</v>
      </c>
      <c r="AC215" s="7" t="str">
        <f t="shared" si="53"/>
        <v>2.9%</v>
      </c>
      <c r="AD215" s="7" t="str">
        <f t="shared" si="53"/>
        <v>1.4%</v>
      </c>
      <c r="AE215" s="7" t="str">
        <f t="shared" si="53"/>
        <v>0.8%</v>
      </c>
      <c r="AF215" s="7" t="str">
        <f t="shared" si="53"/>
        <v>0.5%</v>
      </c>
      <c r="AG215" s="7" t="str">
        <f t="shared" si="53"/>
        <v>0.2%</v>
      </c>
      <c r="AH215" s="9"/>
      <c r="AI215" s="9">
        <f t="shared" si="49"/>
        <v>4</v>
      </c>
      <c r="AJ215" s="10" t="s">
        <v>282</v>
      </c>
    </row>
    <row r="216" spans="1:36" ht="13.8" x14ac:dyDescent="0.25">
      <c r="A216" s="5">
        <f t="shared" si="51"/>
        <v>43890</v>
      </c>
      <c r="B216" s="5">
        <f t="shared" si="51"/>
        <v>44136</v>
      </c>
      <c r="C216" s="6">
        <f t="shared" si="51"/>
        <v>0.33333333333333331</v>
      </c>
      <c r="D216" s="7">
        <f t="shared" si="51"/>
        <v>248</v>
      </c>
      <c r="E216" s="10" t="s">
        <v>268</v>
      </c>
      <c r="F216" s="7">
        <f t="shared" si="52"/>
        <v>169194</v>
      </c>
      <c r="G216" s="7">
        <f t="shared" si="52"/>
        <v>8371</v>
      </c>
      <c r="H216" s="7">
        <f t="shared" si="52"/>
        <v>4313</v>
      </c>
      <c r="I216" s="16" t="str">
        <f t="shared" si="52"/>
        <v>No hay datos</v>
      </c>
      <c r="J216" s="19">
        <f t="shared" si="52"/>
        <v>149048</v>
      </c>
      <c r="K216" s="24">
        <f t="shared" si="52"/>
        <v>21423</v>
      </c>
      <c r="L216" s="7">
        <f t="shared" si="52"/>
        <v>327889</v>
      </c>
      <c r="M216" s="7">
        <f t="shared" si="52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53"/>
        <v>1440</v>
      </c>
      <c r="S216" s="7">
        <f t="shared" si="53"/>
        <v>74</v>
      </c>
      <c r="T216" s="7">
        <f t="shared" si="53"/>
        <v>2</v>
      </c>
      <c r="U216" s="7">
        <f t="shared" si="53"/>
        <v>79053</v>
      </c>
      <c r="V216" s="7">
        <f t="shared" si="53"/>
        <v>531</v>
      </c>
      <c r="W216" s="7">
        <f t="shared" si="53"/>
        <v>342</v>
      </c>
      <c r="X216" s="7" t="str">
        <f t="shared" si="53"/>
        <v>53.0%</v>
      </c>
      <c r="Y216" s="7" t="str">
        <f t="shared" si="53"/>
        <v>47.0%</v>
      </c>
      <c r="Z216" s="7" t="str">
        <f t="shared" si="53"/>
        <v>60.6%</v>
      </c>
      <c r="AA216" s="7" t="str">
        <f t="shared" si="53"/>
        <v>20.5%</v>
      </c>
      <c r="AB216" s="7" t="str">
        <f t="shared" si="53"/>
        <v>13.2%</v>
      </c>
      <c r="AC216" s="7" t="str">
        <f t="shared" si="53"/>
        <v>2.9%</v>
      </c>
      <c r="AD216" s="7" t="str">
        <f t="shared" si="53"/>
        <v>1.4%</v>
      </c>
      <c r="AE216" s="7" t="str">
        <f t="shared" si="53"/>
        <v>0.8%</v>
      </c>
      <c r="AF216" s="7" t="str">
        <f t="shared" si="53"/>
        <v>0.5%</v>
      </c>
      <c r="AG216" s="7" t="str">
        <f t="shared" si="53"/>
        <v>0.2%</v>
      </c>
      <c r="AH216" s="9"/>
      <c r="AI216" s="9">
        <f t="shared" si="49"/>
        <v>4</v>
      </c>
      <c r="AJ216" s="10" t="s">
        <v>282</v>
      </c>
    </row>
    <row r="217" spans="1:36" ht="13.8" x14ac:dyDescent="0.25">
      <c r="A217" s="5">
        <f t="shared" si="51"/>
        <v>43890</v>
      </c>
      <c r="B217" s="5">
        <f t="shared" si="51"/>
        <v>44136</v>
      </c>
      <c r="C217" s="6">
        <f t="shared" si="51"/>
        <v>0.33333333333333331</v>
      </c>
      <c r="D217" s="7">
        <f t="shared" si="51"/>
        <v>248</v>
      </c>
      <c r="E217" s="10" t="s">
        <v>268</v>
      </c>
      <c r="F217" s="7">
        <f t="shared" si="52"/>
        <v>169194</v>
      </c>
      <c r="G217" s="7">
        <f t="shared" si="52"/>
        <v>8371</v>
      </c>
      <c r="H217" s="7">
        <f t="shared" si="52"/>
        <v>4313</v>
      </c>
      <c r="I217" s="16" t="str">
        <f t="shared" si="52"/>
        <v>No hay datos</v>
      </c>
      <c r="J217" s="19">
        <f t="shared" si="52"/>
        <v>149048</v>
      </c>
      <c r="K217" s="24">
        <f t="shared" si="52"/>
        <v>21423</v>
      </c>
      <c r="L217" s="7">
        <f t="shared" si="52"/>
        <v>327889</v>
      </c>
      <c r="M217" s="7">
        <f t="shared" si="52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3"/>
        <v>1440</v>
      </c>
      <c r="S217" s="7">
        <f t="shared" si="53"/>
        <v>74</v>
      </c>
      <c r="T217" s="7">
        <f t="shared" si="53"/>
        <v>2</v>
      </c>
      <c r="U217" s="7">
        <f t="shared" si="53"/>
        <v>79053</v>
      </c>
      <c r="V217" s="7">
        <f t="shared" si="53"/>
        <v>531</v>
      </c>
      <c r="W217" s="7">
        <f t="shared" si="53"/>
        <v>342</v>
      </c>
      <c r="X217" s="7" t="str">
        <f t="shared" si="53"/>
        <v>53.0%</v>
      </c>
      <c r="Y217" s="7" t="str">
        <f t="shared" si="53"/>
        <v>47.0%</v>
      </c>
      <c r="Z217" s="7" t="str">
        <f t="shared" si="53"/>
        <v>60.6%</v>
      </c>
      <c r="AA217" s="7" t="str">
        <f t="shared" si="53"/>
        <v>20.5%</v>
      </c>
      <c r="AB217" s="7" t="str">
        <f t="shared" si="53"/>
        <v>13.2%</v>
      </c>
      <c r="AC217" s="7" t="str">
        <f t="shared" si="53"/>
        <v>2.9%</v>
      </c>
      <c r="AD217" s="7" t="str">
        <f t="shared" si="53"/>
        <v>1.4%</v>
      </c>
      <c r="AE217" s="7" t="str">
        <f t="shared" si="53"/>
        <v>0.8%</v>
      </c>
      <c r="AF217" s="7" t="str">
        <f t="shared" si="53"/>
        <v>0.5%</v>
      </c>
      <c r="AG217" s="7" t="str">
        <f t="shared" si="53"/>
        <v>0.2%</v>
      </c>
      <c r="AH217" s="9"/>
      <c r="AI217" s="9">
        <f t="shared" si="49"/>
        <v>4</v>
      </c>
      <c r="AJ217" s="10" t="s">
        <v>282</v>
      </c>
    </row>
    <row r="218" spans="1:36" ht="13.8" x14ac:dyDescent="0.25">
      <c r="A218" s="5">
        <f t="shared" si="51"/>
        <v>43890</v>
      </c>
      <c r="B218" s="5">
        <f t="shared" si="51"/>
        <v>44136</v>
      </c>
      <c r="C218" s="6">
        <f t="shared" si="51"/>
        <v>0.33333333333333331</v>
      </c>
      <c r="D218" s="7">
        <f t="shared" si="51"/>
        <v>248</v>
      </c>
      <c r="E218" s="10" t="s">
        <v>268</v>
      </c>
      <c r="F218" s="7">
        <f t="shared" si="52"/>
        <v>169194</v>
      </c>
      <c r="G218" s="7">
        <f t="shared" si="52"/>
        <v>8371</v>
      </c>
      <c r="H218" s="7">
        <f t="shared" si="52"/>
        <v>4313</v>
      </c>
      <c r="I218" s="16" t="str">
        <f t="shared" si="52"/>
        <v>No hay datos</v>
      </c>
      <c r="J218" s="19">
        <f t="shared" si="52"/>
        <v>149048</v>
      </c>
      <c r="K218" s="24">
        <f t="shared" si="52"/>
        <v>21423</v>
      </c>
      <c r="L218" s="7">
        <f t="shared" si="52"/>
        <v>327889</v>
      </c>
      <c r="M218" s="7">
        <f t="shared" si="52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3"/>
        <v>1440</v>
      </c>
      <c r="S218" s="7">
        <f t="shared" si="53"/>
        <v>74</v>
      </c>
      <c r="T218" s="7">
        <f t="shared" si="53"/>
        <v>2</v>
      </c>
      <c r="U218" s="7">
        <f t="shared" si="53"/>
        <v>79053</v>
      </c>
      <c r="V218" s="7">
        <f t="shared" si="53"/>
        <v>531</v>
      </c>
      <c r="W218" s="7">
        <f t="shared" si="53"/>
        <v>342</v>
      </c>
      <c r="X218" s="7" t="str">
        <f t="shared" si="53"/>
        <v>53.0%</v>
      </c>
      <c r="Y218" s="7" t="str">
        <f t="shared" si="53"/>
        <v>47.0%</v>
      </c>
      <c r="Z218" s="7" t="str">
        <f t="shared" si="53"/>
        <v>60.6%</v>
      </c>
      <c r="AA218" s="7" t="str">
        <f t="shared" si="53"/>
        <v>20.5%</v>
      </c>
      <c r="AB218" s="7" t="str">
        <f t="shared" si="53"/>
        <v>13.2%</v>
      </c>
      <c r="AC218" s="7" t="str">
        <f t="shared" si="53"/>
        <v>2.9%</v>
      </c>
      <c r="AD218" s="7" t="str">
        <f t="shared" si="53"/>
        <v>1.4%</v>
      </c>
      <c r="AE218" s="7" t="str">
        <f t="shared" si="53"/>
        <v>0.8%</v>
      </c>
      <c r="AF218" s="7" t="str">
        <f t="shared" si="53"/>
        <v>0.5%</v>
      </c>
      <c r="AG218" s="7" t="str">
        <f t="shared" si="53"/>
        <v>0.2%</v>
      </c>
      <c r="AH218" s="9"/>
      <c r="AI218" s="9">
        <f t="shared" si="49"/>
        <v>4</v>
      </c>
      <c r="AJ218" s="10" t="s">
        <v>282</v>
      </c>
    </row>
    <row r="219" spans="1:36" ht="13.8" x14ac:dyDescent="0.25">
      <c r="A219" s="5">
        <f t="shared" si="51"/>
        <v>43890</v>
      </c>
      <c r="B219" s="5">
        <f t="shared" si="51"/>
        <v>44136</v>
      </c>
      <c r="C219" s="6">
        <f t="shared" si="51"/>
        <v>0.33333333333333331</v>
      </c>
      <c r="D219" s="7">
        <f t="shared" si="51"/>
        <v>248</v>
      </c>
      <c r="E219" s="10" t="s">
        <v>268</v>
      </c>
      <c r="F219" s="7">
        <f t="shared" si="52"/>
        <v>169194</v>
      </c>
      <c r="G219" s="7">
        <f t="shared" si="52"/>
        <v>8371</v>
      </c>
      <c r="H219" s="7">
        <f t="shared" si="52"/>
        <v>4313</v>
      </c>
      <c r="I219" s="16" t="str">
        <f t="shared" si="52"/>
        <v>No hay datos</v>
      </c>
      <c r="J219" s="19">
        <f t="shared" si="52"/>
        <v>149048</v>
      </c>
      <c r="K219" s="24">
        <f t="shared" si="52"/>
        <v>21423</v>
      </c>
      <c r="L219" s="7">
        <f t="shared" si="52"/>
        <v>327889</v>
      </c>
      <c r="M219" s="7">
        <f t="shared" si="52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53"/>
        <v>79053</v>
      </c>
      <c r="V219" s="7">
        <f t="shared" si="53"/>
        <v>531</v>
      </c>
      <c r="W219" s="7">
        <f t="shared" si="53"/>
        <v>342</v>
      </c>
      <c r="X219" s="7" t="str">
        <f t="shared" si="53"/>
        <v>53.0%</v>
      </c>
      <c r="Y219" s="7" t="str">
        <f t="shared" si="53"/>
        <v>47.0%</v>
      </c>
      <c r="Z219" s="7" t="str">
        <f t="shared" si="53"/>
        <v>60.6%</v>
      </c>
      <c r="AA219" s="7" t="str">
        <f t="shared" si="53"/>
        <v>20.5%</v>
      </c>
      <c r="AB219" s="7" t="str">
        <f t="shared" si="53"/>
        <v>13.2%</v>
      </c>
      <c r="AC219" s="7" t="str">
        <f t="shared" si="53"/>
        <v>2.9%</v>
      </c>
      <c r="AD219" s="7" t="str">
        <f t="shared" si="53"/>
        <v>1.4%</v>
      </c>
      <c r="AE219" s="7" t="str">
        <f t="shared" si="53"/>
        <v>0.8%</v>
      </c>
      <c r="AF219" s="7" t="str">
        <f t="shared" si="53"/>
        <v>0.5%</v>
      </c>
      <c r="AG219" s="7" t="str">
        <f t="shared" si="53"/>
        <v>0.2%</v>
      </c>
      <c r="AH219" s="9"/>
      <c r="AI219" s="9">
        <f t="shared" si="49"/>
        <v>4</v>
      </c>
      <c r="AJ219" s="10" t="s">
        <v>282</v>
      </c>
    </row>
    <row r="220" spans="1:36" ht="13.8" x14ac:dyDescent="0.25">
      <c r="A220" s="5">
        <f t="shared" si="51"/>
        <v>43890</v>
      </c>
      <c r="B220" s="5">
        <f t="shared" si="51"/>
        <v>44136</v>
      </c>
      <c r="C220" s="6">
        <f t="shared" si="51"/>
        <v>0.33333333333333331</v>
      </c>
      <c r="D220" s="7">
        <f t="shared" si="51"/>
        <v>248</v>
      </c>
      <c r="E220" s="10" t="s">
        <v>268</v>
      </c>
      <c r="F220" s="7">
        <f t="shared" si="52"/>
        <v>169194</v>
      </c>
      <c r="G220" s="7">
        <f t="shared" si="52"/>
        <v>8371</v>
      </c>
      <c r="H220" s="7">
        <f t="shared" si="52"/>
        <v>4313</v>
      </c>
      <c r="I220" s="16" t="str">
        <f t="shared" si="52"/>
        <v>No hay datos</v>
      </c>
      <c r="J220" s="19">
        <f t="shared" si="52"/>
        <v>149048</v>
      </c>
      <c r="K220" s="24">
        <f t="shared" si="52"/>
        <v>21423</v>
      </c>
      <c r="L220" s="7">
        <f t="shared" si="52"/>
        <v>327889</v>
      </c>
      <c r="M220" s="7">
        <f t="shared" si="52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3"/>
        <v>1956</v>
      </c>
      <c r="S220" s="7">
        <f t="shared" si="53"/>
        <v>53</v>
      </c>
      <c r="T220" s="7">
        <f t="shared" si="53"/>
        <v>17</v>
      </c>
      <c r="U220" s="7">
        <f t="shared" si="53"/>
        <v>79053</v>
      </c>
      <c r="V220" s="7">
        <f t="shared" si="53"/>
        <v>531</v>
      </c>
      <c r="W220" s="7">
        <f t="shared" si="53"/>
        <v>342</v>
      </c>
      <c r="X220" s="7" t="str">
        <f t="shared" si="53"/>
        <v>53.0%</v>
      </c>
      <c r="Y220" s="7" t="str">
        <f t="shared" si="53"/>
        <v>47.0%</v>
      </c>
      <c r="Z220" s="7" t="str">
        <f t="shared" si="53"/>
        <v>60.6%</v>
      </c>
      <c r="AA220" s="7" t="str">
        <f t="shared" si="53"/>
        <v>20.5%</v>
      </c>
      <c r="AB220" s="7" t="str">
        <f t="shared" si="53"/>
        <v>13.2%</v>
      </c>
      <c r="AC220" s="7" t="str">
        <f t="shared" si="53"/>
        <v>2.9%</v>
      </c>
      <c r="AD220" s="7" t="str">
        <f t="shared" si="53"/>
        <v>1.4%</v>
      </c>
      <c r="AE220" s="7" t="str">
        <f t="shared" si="53"/>
        <v>0.8%</v>
      </c>
      <c r="AF220" s="7" t="str">
        <f t="shared" si="53"/>
        <v>0.5%</v>
      </c>
      <c r="AG220" s="7" t="str">
        <f t="shared" si="53"/>
        <v>0.2%</v>
      </c>
      <c r="AH220" s="9"/>
      <c r="AI220" s="9">
        <f t="shared" si="49"/>
        <v>4</v>
      </c>
      <c r="AJ220" s="10" t="s">
        <v>282</v>
      </c>
    </row>
    <row r="221" spans="1:36" ht="13.8" x14ac:dyDescent="0.25">
      <c r="A221" s="5">
        <f t="shared" si="51"/>
        <v>43890</v>
      </c>
      <c r="B221" s="5">
        <f t="shared" si="51"/>
        <v>44136</v>
      </c>
      <c r="C221" s="6">
        <f t="shared" si="51"/>
        <v>0.33333333333333331</v>
      </c>
      <c r="D221" s="7">
        <f t="shared" si="51"/>
        <v>248</v>
      </c>
      <c r="E221" s="10" t="s">
        <v>268</v>
      </c>
      <c r="F221" s="7">
        <f t="shared" si="52"/>
        <v>169194</v>
      </c>
      <c r="G221" s="7">
        <f t="shared" si="52"/>
        <v>8371</v>
      </c>
      <c r="H221" s="7">
        <f t="shared" si="52"/>
        <v>4313</v>
      </c>
      <c r="I221" s="16" t="str">
        <f t="shared" si="52"/>
        <v>No hay datos</v>
      </c>
      <c r="J221" s="19">
        <f t="shared" si="52"/>
        <v>149048</v>
      </c>
      <c r="K221" s="24">
        <f t="shared" si="52"/>
        <v>21423</v>
      </c>
      <c r="L221" s="7">
        <f t="shared" si="52"/>
        <v>327889</v>
      </c>
      <c r="M221" s="7">
        <f t="shared" si="52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3"/>
        <v>1956</v>
      </c>
      <c r="S221" s="7">
        <f t="shared" si="53"/>
        <v>53</v>
      </c>
      <c r="T221" s="7">
        <f t="shared" si="53"/>
        <v>17</v>
      </c>
      <c r="U221" s="7">
        <f t="shared" si="53"/>
        <v>79053</v>
      </c>
      <c r="V221" s="7">
        <f t="shared" si="53"/>
        <v>531</v>
      </c>
      <c r="W221" s="7">
        <f t="shared" si="53"/>
        <v>342</v>
      </c>
      <c r="X221" s="7" t="str">
        <f t="shared" si="53"/>
        <v>53.0%</v>
      </c>
      <c r="Y221" s="7" t="str">
        <f t="shared" si="53"/>
        <v>47.0%</v>
      </c>
      <c r="Z221" s="7" t="str">
        <f t="shared" si="53"/>
        <v>60.6%</v>
      </c>
      <c r="AA221" s="7" t="str">
        <f t="shared" si="53"/>
        <v>20.5%</v>
      </c>
      <c r="AB221" s="7" t="str">
        <f t="shared" si="53"/>
        <v>13.2%</v>
      </c>
      <c r="AC221" s="7" t="str">
        <f t="shared" si="53"/>
        <v>2.9%</v>
      </c>
      <c r="AD221" s="7" t="str">
        <f t="shared" si="53"/>
        <v>1.4%</v>
      </c>
      <c r="AE221" s="7" t="str">
        <f t="shared" si="53"/>
        <v>0.8%</v>
      </c>
      <c r="AF221" s="7" t="str">
        <f t="shared" si="53"/>
        <v>0.5%</v>
      </c>
      <c r="AG221" s="7" t="str">
        <f t="shared" si="53"/>
        <v>0.2%</v>
      </c>
      <c r="AH221" s="9"/>
      <c r="AI221" s="9">
        <f t="shared" si="49"/>
        <v>4</v>
      </c>
      <c r="AJ221" s="10" t="s">
        <v>282</v>
      </c>
    </row>
    <row r="222" spans="1:36" ht="13.8" x14ac:dyDescent="0.25">
      <c r="A222" s="5">
        <f t="shared" si="51"/>
        <v>43890</v>
      </c>
      <c r="B222" s="5">
        <f t="shared" si="51"/>
        <v>44136</v>
      </c>
      <c r="C222" s="6">
        <f t="shared" si="51"/>
        <v>0.33333333333333331</v>
      </c>
      <c r="D222" s="7">
        <f t="shared" si="51"/>
        <v>248</v>
      </c>
      <c r="E222" s="10" t="s">
        <v>268</v>
      </c>
      <c r="F222" s="7">
        <f t="shared" si="52"/>
        <v>169194</v>
      </c>
      <c r="G222" s="7">
        <f t="shared" si="52"/>
        <v>8371</v>
      </c>
      <c r="H222" s="7">
        <f t="shared" si="52"/>
        <v>4313</v>
      </c>
      <c r="I222" s="16" t="str">
        <f t="shared" si="52"/>
        <v>No hay datos</v>
      </c>
      <c r="J222" s="19">
        <f t="shared" si="52"/>
        <v>149048</v>
      </c>
      <c r="K222" s="24">
        <f t="shared" si="52"/>
        <v>21423</v>
      </c>
      <c r="L222" s="7">
        <f t="shared" si="52"/>
        <v>327889</v>
      </c>
      <c r="M222" s="7">
        <f t="shared" si="52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53"/>
        <v>1956</v>
      </c>
      <c r="S222" s="7">
        <f t="shared" si="53"/>
        <v>53</v>
      </c>
      <c r="T222" s="7">
        <f t="shared" si="53"/>
        <v>17</v>
      </c>
      <c r="U222" s="7">
        <f t="shared" si="53"/>
        <v>79053</v>
      </c>
      <c r="V222" s="7">
        <f t="shared" si="53"/>
        <v>531</v>
      </c>
      <c r="W222" s="7">
        <f t="shared" si="53"/>
        <v>342</v>
      </c>
      <c r="X222" s="7" t="str">
        <f t="shared" si="53"/>
        <v>53.0%</v>
      </c>
      <c r="Y222" s="7" t="str">
        <f t="shared" si="53"/>
        <v>47.0%</v>
      </c>
      <c r="Z222" s="7" t="str">
        <f t="shared" si="53"/>
        <v>60.6%</v>
      </c>
      <c r="AA222" s="7" t="str">
        <f t="shared" si="53"/>
        <v>20.5%</v>
      </c>
      <c r="AB222" s="7" t="str">
        <f t="shared" si="53"/>
        <v>13.2%</v>
      </c>
      <c r="AC222" s="7" t="str">
        <f t="shared" si="53"/>
        <v>2.9%</v>
      </c>
      <c r="AD222" s="7" t="str">
        <f t="shared" si="53"/>
        <v>1.4%</v>
      </c>
      <c r="AE222" s="7" t="str">
        <f t="shared" si="53"/>
        <v>0.8%</v>
      </c>
      <c r="AF222" s="7" t="str">
        <f t="shared" si="53"/>
        <v>0.5%</v>
      </c>
      <c r="AG222" s="7" t="str">
        <f t="shared" si="53"/>
        <v>0.2%</v>
      </c>
      <c r="AH222" s="9"/>
      <c r="AI222" s="9">
        <f t="shared" si="49"/>
        <v>4</v>
      </c>
      <c r="AJ222" s="10" t="s">
        <v>282</v>
      </c>
    </row>
    <row r="223" spans="1:36" ht="13.8" x14ac:dyDescent="0.25">
      <c r="A223" s="5">
        <f t="shared" si="51"/>
        <v>43890</v>
      </c>
      <c r="B223" s="5">
        <f t="shared" si="51"/>
        <v>44136</v>
      </c>
      <c r="C223" s="6">
        <f t="shared" si="51"/>
        <v>0.33333333333333331</v>
      </c>
      <c r="D223" s="7">
        <f t="shared" si="51"/>
        <v>248</v>
      </c>
      <c r="E223" s="10" t="s">
        <v>268</v>
      </c>
      <c r="F223" s="7">
        <f t="shared" si="52"/>
        <v>169194</v>
      </c>
      <c r="G223" s="7">
        <f t="shared" si="52"/>
        <v>8371</v>
      </c>
      <c r="H223" s="7">
        <f t="shared" si="52"/>
        <v>4313</v>
      </c>
      <c r="I223" s="16" t="str">
        <f t="shared" si="52"/>
        <v>No hay datos</v>
      </c>
      <c r="J223" s="19">
        <f t="shared" si="52"/>
        <v>149048</v>
      </c>
      <c r="K223" s="24">
        <f t="shared" si="52"/>
        <v>21423</v>
      </c>
      <c r="L223" s="7">
        <f t="shared" si="52"/>
        <v>327889</v>
      </c>
      <c r="M223" s="7">
        <f t="shared" si="52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3"/>
        <v>1956</v>
      </c>
      <c r="S223" s="7">
        <f t="shared" si="53"/>
        <v>53</v>
      </c>
      <c r="T223" s="7">
        <f t="shared" si="53"/>
        <v>17</v>
      </c>
      <c r="U223" s="7">
        <f t="shared" si="53"/>
        <v>79053</v>
      </c>
      <c r="V223" s="7">
        <f t="shared" si="53"/>
        <v>531</v>
      </c>
      <c r="W223" s="7">
        <f t="shared" si="53"/>
        <v>342</v>
      </c>
      <c r="X223" s="7" t="str">
        <f t="shared" si="53"/>
        <v>53.0%</v>
      </c>
      <c r="Y223" s="7" t="str">
        <f t="shared" si="53"/>
        <v>47.0%</v>
      </c>
      <c r="Z223" s="7" t="str">
        <f t="shared" si="53"/>
        <v>60.6%</v>
      </c>
      <c r="AA223" s="7" t="str">
        <f t="shared" si="53"/>
        <v>20.5%</v>
      </c>
      <c r="AB223" s="7" t="str">
        <f t="shared" si="53"/>
        <v>13.2%</v>
      </c>
      <c r="AC223" s="7" t="str">
        <f t="shared" si="53"/>
        <v>2.9%</v>
      </c>
      <c r="AD223" s="7" t="str">
        <f t="shared" si="53"/>
        <v>1.4%</v>
      </c>
      <c r="AE223" s="7" t="str">
        <f t="shared" si="53"/>
        <v>0.8%</v>
      </c>
      <c r="AF223" s="7" t="str">
        <f t="shared" si="53"/>
        <v>0.5%</v>
      </c>
      <c r="AG223" s="7" t="str">
        <f t="shared" si="53"/>
        <v>0.2%</v>
      </c>
      <c r="AH223" s="9"/>
      <c r="AI223" s="9">
        <f t="shared" si="49"/>
        <v>4</v>
      </c>
      <c r="AJ223" s="10" t="s">
        <v>282</v>
      </c>
    </row>
    <row r="224" spans="1:36" ht="13.8" x14ac:dyDescent="0.25">
      <c r="A224" s="5">
        <f t="shared" si="51"/>
        <v>43890</v>
      </c>
      <c r="B224" s="5">
        <f t="shared" si="51"/>
        <v>44136</v>
      </c>
      <c r="C224" s="6">
        <f t="shared" si="51"/>
        <v>0.33333333333333331</v>
      </c>
      <c r="D224" s="7">
        <f t="shared" si="51"/>
        <v>248</v>
      </c>
      <c r="E224" s="10" t="s">
        <v>268</v>
      </c>
      <c r="F224" s="7">
        <f t="shared" si="52"/>
        <v>169194</v>
      </c>
      <c r="G224" s="7">
        <f t="shared" si="52"/>
        <v>8371</v>
      </c>
      <c r="H224" s="7">
        <f t="shared" si="52"/>
        <v>4313</v>
      </c>
      <c r="I224" s="16" t="str">
        <f t="shared" si="52"/>
        <v>No hay datos</v>
      </c>
      <c r="J224" s="19">
        <f t="shared" si="52"/>
        <v>149048</v>
      </c>
      <c r="K224" s="24">
        <f t="shared" si="52"/>
        <v>21423</v>
      </c>
      <c r="L224" s="7">
        <f t="shared" si="52"/>
        <v>327889</v>
      </c>
      <c r="M224" s="7">
        <f t="shared" si="52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53"/>
        <v>79053</v>
      </c>
      <c r="V224" s="7">
        <f t="shared" si="53"/>
        <v>531</v>
      </c>
      <c r="W224" s="7">
        <f t="shared" si="53"/>
        <v>342</v>
      </c>
      <c r="X224" s="7" t="str">
        <f t="shared" si="53"/>
        <v>53.0%</v>
      </c>
      <c r="Y224" s="7" t="str">
        <f t="shared" si="53"/>
        <v>47.0%</v>
      </c>
      <c r="Z224" s="7" t="str">
        <f t="shared" si="53"/>
        <v>60.6%</v>
      </c>
      <c r="AA224" s="7" t="str">
        <f t="shared" si="53"/>
        <v>20.5%</v>
      </c>
      <c r="AB224" s="7" t="str">
        <f t="shared" si="53"/>
        <v>13.2%</v>
      </c>
      <c r="AC224" s="7" t="str">
        <f t="shared" si="53"/>
        <v>2.9%</v>
      </c>
      <c r="AD224" s="7" t="str">
        <f t="shared" si="53"/>
        <v>1.4%</v>
      </c>
      <c r="AE224" s="7" t="str">
        <f t="shared" si="53"/>
        <v>0.8%</v>
      </c>
      <c r="AF224" s="7" t="str">
        <f t="shared" si="53"/>
        <v>0.5%</v>
      </c>
      <c r="AG224" s="7" t="str">
        <f t="shared" si="53"/>
        <v>0.2%</v>
      </c>
      <c r="AH224" s="9"/>
      <c r="AI224" s="9">
        <f t="shared" si="49"/>
        <v>4</v>
      </c>
      <c r="AJ224" s="10" t="s">
        <v>282</v>
      </c>
    </row>
    <row r="225" spans="1:36" ht="13.8" x14ac:dyDescent="0.25">
      <c r="A225" s="5">
        <f t="shared" si="51"/>
        <v>43890</v>
      </c>
      <c r="B225" s="5">
        <f t="shared" si="51"/>
        <v>44136</v>
      </c>
      <c r="C225" s="6">
        <f t="shared" si="51"/>
        <v>0.33333333333333331</v>
      </c>
      <c r="D225" s="7">
        <f t="shared" si="51"/>
        <v>248</v>
      </c>
      <c r="E225" s="10" t="s">
        <v>268</v>
      </c>
      <c r="F225" s="7">
        <f t="shared" si="52"/>
        <v>169194</v>
      </c>
      <c r="G225" s="7">
        <f t="shared" si="52"/>
        <v>8371</v>
      </c>
      <c r="H225" s="7">
        <f t="shared" si="52"/>
        <v>4313</v>
      </c>
      <c r="I225" s="16" t="str">
        <f t="shared" si="52"/>
        <v>No hay datos</v>
      </c>
      <c r="J225" s="19">
        <f t="shared" si="52"/>
        <v>149048</v>
      </c>
      <c r="K225" s="24">
        <f t="shared" si="52"/>
        <v>21423</v>
      </c>
      <c r="L225" s="7">
        <f t="shared" si="52"/>
        <v>327889</v>
      </c>
      <c r="M225" s="7">
        <f t="shared" si="52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53"/>
        <v>2258</v>
      </c>
      <c r="S225" s="7">
        <f t="shared" si="53"/>
        <v>60</v>
      </c>
      <c r="T225" s="7">
        <f t="shared" si="53"/>
        <v>15</v>
      </c>
      <c r="U225" s="7">
        <f t="shared" si="53"/>
        <v>79053</v>
      </c>
      <c r="V225" s="7">
        <f t="shared" si="53"/>
        <v>531</v>
      </c>
      <c r="W225" s="7">
        <f t="shared" si="53"/>
        <v>342</v>
      </c>
      <c r="X225" s="7" t="str">
        <f t="shared" si="53"/>
        <v>53.0%</v>
      </c>
      <c r="Y225" s="7" t="str">
        <f t="shared" si="53"/>
        <v>47.0%</v>
      </c>
      <c r="Z225" s="7" t="str">
        <f t="shared" si="53"/>
        <v>60.6%</v>
      </c>
      <c r="AA225" s="7" t="str">
        <f t="shared" si="53"/>
        <v>20.5%</v>
      </c>
      <c r="AB225" s="7" t="str">
        <f t="shared" si="53"/>
        <v>13.2%</v>
      </c>
      <c r="AC225" s="7" t="str">
        <f t="shared" si="53"/>
        <v>2.9%</v>
      </c>
      <c r="AD225" s="7" t="str">
        <f t="shared" si="53"/>
        <v>1.4%</v>
      </c>
      <c r="AE225" s="7" t="str">
        <f t="shared" si="53"/>
        <v>0.8%</v>
      </c>
      <c r="AF225" s="7" t="str">
        <f t="shared" si="53"/>
        <v>0.5%</v>
      </c>
      <c r="AG225" s="7" t="str">
        <f t="shared" si="53"/>
        <v>0.2%</v>
      </c>
      <c r="AH225" s="9"/>
      <c r="AI225" s="9">
        <f t="shared" si="49"/>
        <v>4</v>
      </c>
      <c r="AJ225" s="10" t="s">
        <v>282</v>
      </c>
    </row>
    <row r="226" spans="1:36" ht="13.8" x14ac:dyDescent="0.25">
      <c r="A226" s="5">
        <f t="shared" si="51"/>
        <v>43890</v>
      </c>
      <c r="B226" s="5">
        <f t="shared" si="51"/>
        <v>44136</v>
      </c>
      <c r="C226" s="6">
        <f t="shared" si="51"/>
        <v>0.33333333333333331</v>
      </c>
      <c r="D226" s="7">
        <f t="shared" si="51"/>
        <v>248</v>
      </c>
      <c r="E226" s="10" t="s">
        <v>268</v>
      </c>
      <c r="F226" s="7">
        <f t="shared" si="52"/>
        <v>169194</v>
      </c>
      <c r="G226" s="7">
        <f t="shared" si="52"/>
        <v>8371</v>
      </c>
      <c r="H226" s="7">
        <f t="shared" si="52"/>
        <v>4313</v>
      </c>
      <c r="I226" s="16" t="str">
        <f t="shared" si="52"/>
        <v>No hay datos</v>
      </c>
      <c r="J226" s="19">
        <f t="shared" si="52"/>
        <v>149048</v>
      </c>
      <c r="K226" s="24">
        <f t="shared" si="52"/>
        <v>21423</v>
      </c>
      <c r="L226" s="7">
        <f t="shared" si="52"/>
        <v>327889</v>
      </c>
      <c r="M226" s="7">
        <f t="shared" si="52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3"/>
        <v>2258</v>
      </c>
      <c r="S226" s="7">
        <f t="shared" si="53"/>
        <v>60</v>
      </c>
      <c r="T226" s="7">
        <f t="shared" si="53"/>
        <v>15</v>
      </c>
      <c r="U226" s="7">
        <f t="shared" si="53"/>
        <v>79053</v>
      </c>
      <c r="V226" s="7">
        <f t="shared" si="53"/>
        <v>531</v>
      </c>
      <c r="W226" s="7">
        <f t="shared" si="53"/>
        <v>342</v>
      </c>
      <c r="X226" s="7" t="str">
        <f t="shared" si="53"/>
        <v>53.0%</v>
      </c>
      <c r="Y226" s="7" t="str">
        <f t="shared" si="53"/>
        <v>47.0%</v>
      </c>
      <c r="Z226" s="7" t="str">
        <f t="shared" si="53"/>
        <v>60.6%</v>
      </c>
      <c r="AA226" s="7" t="str">
        <f t="shared" si="53"/>
        <v>20.5%</v>
      </c>
      <c r="AB226" s="7" t="str">
        <f t="shared" si="53"/>
        <v>13.2%</v>
      </c>
      <c r="AC226" s="7" t="str">
        <f t="shared" si="53"/>
        <v>2.9%</v>
      </c>
      <c r="AD226" s="7" t="str">
        <f t="shared" si="53"/>
        <v>1.4%</v>
      </c>
      <c r="AE226" s="7" t="str">
        <f t="shared" si="53"/>
        <v>0.8%</v>
      </c>
      <c r="AF226" s="7" t="str">
        <f t="shared" si="53"/>
        <v>0.5%</v>
      </c>
      <c r="AG226" s="7" t="str">
        <f t="shared" si="53"/>
        <v>0.2%</v>
      </c>
      <c r="AH226" s="9"/>
      <c r="AI226" s="9">
        <f t="shared" si="49"/>
        <v>4</v>
      </c>
      <c r="AJ226" s="10" t="s">
        <v>282</v>
      </c>
    </row>
    <row r="227" spans="1:36" ht="13.8" x14ac:dyDescent="0.25">
      <c r="A227" s="5">
        <f t="shared" ref="A227:D242" si="54">A226</f>
        <v>43890</v>
      </c>
      <c r="B227" s="5">
        <f t="shared" si="54"/>
        <v>44136</v>
      </c>
      <c r="C227" s="6">
        <f t="shared" si="54"/>
        <v>0.33333333333333331</v>
      </c>
      <c r="D227" s="7">
        <f t="shared" si="54"/>
        <v>248</v>
      </c>
      <c r="E227" s="10" t="s">
        <v>268</v>
      </c>
      <c r="F227" s="7">
        <f t="shared" ref="F227:M242" si="55">F226</f>
        <v>169194</v>
      </c>
      <c r="G227" s="7">
        <f t="shared" si="55"/>
        <v>8371</v>
      </c>
      <c r="H227" s="7">
        <f t="shared" si="55"/>
        <v>4313</v>
      </c>
      <c r="I227" s="16" t="str">
        <f t="shared" si="55"/>
        <v>No hay datos</v>
      </c>
      <c r="J227" s="19">
        <f t="shared" si="55"/>
        <v>149048</v>
      </c>
      <c r="K227" s="24">
        <f t="shared" si="55"/>
        <v>21423</v>
      </c>
      <c r="L227" s="7">
        <f t="shared" si="55"/>
        <v>327889</v>
      </c>
      <c r="M227" s="7">
        <f t="shared" si="55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53"/>
        <v>2258</v>
      </c>
      <c r="S227" s="7">
        <f t="shared" si="53"/>
        <v>60</v>
      </c>
      <c r="T227" s="7">
        <f t="shared" si="53"/>
        <v>15</v>
      </c>
      <c r="U227" s="7">
        <f t="shared" si="53"/>
        <v>79053</v>
      </c>
      <c r="V227" s="7">
        <f t="shared" si="53"/>
        <v>531</v>
      </c>
      <c r="W227" s="7">
        <f t="shared" si="53"/>
        <v>342</v>
      </c>
      <c r="X227" s="7" t="str">
        <f t="shared" si="53"/>
        <v>53.0%</v>
      </c>
      <c r="Y227" s="7" t="str">
        <f t="shared" si="53"/>
        <v>47.0%</v>
      </c>
      <c r="Z227" s="7" t="str">
        <f t="shared" si="53"/>
        <v>60.6%</v>
      </c>
      <c r="AA227" s="7" t="str">
        <f t="shared" si="53"/>
        <v>20.5%</v>
      </c>
      <c r="AB227" s="7" t="str">
        <f t="shared" si="53"/>
        <v>13.2%</v>
      </c>
      <c r="AC227" s="7" t="str">
        <f t="shared" si="53"/>
        <v>2.9%</v>
      </c>
      <c r="AD227" s="7" t="str">
        <f t="shared" si="53"/>
        <v>1.4%</v>
      </c>
      <c r="AE227" s="7" t="str">
        <f t="shared" si="53"/>
        <v>0.8%</v>
      </c>
      <c r="AF227" s="7" t="str">
        <f t="shared" si="53"/>
        <v>0.5%</v>
      </c>
      <c r="AG227" s="7" t="str">
        <f t="shared" si="53"/>
        <v>0.2%</v>
      </c>
      <c r="AH227" s="9"/>
      <c r="AI227" s="9">
        <f t="shared" si="49"/>
        <v>4</v>
      </c>
      <c r="AJ227" s="10" t="s">
        <v>282</v>
      </c>
    </row>
    <row r="228" spans="1:36" ht="13.8" x14ac:dyDescent="0.25">
      <c r="A228" s="5">
        <f t="shared" si="54"/>
        <v>43890</v>
      </c>
      <c r="B228" s="5">
        <f t="shared" si="54"/>
        <v>44136</v>
      </c>
      <c r="C228" s="6">
        <f t="shared" si="54"/>
        <v>0.33333333333333331</v>
      </c>
      <c r="D228" s="7">
        <f t="shared" si="54"/>
        <v>248</v>
      </c>
      <c r="E228" s="10" t="s">
        <v>268</v>
      </c>
      <c r="F228" s="7">
        <f t="shared" si="55"/>
        <v>169194</v>
      </c>
      <c r="G228" s="7">
        <f t="shared" si="55"/>
        <v>8371</v>
      </c>
      <c r="H228" s="7">
        <f t="shared" si="55"/>
        <v>4313</v>
      </c>
      <c r="I228" s="16" t="str">
        <f t="shared" si="55"/>
        <v>No hay datos</v>
      </c>
      <c r="J228" s="19">
        <f t="shared" si="55"/>
        <v>149048</v>
      </c>
      <c r="K228" s="24">
        <f t="shared" si="55"/>
        <v>21423</v>
      </c>
      <c r="L228" s="7">
        <f t="shared" si="55"/>
        <v>327889</v>
      </c>
      <c r="M228" s="7">
        <f t="shared" si="55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3"/>
        <v>2258</v>
      </c>
      <c r="S228" s="7">
        <f t="shared" si="53"/>
        <v>60</v>
      </c>
      <c r="T228" s="7">
        <f t="shared" si="53"/>
        <v>15</v>
      </c>
      <c r="U228" s="7">
        <f t="shared" si="53"/>
        <v>79053</v>
      </c>
      <c r="V228" s="7">
        <f t="shared" si="53"/>
        <v>531</v>
      </c>
      <c r="W228" s="7">
        <f t="shared" si="53"/>
        <v>342</v>
      </c>
      <c r="X228" s="7" t="str">
        <f t="shared" si="53"/>
        <v>53.0%</v>
      </c>
      <c r="Y228" s="7" t="str">
        <f t="shared" si="53"/>
        <v>47.0%</v>
      </c>
      <c r="Z228" s="7" t="str">
        <f t="shared" si="53"/>
        <v>60.6%</v>
      </c>
      <c r="AA228" s="7" t="str">
        <f t="shared" si="53"/>
        <v>20.5%</v>
      </c>
      <c r="AB228" s="7" t="str">
        <f t="shared" si="53"/>
        <v>13.2%</v>
      </c>
      <c r="AC228" s="7" t="str">
        <f t="shared" si="53"/>
        <v>2.9%</v>
      </c>
      <c r="AD228" s="7" t="str">
        <f t="shared" si="53"/>
        <v>1.4%</v>
      </c>
      <c r="AE228" s="7" t="str">
        <f t="shared" si="53"/>
        <v>0.8%</v>
      </c>
      <c r="AF228" s="7" t="str">
        <f t="shared" si="53"/>
        <v>0.5%</v>
      </c>
      <c r="AG228" s="7" t="str">
        <f t="shared" si="53"/>
        <v>0.2%</v>
      </c>
      <c r="AH228" s="9"/>
      <c r="AI228" s="9">
        <f t="shared" si="49"/>
        <v>4</v>
      </c>
      <c r="AJ228" s="10" t="s">
        <v>282</v>
      </c>
    </row>
    <row r="229" spans="1:36" ht="13.8" x14ac:dyDescent="0.25">
      <c r="A229" s="5">
        <f t="shared" si="54"/>
        <v>43890</v>
      </c>
      <c r="B229" s="5">
        <f t="shared" si="54"/>
        <v>44136</v>
      </c>
      <c r="C229" s="6">
        <f t="shared" si="54"/>
        <v>0.33333333333333331</v>
      </c>
      <c r="D229" s="7">
        <f t="shared" si="54"/>
        <v>248</v>
      </c>
      <c r="E229" s="10" t="s">
        <v>268</v>
      </c>
      <c r="F229" s="7">
        <f t="shared" si="55"/>
        <v>169194</v>
      </c>
      <c r="G229" s="7">
        <f t="shared" si="55"/>
        <v>8371</v>
      </c>
      <c r="H229" s="7">
        <f t="shared" si="55"/>
        <v>4313</v>
      </c>
      <c r="I229" s="16" t="str">
        <f t="shared" si="55"/>
        <v>No hay datos</v>
      </c>
      <c r="J229" s="19">
        <f t="shared" si="55"/>
        <v>149048</v>
      </c>
      <c r="K229" s="24">
        <f t="shared" si="55"/>
        <v>21423</v>
      </c>
      <c r="L229" s="7">
        <f t="shared" si="55"/>
        <v>327889</v>
      </c>
      <c r="M229" s="7">
        <f t="shared" si="55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53"/>
        <v>79053</v>
      </c>
      <c r="V229" s="7">
        <f t="shared" si="53"/>
        <v>531</v>
      </c>
      <c r="W229" s="7">
        <f t="shared" si="53"/>
        <v>342</v>
      </c>
      <c r="X229" s="7" t="str">
        <f t="shared" si="53"/>
        <v>53.0%</v>
      </c>
      <c r="Y229" s="7" t="str">
        <f t="shared" si="53"/>
        <v>47.0%</v>
      </c>
      <c r="Z229" s="7" t="str">
        <f t="shared" si="53"/>
        <v>60.6%</v>
      </c>
      <c r="AA229" s="7" t="str">
        <f t="shared" si="53"/>
        <v>20.5%</v>
      </c>
      <c r="AB229" s="7" t="str">
        <f t="shared" si="53"/>
        <v>13.2%</v>
      </c>
      <c r="AC229" s="7" t="str">
        <f t="shared" si="53"/>
        <v>2.9%</v>
      </c>
      <c r="AD229" s="7" t="str">
        <f t="shared" si="53"/>
        <v>1.4%</v>
      </c>
      <c r="AE229" s="7" t="str">
        <f t="shared" si="53"/>
        <v>0.8%</v>
      </c>
      <c r="AF229" s="7" t="str">
        <f t="shared" si="53"/>
        <v>0.5%</v>
      </c>
      <c r="AG229" s="7" t="str">
        <f t="shared" si="53"/>
        <v>0.2%</v>
      </c>
      <c r="AH229" s="9"/>
      <c r="AI229" s="9">
        <f t="shared" si="49"/>
        <v>4</v>
      </c>
      <c r="AJ229" s="10" t="s">
        <v>282</v>
      </c>
    </row>
    <row r="230" spans="1:36" ht="13.8" x14ac:dyDescent="0.25">
      <c r="A230" s="5">
        <f t="shared" si="54"/>
        <v>43890</v>
      </c>
      <c r="B230" s="5">
        <f t="shared" si="54"/>
        <v>44136</v>
      </c>
      <c r="C230" s="6">
        <f t="shared" si="54"/>
        <v>0.33333333333333331</v>
      </c>
      <c r="D230" s="7">
        <f t="shared" si="54"/>
        <v>248</v>
      </c>
      <c r="E230" s="10" t="s">
        <v>268</v>
      </c>
      <c r="F230" s="7">
        <f t="shared" si="55"/>
        <v>169194</v>
      </c>
      <c r="G230" s="7">
        <f t="shared" si="55"/>
        <v>8371</v>
      </c>
      <c r="H230" s="7">
        <f t="shared" si="55"/>
        <v>4313</v>
      </c>
      <c r="I230" s="16" t="str">
        <f t="shared" si="55"/>
        <v>No hay datos</v>
      </c>
      <c r="J230" s="19">
        <f t="shared" si="55"/>
        <v>149048</v>
      </c>
      <c r="K230" s="24">
        <f t="shared" si="55"/>
        <v>21423</v>
      </c>
      <c r="L230" s="7">
        <f t="shared" si="55"/>
        <v>327889</v>
      </c>
      <c r="M230" s="7">
        <f t="shared" si="55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3"/>
        <v>2763</v>
      </c>
      <c r="S230" s="7">
        <f t="shared" si="53"/>
        <v>92</v>
      </c>
      <c r="T230" s="7">
        <f t="shared" si="53"/>
        <v>2</v>
      </c>
      <c r="U230" s="7">
        <f t="shared" si="53"/>
        <v>79053</v>
      </c>
      <c r="V230" s="7">
        <f t="shared" si="53"/>
        <v>531</v>
      </c>
      <c r="W230" s="7">
        <f t="shared" si="53"/>
        <v>342</v>
      </c>
      <c r="X230" s="7" t="str">
        <f t="shared" si="53"/>
        <v>53.0%</v>
      </c>
      <c r="Y230" s="7" t="str">
        <f t="shared" si="53"/>
        <v>47.0%</v>
      </c>
      <c r="Z230" s="7" t="str">
        <f t="shared" si="53"/>
        <v>60.6%</v>
      </c>
      <c r="AA230" s="7" t="str">
        <f t="shared" si="53"/>
        <v>20.5%</v>
      </c>
      <c r="AB230" s="7" t="str">
        <f t="shared" si="53"/>
        <v>13.2%</v>
      </c>
      <c r="AC230" s="7" t="str">
        <f t="shared" si="53"/>
        <v>2.9%</v>
      </c>
      <c r="AD230" s="7" t="str">
        <f t="shared" si="53"/>
        <v>1.4%</v>
      </c>
      <c r="AE230" s="7" t="str">
        <f t="shared" si="53"/>
        <v>0.8%</v>
      </c>
      <c r="AF230" s="7" t="str">
        <f t="shared" si="53"/>
        <v>0.5%</v>
      </c>
      <c r="AG230" s="7" t="str">
        <f t="shared" si="53"/>
        <v>0.2%</v>
      </c>
      <c r="AH230" s="9"/>
      <c r="AI230" s="9">
        <f t="shared" si="49"/>
        <v>4</v>
      </c>
      <c r="AJ230" s="10" t="s">
        <v>282</v>
      </c>
    </row>
    <row r="231" spans="1:36" ht="13.8" x14ac:dyDescent="0.25">
      <c r="A231" s="5">
        <f t="shared" si="54"/>
        <v>43890</v>
      </c>
      <c r="B231" s="5">
        <f t="shared" si="54"/>
        <v>44136</v>
      </c>
      <c r="C231" s="6">
        <f t="shared" si="54"/>
        <v>0.33333333333333331</v>
      </c>
      <c r="D231" s="7">
        <f t="shared" si="54"/>
        <v>248</v>
      </c>
      <c r="E231" s="10" t="s">
        <v>268</v>
      </c>
      <c r="F231" s="7">
        <f t="shared" si="55"/>
        <v>169194</v>
      </c>
      <c r="G231" s="7">
        <f t="shared" si="55"/>
        <v>8371</v>
      </c>
      <c r="H231" s="7">
        <f t="shared" si="55"/>
        <v>4313</v>
      </c>
      <c r="I231" s="16" t="str">
        <f t="shared" si="55"/>
        <v>No hay datos</v>
      </c>
      <c r="J231" s="19">
        <f t="shared" si="55"/>
        <v>149048</v>
      </c>
      <c r="K231" s="24">
        <f t="shared" si="55"/>
        <v>21423</v>
      </c>
      <c r="L231" s="7">
        <f t="shared" si="55"/>
        <v>327889</v>
      </c>
      <c r="M231" s="7">
        <f t="shared" si="55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ref="R231:AG246" si="56">R230</f>
        <v>2763</v>
      </c>
      <c r="S231" s="7">
        <f t="shared" si="56"/>
        <v>92</v>
      </c>
      <c r="T231" s="7">
        <f t="shared" si="56"/>
        <v>2</v>
      </c>
      <c r="U231" s="7">
        <f t="shared" si="56"/>
        <v>79053</v>
      </c>
      <c r="V231" s="7">
        <f t="shared" si="56"/>
        <v>531</v>
      </c>
      <c r="W231" s="7">
        <f t="shared" si="56"/>
        <v>342</v>
      </c>
      <c r="X231" s="7" t="str">
        <f t="shared" si="56"/>
        <v>53.0%</v>
      </c>
      <c r="Y231" s="7" t="str">
        <f t="shared" si="56"/>
        <v>47.0%</v>
      </c>
      <c r="Z231" s="7" t="str">
        <f t="shared" si="56"/>
        <v>60.6%</v>
      </c>
      <c r="AA231" s="7" t="str">
        <f t="shared" si="56"/>
        <v>20.5%</v>
      </c>
      <c r="AB231" s="7" t="str">
        <f t="shared" si="56"/>
        <v>13.2%</v>
      </c>
      <c r="AC231" s="7" t="str">
        <f t="shared" si="56"/>
        <v>2.9%</v>
      </c>
      <c r="AD231" s="7" t="str">
        <f t="shared" si="56"/>
        <v>1.4%</v>
      </c>
      <c r="AE231" s="7" t="str">
        <f t="shared" si="56"/>
        <v>0.8%</v>
      </c>
      <c r="AF231" s="7" t="str">
        <f t="shared" si="56"/>
        <v>0.5%</v>
      </c>
      <c r="AG231" s="7" t="str">
        <f t="shared" si="56"/>
        <v>0.2%</v>
      </c>
      <c r="AH231" s="9"/>
      <c r="AI231" s="9">
        <f t="shared" si="49"/>
        <v>4</v>
      </c>
      <c r="AJ231" s="10" t="s">
        <v>282</v>
      </c>
    </row>
    <row r="232" spans="1:36" ht="13.8" x14ac:dyDescent="0.25">
      <c r="A232" s="5">
        <f t="shared" si="54"/>
        <v>43890</v>
      </c>
      <c r="B232" s="5">
        <f t="shared" si="54"/>
        <v>44136</v>
      </c>
      <c r="C232" s="6">
        <f t="shared" si="54"/>
        <v>0.33333333333333331</v>
      </c>
      <c r="D232" s="7">
        <f t="shared" si="54"/>
        <v>248</v>
      </c>
      <c r="E232" s="10" t="s">
        <v>268</v>
      </c>
      <c r="F232" s="7">
        <f t="shared" si="55"/>
        <v>169194</v>
      </c>
      <c r="G232" s="7">
        <f t="shared" si="55"/>
        <v>8371</v>
      </c>
      <c r="H232" s="7">
        <f t="shared" si="55"/>
        <v>4313</v>
      </c>
      <c r="I232" s="16" t="str">
        <f t="shared" si="55"/>
        <v>No hay datos</v>
      </c>
      <c r="J232" s="19">
        <f t="shared" si="55"/>
        <v>149048</v>
      </c>
      <c r="K232" s="24">
        <f t="shared" si="55"/>
        <v>21423</v>
      </c>
      <c r="L232" s="7">
        <f t="shared" si="55"/>
        <v>327889</v>
      </c>
      <c r="M232" s="7">
        <f t="shared" si="55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56"/>
        <v>2763</v>
      </c>
      <c r="S232" s="7">
        <f t="shared" si="56"/>
        <v>92</v>
      </c>
      <c r="T232" s="7">
        <f t="shared" si="56"/>
        <v>2</v>
      </c>
      <c r="U232" s="7">
        <f t="shared" si="56"/>
        <v>79053</v>
      </c>
      <c r="V232" s="7">
        <f t="shared" si="56"/>
        <v>531</v>
      </c>
      <c r="W232" s="7">
        <f t="shared" si="56"/>
        <v>342</v>
      </c>
      <c r="X232" s="7" t="str">
        <f t="shared" si="56"/>
        <v>53.0%</v>
      </c>
      <c r="Y232" s="7" t="str">
        <f t="shared" si="56"/>
        <v>47.0%</v>
      </c>
      <c r="Z232" s="7" t="str">
        <f t="shared" si="56"/>
        <v>60.6%</v>
      </c>
      <c r="AA232" s="7" t="str">
        <f t="shared" si="56"/>
        <v>20.5%</v>
      </c>
      <c r="AB232" s="7" t="str">
        <f t="shared" si="56"/>
        <v>13.2%</v>
      </c>
      <c r="AC232" s="7" t="str">
        <f t="shared" si="56"/>
        <v>2.9%</v>
      </c>
      <c r="AD232" s="7" t="str">
        <f t="shared" si="56"/>
        <v>1.4%</v>
      </c>
      <c r="AE232" s="7" t="str">
        <f t="shared" si="56"/>
        <v>0.8%</v>
      </c>
      <c r="AF232" s="7" t="str">
        <f t="shared" si="56"/>
        <v>0.5%</v>
      </c>
      <c r="AG232" s="7" t="str">
        <f t="shared" si="56"/>
        <v>0.2%</v>
      </c>
      <c r="AH232" s="9"/>
      <c r="AI232" s="9">
        <f t="shared" si="49"/>
        <v>4</v>
      </c>
      <c r="AJ232" s="10" t="s">
        <v>282</v>
      </c>
    </row>
    <row r="233" spans="1:36" ht="13.8" x14ac:dyDescent="0.25">
      <c r="A233" s="5">
        <f t="shared" si="54"/>
        <v>43890</v>
      </c>
      <c r="B233" s="5">
        <f t="shared" si="54"/>
        <v>44136</v>
      </c>
      <c r="C233" s="6">
        <f t="shared" si="54"/>
        <v>0.33333333333333331</v>
      </c>
      <c r="D233" s="7">
        <f t="shared" si="54"/>
        <v>248</v>
      </c>
      <c r="E233" s="10" t="s">
        <v>268</v>
      </c>
      <c r="F233" s="7">
        <f t="shared" si="55"/>
        <v>169194</v>
      </c>
      <c r="G233" s="7">
        <f t="shared" si="55"/>
        <v>8371</v>
      </c>
      <c r="H233" s="7">
        <f t="shared" si="55"/>
        <v>4313</v>
      </c>
      <c r="I233" s="16" t="str">
        <f t="shared" si="55"/>
        <v>No hay datos</v>
      </c>
      <c r="J233" s="19">
        <f t="shared" si="55"/>
        <v>149048</v>
      </c>
      <c r="K233" s="24">
        <f t="shared" si="55"/>
        <v>21423</v>
      </c>
      <c r="L233" s="7">
        <f t="shared" si="55"/>
        <v>327889</v>
      </c>
      <c r="M233" s="7">
        <f t="shared" si="55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56"/>
        <v>2763</v>
      </c>
      <c r="S233" s="7">
        <f t="shared" si="56"/>
        <v>92</v>
      </c>
      <c r="T233" s="7">
        <f t="shared" si="56"/>
        <v>2</v>
      </c>
      <c r="U233" s="7">
        <f t="shared" si="56"/>
        <v>79053</v>
      </c>
      <c r="V233" s="7">
        <f t="shared" si="56"/>
        <v>531</v>
      </c>
      <c r="W233" s="7">
        <f t="shared" si="56"/>
        <v>342</v>
      </c>
      <c r="X233" s="7" t="str">
        <f t="shared" si="56"/>
        <v>53.0%</v>
      </c>
      <c r="Y233" s="7" t="str">
        <f t="shared" si="56"/>
        <v>47.0%</v>
      </c>
      <c r="Z233" s="7" t="str">
        <f t="shared" si="56"/>
        <v>60.6%</v>
      </c>
      <c r="AA233" s="7" t="str">
        <f t="shared" si="56"/>
        <v>20.5%</v>
      </c>
      <c r="AB233" s="7" t="str">
        <f t="shared" si="56"/>
        <v>13.2%</v>
      </c>
      <c r="AC233" s="7" t="str">
        <f t="shared" si="56"/>
        <v>2.9%</v>
      </c>
      <c r="AD233" s="7" t="str">
        <f t="shared" si="56"/>
        <v>1.4%</v>
      </c>
      <c r="AE233" s="7" t="str">
        <f t="shared" si="56"/>
        <v>0.8%</v>
      </c>
      <c r="AF233" s="7" t="str">
        <f t="shared" si="56"/>
        <v>0.5%</v>
      </c>
      <c r="AG233" s="7" t="str">
        <f t="shared" si="56"/>
        <v>0.2%</v>
      </c>
      <c r="AH233" s="9"/>
      <c r="AI233" s="9">
        <f t="shared" si="49"/>
        <v>4</v>
      </c>
      <c r="AJ233" s="10" t="s">
        <v>282</v>
      </c>
    </row>
    <row r="234" spans="1:36" ht="13.8" x14ac:dyDescent="0.25">
      <c r="A234" s="5">
        <f t="shared" si="54"/>
        <v>43890</v>
      </c>
      <c r="B234" s="5">
        <f t="shared" si="54"/>
        <v>44136</v>
      </c>
      <c r="C234" s="6">
        <f t="shared" si="54"/>
        <v>0.33333333333333331</v>
      </c>
      <c r="D234" s="7">
        <f t="shared" si="54"/>
        <v>248</v>
      </c>
      <c r="E234" s="10" t="s">
        <v>268</v>
      </c>
      <c r="F234" s="7">
        <f t="shared" si="55"/>
        <v>169194</v>
      </c>
      <c r="G234" s="7">
        <f t="shared" si="55"/>
        <v>8371</v>
      </c>
      <c r="H234" s="7">
        <f t="shared" si="55"/>
        <v>4313</v>
      </c>
      <c r="I234" s="16" t="str">
        <f t="shared" si="55"/>
        <v>No hay datos</v>
      </c>
      <c r="J234" s="19">
        <f t="shared" si="55"/>
        <v>149048</v>
      </c>
      <c r="K234" s="24">
        <f t="shared" si="55"/>
        <v>21423</v>
      </c>
      <c r="L234" s="7">
        <f t="shared" si="55"/>
        <v>327889</v>
      </c>
      <c r="M234" s="7">
        <f t="shared" si="55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56"/>
        <v>2763</v>
      </c>
      <c r="S234" s="7">
        <f t="shared" si="56"/>
        <v>92</v>
      </c>
      <c r="T234" s="7">
        <f t="shared" si="56"/>
        <v>2</v>
      </c>
      <c r="U234" s="7">
        <f t="shared" si="56"/>
        <v>79053</v>
      </c>
      <c r="V234" s="7">
        <f t="shared" si="56"/>
        <v>531</v>
      </c>
      <c r="W234" s="7">
        <f t="shared" si="56"/>
        <v>342</v>
      </c>
      <c r="X234" s="7" t="str">
        <f t="shared" si="56"/>
        <v>53.0%</v>
      </c>
      <c r="Y234" s="7" t="str">
        <f t="shared" si="56"/>
        <v>47.0%</v>
      </c>
      <c r="Z234" s="7" t="str">
        <f t="shared" si="56"/>
        <v>60.6%</v>
      </c>
      <c r="AA234" s="7" t="str">
        <f t="shared" si="56"/>
        <v>20.5%</v>
      </c>
      <c r="AB234" s="7" t="str">
        <f t="shared" si="56"/>
        <v>13.2%</v>
      </c>
      <c r="AC234" s="7" t="str">
        <f t="shared" si="56"/>
        <v>2.9%</v>
      </c>
      <c r="AD234" s="7" t="str">
        <f t="shared" si="56"/>
        <v>1.4%</v>
      </c>
      <c r="AE234" s="7" t="str">
        <f t="shared" si="56"/>
        <v>0.8%</v>
      </c>
      <c r="AF234" s="7" t="str">
        <f t="shared" si="56"/>
        <v>0.5%</v>
      </c>
      <c r="AG234" s="7" t="str">
        <f t="shared" si="56"/>
        <v>0.2%</v>
      </c>
      <c r="AH234" s="9"/>
      <c r="AI234" s="9">
        <f t="shared" si="49"/>
        <v>4</v>
      </c>
      <c r="AJ234" s="10" t="s">
        <v>282</v>
      </c>
    </row>
    <row r="235" spans="1:36" ht="13.8" x14ac:dyDescent="0.25">
      <c r="A235" s="5">
        <f t="shared" si="54"/>
        <v>43890</v>
      </c>
      <c r="B235" s="5">
        <f t="shared" si="54"/>
        <v>44136</v>
      </c>
      <c r="C235" s="6">
        <f t="shared" si="54"/>
        <v>0.33333333333333331</v>
      </c>
      <c r="D235" s="7">
        <f t="shared" si="54"/>
        <v>248</v>
      </c>
      <c r="E235" s="10" t="s">
        <v>268</v>
      </c>
      <c r="F235" s="7">
        <f t="shared" si="55"/>
        <v>169194</v>
      </c>
      <c r="G235" s="7">
        <f t="shared" si="55"/>
        <v>8371</v>
      </c>
      <c r="H235" s="7">
        <f t="shared" si="55"/>
        <v>4313</v>
      </c>
      <c r="I235" s="16" t="str">
        <f t="shared" si="55"/>
        <v>No hay datos</v>
      </c>
      <c r="J235" s="19">
        <f t="shared" si="55"/>
        <v>149048</v>
      </c>
      <c r="K235" s="24">
        <f t="shared" si="55"/>
        <v>21423</v>
      </c>
      <c r="L235" s="7">
        <f t="shared" si="55"/>
        <v>327889</v>
      </c>
      <c r="M235" s="7">
        <f t="shared" si="55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56"/>
        <v>2763</v>
      </c>
      <c r="S235" s="7">
        <f t="shared" si="56"/>
        <v>92</v>
      </c>
      <c r="T235" s="7">
        <f t="shared" si="56"/>
        <v>2</v>
      </c>
      <c r="U235" s="7">
        <f t="shared" si="56"/>
        <v>79053</v>
      </c>
      <c r="V235" s="7">
        <f t="shared" si="56"/>
        <v>531</v>
      </c>
      <c r="W235" s="7">
        <f t="shared" si="56"/>
        <v>342</v>
      </c>
      <c r="X235" s="7" t="str">
        <f t="shared" si="56"/>
        <v>53.0%</v>
      </c>
      <c r="Y235" s="7" t="str">
        <f t="shared" si="56"/>
        <v>47.0%</v>
      </c>
      <c r="Z235" s="7" t="str">
        <f t="shared" si="56"/>
        <v>60.6%</v>
      </c>
      <c r="AA235" s="7" t="str">
        <f t="shared" si="56"/>
        <v>20.5%</v>
      </c>
      <c r="AB235" s="7" t="str">
        <f t="shared" si="56"/>
        <v>13.2%</v>
      </c>
      <c r="AC235" s="7" t="str">
        <f t="shared" si="56"/>
        <v>2.9%</v>
      </c>
      <c r="AD235" s="7" t="str">
        <f t="shared" si="56"/>
        <v>1.4%</v>
      </c>
      <c r="AE235" s="7" t="str">
        <f t="shared" si="56"/>
        <v>0.8%</v>
      </c>
      <c r="AF235" s="7" t="str">
        <f t="shared" si="56"/>
        <v>0.5%</v>
      </c>
      <c r="AG235" s="7" t="str">
        <f t="shared" si="56"/>
        <v>0.2%</v>
      </c>
      <c r="AH235" s="9"/>
      <c r="AI235" s="9">
        <f t="shared" si="49"/>
        <v>4</v>
      </c>
      <c r="AJ235" s="10" t="s">
        <v>282</v>
      </c>
    </row>
    <row r="236" spans="1:36" ht="13.8" x14ac:dyDescent="0.25">
      <c r="A236" s="5">
        <f t="shared" si="54"/>
        <v>43890</v>
      </c>
      <c r="B236" s="5">
        <f t="shared" si="54"/>
        <v>44136</v>
      </c>
      <c r="C236" s="6">
        <f t="shared" si="54"/>
        <v>0.33333333333333331</v>
      </c>
      <c r="D236" s="7">
        <f t="shared" si="54"/>
        <v>248</v>
      </c>
      <c r="E236" s="10" t="s">
        <v>268</v>
      </c>
      <c r="F236" s="7">
        <f t="shared" si="55"/>
        <v>169194</v>
      </c>
      <c r="G236" s="7">
        <f t="shared" si="55"/>
        <v>8371</v>
      </c>
      <c r="H236" s="7">
        <f t="shared" si="55"/>
        <v>4313</v>
      </c>
      <c r="I236" s="16" t="str">
        <f t="shared" si="55"/>
        <v>No hay datos</v>
      </c>
      <c r="J236" s="19">
        <f t="shared" si="55"/>
        <v>149048</v>
      </c>
      <c r="K236" s="24">
        <f t="shared" si="55"/>
        <v>21423</v>
      </c>
      <c r="L236" s="7">
        <f t="shared" si="55"/>
        <v>327889</v>
      </c>
      <c r="M236" s="7">
        <f t="shared" si="55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56"/>
        <v>2763</v>
      </c>
      <c r="S236" s="7">
        <f t="shared" si="56"/>
        <v>92</v>
      </c>
      <c r="T236" s="7">
        <f t="shared" si="56"/>
        <v>2</v>
      </c>
      <c r="U236" s="7">
        <f t="shared" si="56"/>
        <v>79053</v>
      </c>
      <c r="V236" s="7">
        <f t="shared" si="56"/>
        <v>531</v>
      </c>
      <c r="W236" s="7">
        <f t="shared" si="56"/>
        <v>342</v>
      </c>
      <c r="X236" s="7" t="str">
        <f t="shared" si="56"/>
        <v>53.0%</v>
      </c>
      <c r="Y236" s="7" t="str">
        <f t="shared" si="56"/>
        <v>47.0%</v>
      </c>
      <c r="Z236" s="7" t="str">
        <f t="shared" si="56"/>
        <v>60.6%</v>
      </c>
      <c r="AA236" s="7" t="str">
        <f t="shared" si="56"/>
        <v>20.5%</v>
      </c>
      <c r="AB236" s="7" t="str">
        <f t="shared" si="56"/>
        <v>13.2%</v>
      </c>
      <c r="AC236" s="7" t="str">
        <f t="shared" si="56"/>
        <v>2.9%</v>
      </c>
      <c r="AD236" s="7" t="str">
        <f t="shared" si="56"/>
        <v>1.4%</v>
      </c>
      <c r="AE236" s="7" t="str">
        <f t="shared" si="56"/>
        <v>0.8%</v>
      </c>
      <c r="AF236" s="7" t="str">
        <f t="shared" si="56"/>
        <v>0.5%</v>
      </c>
      <c r="AG236" s="7" t="str">
        <f t="shared" si="56"/>
        <v>0.2%</v>
      </c>
      <c r="AH236" s="9"/>
      <c r="AI236" s="9">
        <f t="shared" si="49"/>
        <v>4</v>
      </c>
      <c r="AJ236" s="10" t="s">
        <v>282</v>
      </c>
    </row>
    <row r="237" spans="1:36" ht="13.8" x14ac:dyDescent="0.25">
      <c r="A237" s="5">
        <f t="shared" si="54"/>
        <v>43890</v>
      </c>
      <c r="B237" s="5">
        <f t="shared" si="54"/>
        <v>44136</v>
      </c>
      <c r="C237" s="6">
        <f t="shared" si="54"/>
        <v>0.33333333333333331</v>
      </c>
      <c r="D237" s="7">
        <f t="shared" si="54"/>
        <v>248</v>
      </c>
      <c r="E237" s="10" t="s">
        <v>268</v>
      </c>
      <c r="F237" s="7">
        <f t="shared" si="55"/>
        <v>169194</v>
      </c>
      <c r="G237" s="7">
        <f t="shared" si="55"/>
        <v>8371</v>
      </c>
      <c r="H237" s="7">
        <f t="shared" si="55"/>
        <v>4313</v>
      </c>
      <c r="I237" s="16" t="str">
        <f t="shared" si="55"/>
        <v>No hay datos</v>
      </c>
      <c r="J237" s="19">
        <f t="shared" si="55"/>
        <v>149048</v>
      </c>
      <c r="K237" s="24">
        <f t="shared" si="55"/>
        <v>21423</v>
      </c>
      <c r="L237" s="7">
        <f t="shared" si="55"/>
        <v>327889</v>
      </c>
      <c r="M237" s="7">
        <f t="shared" si="55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56"/>
        <v>79053</v>
      </c>
      <c r="V237" s="7">
        <f t="shared" si="56"/>
        <v>531</v>
      </c>
      <c r="W237" s="7">
        <f t="shared" si="56"/>
        <v>342</v>
      </c>
      <c r="X237" s="7" t="str">
        <f t="shared" si="56"/>
        <v>53.0%</v>
      </c>
      <c r="Y237" s="7" t="str">
        <f t="shared" si="56"/>
        <v>47.0%</v>
      </c>
      <c r="Z237" s="7" t="str">
        <f t="shared" si="56"/>
        <v>60.6%</v>
      </c>
      <c r="AA237" s="7" t="str">
        <f t="shared" si="56"/>
        <v>20.5%</v>
      </c>
      <c r="AB237" s="7" t="str">
        <f t="shared" si="56"/>
        <v>13.2%</v>
      </c>
      <c r="AC237" s="7" t="str">
        <f t="shared" si="56"/>
        <v>2.9%</v>
      </c>
      <c r="AD237" s="7" t="str">
        <f t="shared" si="56"/>
        <v>1.4%</v>
      </c>
      <c r="AE237" s="7" t="str">
        <f t="shared" si="56"/>
        <v>0.8%</v>
      </c>
      <c r="AF237" s="7" t="str">
        <f t="shared" si="56"/>
        <v>0.5%</v>
      </c>
      <c r="AG237" s="7" t="str">
        <f t="shared" si="56"/>
        <v>0.2%</v>
      </c>
      <c r="AH237" s="9"/>
      <c r="AI237" s="9">
        <f t="shared" si="49"/>
        <v>4</v>
      </c>
      <c r="AJ237" s="10" t="s">
        <v>282</v>
      </c>
    </row>
    <row r="238" spans="1:36" ht="13.8" x14ac:dyDescent="0.25">
      <c r="A238" s="5">
        <f t="shared" si="54"/>
        <v>43890</v>
      </c>
      <c r="B238" s="5">
        <f t="shared" si="54"/>
        <v>44136</v>
      </c>
      <c r="C238" s="6">
        <f t="shared" si="54"/>
        <v>0.33333333333333331</v>
      </c>
      <c r="D238" s="7">
        <f t="shared" si="54"/>
        <v>248</v>
      </c>
      <c r="E238" s="10" t="s">
        <v>268</v>
      </c>
      <c r="F238" s="7">
        <f t="shared" si="55"/>
        <v>169194</v>
      </c>
      <c r="G238" s="7">
        <f t="shared" si="55"/>
        <v>8371</v>
      </c>
      <c r="H238" s="7">
        <f t="shared" si="55"/>
        <v>4313</v>
      </c>
      <c r="I238" s="16" t="str">
        <f t="shared" si="55"/>
        <v>No hay datos</v>
      </c>
      <c r="J238" s="19">
        <f t="shared" si="55"/>
        <v>149048</v>
      </c>
      <c r="K238" s="24">
        <f t="shared" si="55"/>
        <v>21423</v>
      </c>
      <c r="L238" s="7">
        <f t="shared" si="55"/>
        <v>327889</v>
      </c>
      <c r="M238" s="7">
        <f t="shared" si="55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57">S237</f>
        <v>53</v>
      </c>
      <c r="T238" s="7">
        <f t="shared" si="57"/>
        <v>1</v>
      </c>
      <c r="U238" s="7">
        <f t="shared" si="56"/>
        <v>79053</v>
      </c>
      <c r="V238" s="7">
        <f t="shared" si="56"/>
        <v>531</v>
      </c>
      <c r="W238" s="7">
        <f t="shared" si="56"/>
        <v>342</v>
      </c>
      <c r="X238" s="7" t="str">
        <f t="shared" si="56"/>
        <v>53.0%</v>
      </c>
      <c r="Y238" s="7" t="str">
        <f t="shared" si="56"/>
        <v>47.0%</v>
      </c>
      <c r="Z238" s="7" t="str">
        <f t="shared" si="56"/>
        <v>60.6%</v>
      </c>
      <c r="AA238" s="7" t="str">
        <f t="shared" si="56"/>
        <v>20.5%</v>
      </c>
      <c r="AB238" s="7" t="str">
        <f t="shared" si="56"/>
        <v>13.2%</v>
      </c>
      <c r="AC238" s="7" t="str">
        <f t="shared" si="56"/>
        <v>2.9%</v>
      </c>
      <c r="AD238" s="7" t="str">
        <f t="shared" si="56"/>
        <v>1.4%</v>
      </c>
      <c r="AE238" s="7" t="str">
        <f t="shared" si="56"/>
        <v>0.8%</v>
      </c>
      <c r="AF238" s="7" t="str">
        <f t="shared" si="56"/>
        <v>0.5%</v>
      </c>
      <c r="AG238" s="7" t="str">
        <f t="shared" si="56"/>
        <v>0.2%</v>
      </c>
      <c r="AH238" s="9"/>
      <c r="AI238" s="9">
        <f t="shared" si="49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58">F237</f>
        <v>169194</v>
      </c>
      <c r="G239" s="7">
        <f t="shared" si="58"/>
        <v>8371</v>
      </c>
      <c r="H239" s="7">
        <f t="shared" si="58"/>
        <v>4313</v>
      </c>
      <c r="I239" s="16" t="str">
        <f t="shared" si="58"/>
        <v>No hay datos</v>
      </c>
      <c r="J239" s="19">
        <f t="shared" si="58"/>
        <v>149048</v>
      </c>
      <c r="K239" s="24">
        <f t="shared" si="58"/>
        <v>21423</v>
      </c>
      <c r="L239" s="7">
        <f t="shared" si="58"/>
        <v>327889</v>
      </c>
      <c r="M239" s="7">
        <f t="shared" si="58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59">R237</f>
        <v>1580</v>
      </c>
      <c r="S239" s="7">
        <f t="shared" si="59"/>
        <v>53</v>
      </c>
      <c r="T239" s="7">
        <f t="shared" si="59"/>
        <v>1</v>
      </c>
      <c r="U239" s="7">
        <f t="shared" si="59"/>
        <v>79053</v>
      </c>
      <c r="V239" s="7">
        <f t="shared" si="59"/>
        <v>531</v>
      </c>
      <c r="W239" s="7">
        <f t="shared" si="59"/>
        <v>342</v>
      </c>
      <c r="X239" s="7" t="str">
        <f t="shared" si="59"/>
        <v>53.0%</v>
      </c>
      <c r="Y239" s="7" t="str">
        <f t="shared" si="59"/>
        <v>47.0%</v>
      </c>
      <c r="Z239" s="7" t="str">
        <f t="shared" si="59"/>
        <v>60.6%</v>
      </c>
      <c r="AA239" s="7" t="str">
        <f t="shared" si="59"/>
        <v>20.5%</v>
      </c>
      <c r="AB239" s="7" t="str">
        <f t="shared" si="59"/>
        <v>13.2%</v>
      </c>
      <c r="AC239" s="7" t="str">
        <f t="shared" si="59"/>
        <v>2.9%</v>
      </c>
      <c r="AD239" s="7" t="str">
        <f t="shared" si="59"/>
        <v>1.4%</v>
      </c>
      <c r="AE239" s="7" t="str">
        <f t="shared" si="59"/>
        <v>0.8%</v>
      </c>
      <c r="AF239" s="7" t="str">
        <f t="shared" si="59"/>
        <v>0.5%</v>
      </c>
      <c r="AG239" s="7" t="str">
        <f t="shared" si="59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4"/>
        <v>43890</v>
      </c>
      <c r="B240" s="5">
        <f t="shared" si="54"/>
        <v>44136</v>
      </c>
      <c r="C240" s="6">
        <f t="shared" si="54"/>
        <v>0.33333333333333331</v>
      </c>
      <c r="D240" s="7">
        <f t="shared" si="54"/>
        <v>248</v>
      </c>
      <c r="E240" s="10" t="s">
        <v>268</v>
      </c>
      <c r="F240" s="7">
        <f t="shared" si="55"/>
        <v>169194</v>
      </c>
      <c r="G240" s="7">
        <f t="shared" si="55"/>
        <v>8371</v>
      </c>
      <c r="H240" s="7">
        <f t="shared" si="55"/>
        <v>4313</v>
      </c>
      <c r="I240" s="16" t="str">
        <f t="shared" si="55"/>
        <v>No hay datos</v>
      </c>
      <c r="J240" s="19">
        <f t="shared" si="55"/>
        <v>149048</v>
      </c>
      <c r="K240" s="24">
        <f t="shared" si="55"/>
        <v>21423</v>
      </c>
      <c r="L240" s="7">
        <f t="shared" si="55"/>
        <v>327889</v>
      </c>
      <c r="M240" s="7">
        <f t="shared" si="55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56"/>
        <v>1580</v>
      </c>
      <c r="S240" s="7">
        <f t="shared" si="56"/>
        <v>53</v>
      </c>
      <c r="T240" s="7">
        <f t="shared" si="56"/>
        <v>1</v>
      </c>
      <c r="U240" s="7">
        <f t="shared" si="56"/>
        <v>79053</v>
      </c>
      <c r="V240" s="7">
        <f t="shared" si="56"/>
        <v>531</v>
      </c>
      <c r="W240" s="7">
        <f t="shared" si="56"/>
        <v>342</v>
      </c>
      <c r="X240" s="7" t="str">
        <f t="shared" si="56"/>
        <v>53.0%</v>
      </c>
      <c r="Y240" s="7" t="str">
        <f t="shared" si="56"/>
        <v>47.0%</v>
      </c>
      <c r="Z240" s="7" t="str">
        <f t="shared" si="56"/>
        <v>60.6%</v>
      </c>
      <c r="AA240" s="7" t="str">
        <f t="shared" si="56"/>
        <v>20.5%</v>
      </c>
      <c r="AB240" s="7" t="str">
        <f t="shared" si="56"/>
        <v>13.2%</v>
      </c>
      <c r="AC240" s="7" t="str">
        <f t="shared" si="56"/>
        <v>2.9%</v>
      </c>
      <c r="AD240" s="7" t="str">
        <f t="shared" si="56"/>
        <v>1.4%</v>
      </c>
      <c r="AE240" s="7" t="str">
        <f t="shared" si="56"/>
        <v>0.8%</v>
      </c>
      <c r="AF240" s="7" t="str">
        <f t="shared" si="56"/>
        <v>0.5%</v>
      </c>
      <c r="AG240" s="7" t="str">
        <f t="shared" si="56"/>
        <v>0.2%</v>
      </c>
      <c r="AH240" s="9"/>
      <c r="AI240" s="9">
        <f t="shared" si="49"/>
        <v>4</v>
      </c>
      <c r="AJ240" s="10" t="s">
        <v>282</v>
      </c>
    </row>
    <row r="241" spans="1:36" ht="13.8" x14ac:dyDescent="0.25">
      <c r="A241" s="5">
        <f t="shared" si="54"/>
        <v>43890</v>
      </c>
      <c r="B241" s="5">
        <f t="shared" si="54"/>
        <v>44136</v>
      </c>
      <c r="C241" s="6">
        <f t="shared" si="54"/>
        <v>0.33333333333333331</v>
      </c>
      <c r="D241" s="7">
        <f t="shared" si="54"/>
        <v>248</v>
      </c>
      <c r="E241" s="10" t="s">
        <v>268</v>
      </c>
      <c r="F241" s="7">
        <f t="shared" si="55"/>
        <v>169194</v>
      </c>
      <c r="G241" s="7">
        <f t="shared" si="55"/>
        <v>8371</v>
      </c>
      <c r="H241" s="7">
        <f t="shared" si="55"/>
        <v>4313</v>
      </c>
      <c r="I241" s="16" t="str">
        <f t="shared" si="55"/>
        <v>No hay datos</v>
      </c>
      <c r="J241" s="19">
        <f t="shared" si="55"/>
        <v>149048</v>
      </c>
      <c r="K241" s="24">
        <f t="shared" si="55"/>
        <v>21423</v>
      </c>
      <c r="L241" s="7">
        <f t="shared" si="55"/>
        <v>327889</v>
      </c>
      <c r="M241" s="7">
        <f t="shared" si="55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56"/>
        <v>1580</v>
      </c>
      <c r="S241" s="7">
        <f t="shared" si="56"/>
        <v>53</v>
      </c>
      <c r="T241" s="7">
        <f t="shared" si="56"/>
        <v>1</v>
      </c>
      <c r="U241" s="7">
        <f t="shared" si="56"/>
        <v>79053</v>
      </c>
      <c r="V241" s="7">
        <f t="shared" si="56"/>
        <v>531</v>
      </c>
      <c r="W241" s="7">
        <f t="shared" si="56"/>
        <v>342</v>
      </c>
      <c r="X241" s="7" t="str">
        <f t="shared" si="56"/>
        <v>53.0%</v>
      </c>
      <c r="Y241" s="7" t="str">
        <f t="shared" si="56"/>
        <v>47.0%</v>
      </c>
      <c r="Z241" s="7" t="str">
        <f t="shared" si="56"/>
        <v>60.6%</v>
      </c>
      <c r="AA241" s="7" t="str">
        <f t="shared" si="56"/>
        <v>20.5%</v>
      </c>
      <c r="AB241" s="7" t="str">
        <f t="shared" si="56"/>
        <v>13.2%</v>
      </c>
      <c r="AC241" s="7" t="str">
        <f t="shared" si="56"/>
        <v>2.9%</v>
      </c>
      <c r="AD241" s="7" t="str">
        <f t="shared" si="56"/>
        <v>1.4%</v>
      </c>
      <c r="AE241" s="7" t="str">
        <f t="shared" si="56"/>
        <v>0.8%</v>
      </c>
      <c r="AF241" s="7" t="str">
        <f t="shared" si="56"/>
        <v>0.5%</v>
      </c>
      <c r="AG241" s="7" t="str">
        <f t="shared" si="56"/>
        <v>0.2%</v>
      </c>
      <c r="AH241" s="9"/>
      <c r="AI241" s="9">
        <f t="shared" si="49"/>
        <v>4</v>
      </c>
      <c r="AJ241" s="10" t="s">
        <v>282</v>
      </c>
    </row>
    <row r="242" spans="1:36" ht="13.8" x14ac:dyDescent="0.25">
      <c r="A242" s="5">
        <f t="shared" si="54"/>
        <v>43890</v>
      </c>
      <c r="B242" s="5">
        <f t="shared" si="54"/>
        <v>44136</v>
      </c>
      <c r="C242" s="6">
        <f t="shared" si="54"/>
        <v>0.33333333333333331</v>
      </c>
      <c r="D242" s="7">
        <f t="shared" si="54"/>
        <v>248</v>
      </c>
      <c r="E242" s="10" t="s">
        <v>268</v>
      </c>
      <c r="F242" s="7">
        <f t="shared" si="55"/>
        <v>169194</v>
      </c>
      <c r="G242" s="7">
        <f t="shared" si="55"/>
        <v>8371</v>
      </c>
      <c r="H242" s="7">
        <f t="shared" si="55"/>
        <v>4313</v>
      </c>
      <c r="I242" s="16" t="str">
        <f t="shared" si="55"/>
        <v>No hay datos</v>
      </c>
      <c r="J242" s="19">
        <f t="shared" si="55"/>
        <v>149048</v>
      </c>
      <c r="K242" s="24">
        <f t="shared" si="55"/>
        <v>21423</v>
      </c>
      <c r="L242" s="7">
        <f t="shared" si="55"/>
        <v>327889</v>
      </c>
      <c r="M242" s="7">
        <f t="shared" si="55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56"/>
        <v>1580</v>
      </c>
      <c r="S242" s="7">
        <f t="shared" si="56"/>
        <v>53</v>
      </c>
      <c r="T242" s="7">
        <f t="shared" si="56"/>
        <v>1</v>
      </c>
      <c r="U242" s="7">
        <f t="shared" si="56"/>
        <v>79053</v>
      </c>
      <c r="V242" s="7">
        <f t="shared" si="56"/>
        <v>531</v>
      </c>
      <c r="W242" s="7">
        <f t="shared" si="56"/>
        <v>342</v>
      </c>
      <c r="X242" s="7" t="str">
        <f t="shared" si="56"/>
        <v>53.0%</v>
      </c>
      <c r="Y242" s="7" t="str">
        <f t="shared" si="56"/>
        <v>47.0%</v>
      </c>
      <c r="Z242" s="7" t="str">
        <f t="shared" si="56"/>
        <v>60.6%</v>
      </c>
      <c r="AA242" s="7" t="str">
        <f t="shared" si="56"/>
        <v>20.5%</v>
      </c>
      <c r="AB242" s="7" t="str">
        <f t="shared" si="56"/>
        <v>13.2%</v>
      </c>
      <c r="AC242" s="7" t="str">
        <f t="shared" si="56"/>
        <v>2.9%</v>
      </c>
      <c r="AD242" s="7" t="str">
        <f t="shared" si="56"/>
        <v>1.4%</v>
      </c>
      <c r="AE242" s="7" t="str">
        <f t="shared" si="56"/>
        <v>0.8%</v>
      </c>
      <c r="AF242" s="7" t="str">
        <f t="shared" si="56"/>
        <v>0.5%</v>
      </c>
      <c r="AG242" s="7" t="str">
        <f t="shared" si="56"/>
        <v>0.2%</v>
      </c>
      <c r="AH242" s="9"/>
      <c r="AI242" s="9">
        <f t="shared" si="49"/>
        <v>4</v>
      </c>
      <c r="AJ242" s="10" t="s">
        <v>282</v>
      </c>
    </row>
    <row r="243" spans="1:36" ht="13.8" x14ac:dyDescent="0.25">
      <c r="A243" s="5">
        <f t="shared" ref="A243:D246" si="60">A242</f>
        <v>43890</v>
      </c>
      <c r="B243" s="5">
        <f t="shared" si="60"/>
        <v>44136</v>
      </c>
      <c r="C243" s="6">
        <f t="shared" si="60"/>
        <v>0.33333333333333331</v>
      </c>
      <c r="D243" s="7">
        <f t="shared" si="60"/>
        <v>248</v>
      </c>
      <c r="E243" s="10" t="s">
        <v>268</v>
      </c>
      <c r="F243" s="7">
        <f t="shared" ref="F243:M246" si="61">F242</f>
        <v>169194</v>
      </c>
      <c r="G243" s="7">
        <f t="shared" si="61"/>
        <v>8371</v>
      </c>
      <c r="H243" s="7">
        <f t="shared" si="61"/>
        <v>4313</v>
      </c>
      <c r="I243" s="16" t="str">
        <f t="shared" si="61"/>
        <v>No hay datos</v>
      </c>
      <c r="J243" s="19">
        <f t="shared" si="61"/>
        <v>149048</v>
      </c>
      <c r="K243" s="24">
        <f t="shared" si="61"/>
        <v>21423</v>
      </c>
      <c r="L243" s="7">
        <f t="shared" si="61"/>
        <v>327889</v>
      </c>
      <c r="M243" s="7">
        <f t="shared" si="61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56"/>
        <v>1580</v>
      </c>
      <c r="S243" s="7">
        <f t="shared" si="56"/>
        <v>53</v>
      </c>
      <c r="T243" s="7">
        <f t="shared" si="56"/>
        <v>1</v>
      </c>
      <c r="U243" s="7">
        <f t="shared" si="56"/>
        <v>79053</v>
      </c>
      <c r="V243" s="7">
        <f t="shared" si="56"/>
        <v>531</v>
      </c>
      <c r="W243" s="7">
        <f t="shared" si="56"/>
        <v>342</v>
      </c>
      <c r="X243" s="7" t="str">
        <f t="shared" si="56"/>
        <v>53.0%</v>
      </c>
      <c r="Y243" s="7" t="str">
        <f t="shared" si="56"/>
        <v>47.0%</v>
      </c>
      <c r="Z243" s="7" t="str">
        <f t="shared" si="56"/>
        <v>60.6%</v>
      </c>
      <c r="AA243" s="7" t="str">
        <f t="shared" si="56"/>
        <v>20.5%</v>
      </c>
      <c r="AB243" s="7" t="str">
        <f t="shared" si="56"/>
        <v>13.2%</v>
      </c>
      <c r="AC243" s="7" t="str">
        <f t="shared" si="56"/>
        <v>2.9%</v>
      </c>
      <c r="AD243" s="7" t="str">
        <f t="shared" si="56"/>
        <v>1.4%</v>
      </c>
      <c r="AE243" s="7" t="str">
        <f t="shared" si="56"/>
        <v>0.8%</v>
      </c>
      <c r="AF243" s="7" t="str">
        <f t="shared" si="56"/>
        <v>0.5%</v>
      </c>
      <c r="AG243" s="7" t="str">
        <f t="shared" si="56"/>
        <v>0.2%</v>
      </c>
      <c r="AH243" s="9"/>
      <c r="AI243" s="9">
        <f t="shared" si="49"/>
        <v>4</v>
      </c>
      <c r="AJ243" s="10" t="s">
        <v>282</v>
      </c>
    </row>
    <row r="244" spans="1:36" ht="13.8" x14ac:dyDescent="0.25">
      <c r="A244" s="5">
        <f t="shared" si="60"/>
        <v>43890</v>
      </c>
      <c r="B244" s="5">
        <f t="shared" si="60"/>
        <v>44136</v>
      </c>
      <c r="C244" s="6">
        <f t="shared" si="60"/>
        <v>0.33333333333333331</v>
      </c>
      <c r="D244" s="7">
        <f t="shared" si="60"/>
        <v>248</v>
      </c>
      <c r="E244" s="10" t="s">
        <v>268</v>
      </c>
      <c r="F244" s="7">
        <f t="shared" si="61"/>
        <v>169194</v>
      </c>
      <c r="G244" s="7">
        <f t="shared" si="61"/>
        <v>8371</v>
      </c>
      <c r="H244" s="7">
        <f t="shared" si="61"/>
        <v>4313</v>
      </c>
      <c r="I244" s="16" t="str">
        <f t="shared" si="61"/>
        <v>No hay datos</v>
      </c>
      <c r="J244" s="19">
        <f t="shared" si="61"/>
        <v>149048</v>
      </c>
      <c r="K244" s="24">
        <f t="shared" si="61"/>
        <v>21423</v>
      </c>
      <c r="L244" s="7">
        <f t="shared" si="61"/>
        <v>327889</v>
      </c>
      <c r="M244" s="7">
        <f t="shared" si="61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56"/>
        <v>1580</v>
      </c>
      <c r="S244" s="7">
        <f t="shared" si="56"/>
        <v>53</v>
      </c>
      <c r="T244" s="7">
        <f t="shared" si="56"/>
        <v>1</v>
      </c>
      <c r="U244" s="7">
        <f t="shared" si="56"/>
        <v>79053</v>
      </c>
      <c r="V244" s="7">
        <f t="shared" si="56"/>
        <v>531</v>
      </c>
      <c r="W244" s="7">
        <f t="shared" si="56"/>
        <v>342</v>
      </c>
      <c r="X244" s="7" t="str">
        <f t="shared" si="56"/>
        <v>53.0%</v>
      </c>
      <c r="Y244" s="7" t="str">
        <f t="shared" si="56"/>
        <v>47.0%</v>
      </c>
      <c r="Z244" s="7" t="str">
        <f t="shared" si="56"/>
        <v>60.6%</v>
      </c>
      <c r="AA244" s="7" t="str">
        <f t="shared" si="56"/>
        <v>20.5%</v>
      </c>
      <c r="AB244" s="7" t="str">
        <f t="shared" si="56"/>
        <v>13.2%</v>
      </c>
      <c r="AC244" s="7" t="str">
        <f t="shared" si="56"/>
        <v>2.9%</v>
      </c>
      <c r="AD244" s="7" t="str">
        <f t="shared" si="56"/>
        <v>1.4%</v>
      </c>
      <c r="AE244" s="7" t="str">
        <f t="shared" si="56"/>
        <v>0.8%</v>
      </c>
      <c r="AF244" s="7" t="str">
        <f t="shared" si="56"/>
        <v>0.5%</v>
      </c>
      <c r="AG244" s="7" t="str">
        <f t="shared" si="56"/>
        <v>0.2%</v>
      </c>
      <c r="AH244" s="9"/>
      <c r="AI244" s="9">
        <f t="shared" si="49"/>
        <v>4</v>
      </c>
      <c r="AJ244" s="10" t="s">
        <v>282</v>
      </c>
    </row>
    <row r="245" spans="1:36" ht="13.8" x14ac:dyDescent="0.25">
      <c r="A245" s="5">
        <f t="shared" si="60"/>
        <v>43890</v>
      </c>
      <c r="B245" s="5">
        <f t="shared" si="60"/>
        <v>44136</v>
      </c>
      <c r="C245" s="6">
        <f t="shared" si="60"/>
        <v>0.33333333333333331</v>
      </c>
      <c r="D245" s="7">
        <f t="shared" si="60"/>
        <v>248</v>
      </c>
      <c r="E245" s="10" t="s">
        <v>268</v>
      </c>
      <c r="F245" s="7">
        <f t="shared" si="61"/>
        <v>169194</v>
      </c>
      <c r="G245" s="7">
        <f t="shared" si="61"/>
        <v>8371</v>
      </c>
      <c r="H245" s="7">
        <f t="shared" si="61"/>
        <v>4313</v>
      </c>
      <c r="I245" s="16" t="str">
        <f t="shared" si="61"/>
        <v>No hay datos</v>
      </c>
      <c r="J245" s="19">
        <f t="shared" si="61"/>
        <v>149048</v>
      </c>
      <c r="K245" s="24">
        <f t="shared" si="61"/>
        <v>21423</v>
      </c>
      <c r="L245" s="7">
        <f t="shared" si="61"/>
        <v>327889</v>
      </c>
      <c r="M245" s="7">
        <f t="shared" si="61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56"/>
        <v>1580</v>
      </c>
      <c r="S245" s="7">
        <f t="shared" si="56"/>
        <v>53</v>
      </c>
      <c r="T245" s="7">
        <f t="shared" si="56"/>
        <v>1</v>
      </c>
      <c r="U245" s="7">
        <f t="shared" si="56"/>
        <v>79053</v>
      </c>
      <c r="V245" s="7">
        <f t="shared" si="56"/>
        <v>531</v>
      </c>
      <c r="W245" s="7">
        <f t="shared" si="56"/>
        <v>342</v>
      </c>
      <c r="X245" s="7" t="str">
        <f t="shared" si="56"/>
        <v>53.0%</v>
      </c>
      <c r="Y245" s="7" t="str">
        <f t="shared" si="56"/>
        <v>47.0%</v>
      </c>
      <c r="Z245" s="7" t="str">
        <f t="shared" si="56"/>
        <v>60.6%</v>
      </c>
      <c r="AA245" s="7" t="str">
        <f t="shared" si="56"/>
        <v>20.5%</v>
      </c>
      <c r="AB245" s="7" t="str">
        <f t="shared" si="56"/>
        <v>13.2%</v>
      </c>
      <c r="AC245" s="7" t="str">
        <f t="shared" si="56"/>
        <v>2.9%</v>
      </c>
      <c r="AD245" s="7" t="str">
        <f t="shared" si="56"/>
        <v>1.4%</v>
      </c>
      <c r="AE245" s="7" t="str">
        <f t="shared" si="56"/>
        <v>0.8%</v>
      </c>
      <c r="AF245" s="7" t="str">
        <f t="shared" si="56"/>
        <v>0.5%</v>
      </c>
      <c r="AG245" s="7" t="str">
        <f t="shared" si="56"/>
        <v>0.2%</v>
      </c>
      <c r="AH245" s="9"/>
      <c r="AI245" s="9">
        <f t="shared" si="49"/>
        <v>4</v>
      </c>
      <c r="AJ245" s="10" t="s">
        <v>282</v>
      </c>
    </row>
    <row r="246" spans="1:36" ht="13.8" x14ac:dyDescent="0.25">
      <c r="A246" s="5">
        <f t="shared" si="60"/>
        <v>43890</v>
      </c>
      <c r="B246" s="5">
        <f t="shared" si="60"/>
        <v>44136</v>
      </c>
      <c r="C246" s="6">
        <f t="shared" si="60"/>
        <v>0.33333333333333331</v>
      </c>
      <c r="D246" s="7">
        <f t="shared" si="60"/>
        <v>248</v>
      </c>
      <c r="E246" s="10" t="s">
        <v>268</v>
      </c>
      <c r="F246" s="7">
        <f t="shared" si="61"/>
        <v>169194</v>
      </c>
      <c r="G246" s="7">
        <f t="shared" si="61"/>
        <v>8371</v>
      </c>
      <c r="H246" s="7">
        <f t="shared" si="61"/>
        <v>4313</v>
      </c>
      <c r="I246" s="16" t="str">
        <f t="shared" si="61"/>
        <v>No hay datos</v>
      </c>
      <c r="J246" s="19">
        <f t="shared" si="61"/>
        <v>149048</v>
      </c>
      <c r="K246" s="24">
        <f t="shared" si="61"/>
        <v>21423</v>
      </c>
      <c r="L246" s="7">
        <f t="shared" si="61"/>
        <v>327889</v>
      </c>
      <c r="M246" s="7">
        <f t="shared" si="61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56"/>
        <v>1580</v>
      </c>
      <c r="S246" s="7">
        <f t="shared" si="56"/>
        <v>53</v>
      </c>
      <c r="T246" s="7">
        <f t="shared" si="56"/>
        <v>1</v>
      </c>
      <c r="U246" s="7">
        <f t="shared" si="56"/>
        <v>79053</v>
      </c>
      <c r="V246" s="7">
        <f t="shared" si="56"/>
        <v>531</v>
      </c>
      <c r="W246" s="7">
        <f t="shared" si="56"/>
        <v>342</v>
      </c>
      <c r="X246" s="7" t="str">
        <f t="shared" si="56"/>
        <v>53.0%</v>
      </c>
      <c r="Y246" s="7" t="str">
        <f t="shared" si="56"/>
        <v>47.0%</v>
      </c>
      <c r="Z246" s="7" t="str">
        <f t="shared" si="56"/>
        <v>60.6%</v>
      </c>
      <c r="AA246" s="7" t="str">
        <f t="shared" si="56"/>
        <v>20.5%</v>
      </c>
      <c r="AB246" s="7" t="str">
        <f t="shared" si="56"/>
        <v>13.2%</v>
      </c>
      <c r="AC246" s="7" t="str">
        <f t="shared" si="56"/>
        <v>2.9%</v>
      </c>
      <c r="AD246" s="7" t="str">
        <f t="shared" si="56"/>
        <v>1.4%</v>
      </c>
      <c r="AE246" s="7" t="str">
        <f t="shared" si="56"/>
        <v>0.8%</v>
      </c>
      <c r="AF246" s="7" t="str">
        <f t="shared" si="56"/>
        <v>0.5%</v>
      </c>
      <c r="AG246" s="7" t="str">
        <f t="shared" si="56"/>
        <v>0.2%</v>
      </c>
      <c r="AH246" s="9"/>
      <c r="AI246" s="9">
        <f t="shared" si="49"/>
        <v>4</v>
      </c>
      <c r="AJ246" s="10" t="s">
        <v>282</v>
      </c>
    </row>
  </sheetData>
  <autoFilter ref="A1:AJ246" xr:uid="{C9328CB9-520E-B94D-8AAB-D87E040B29FD}"/>
  <hyperlinks>
    <hyperlink ref="AJ2" r:id="rId1" xr:uid="{5E8AFA9C-A625-49EB-BEDB-BA49B81565EE}"/>
    <hyperlink ref="AJ3:AJ6" r:id="rId2" display="pjsaraguro@utpl.edu.ec" xr:uid="{1BC7D2DB-D900-4B28-91DA-60BD0518E773}"/>
    <hyperlink ref="E2" r:id="rId3" xr:uid="{52AC5707-6980-4242-AD83-8C753453F166}"/>
    <hyperlink ref="E3" r:id="rId4" xr:uid="{D0EBCE27-768B-4AD1-8BA7-CA6D8FD6EC94}"/>
  </hyperlinks>
  <pageMargins left="0.7" right="0.7" top="0.75" bottom="0.75" header="0.3" footer="0.3"/>
  <pageSetup paperSize="9"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9EBF-1C99-46B8-9D32-3FBF3E182FCC}">
  <sheetPr>
    <outlinePr summaryBelow="0" summaryRight="0"/>
  </sheetPr>
  <dimension ref="A1:AY246"/>
  <sheetViews>
    <sheetView zoomScale="80" zoomScaleNormal="80" workbookViewId="0">
      <pane ySplit="1" topLeftCell="A2" activePane="bottomLeft" state="frozen"/>
      <selection pane="bottomLeft" activeCell="R237" sqref="R237"/>
    </sheetView>
  </sheetViews>
  <sheetFormatPr baseColWidth="10" defaultColWidth="14.44140625" defaultRowHeight="15.75" customHeight="1" x14ac:dyDescent="0.25"/>
  <cols>
    <col min="1" max="4" width="14.44140625" style="4"/>
    <col min="5" max="5" width="78.44140625" style="4" customWidth="1"/>
    <col min="6" max="6" width="18.88671875" style="4" customWidth="1"/>
    <col min="7" max="8" width="23.109375" style="4" customWidth="1"/>
    <col min="9" max="9" width="22" style="17" customWidth="1"/>
    <col min="10" max="11" width="22" style="20" customWidth="1"/>
    <col min="12" max="12" width="14.44140625" style="4"/>
    <col min="13" max="13" width="22.33203125" style="4" customWidth="1"/>
    <col min="14" max="16" width="14.44140625" style="4"/>
    <col min="17" max="17" width="19.88671875" style="4" customWidth="1"/>
    <col min="18" max="18" width="17.44140625" style="4" customWidth="1"/>
    <col min="19" max="19" width="22.109375" style="4" customWidth="1"/>
    <col min="20" max="20" width="19.88671875" style="4" customWidth="1"/>
    <col min="21" max="21" width="32" style="4" customWidth="1"/>
    <col min="22" max="22" width="22.109375" style="4" customWidth="1"/>
    <col min="23" max="23" width="26.6640625" style="4" customWidth="1"/>
    <col min="24" max="24" width="24.88671875" style="4" customWidth="1"/>
    <col min="25" max="35" width="14.44140625" style="4"/>
    <col min="36" max="36" width="32.88671875" style="4" customWidth="1"/>
    <col min="37" max="16384" width="14.44140625" style="4"/>
  </cols>
  <sheetData>
    <row r="1" spans="1:51" ht="24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269</v>
      </c>
      <c r="H1" s="3" t="s">
        <v>270</v>
      </c>
      <c r="I1" s="15" t="s">
        <v>6</v>
      </c>
      <c r="J1" s="21" t="s">
        <v>283</v>
      </c>
      <c r="K1" s="21" t="s">
        <v>284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267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  <c r="AH1" s="3" t="s">
        <v>28</v>
      </c>
      <c r="AI1" s="3" t="s">
        <v>261</v>
      </c>
      <c r="AJ1" s="3" t="s">
        <v>262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ht="13.8" x14ac:dyDescent="0.25">
      <c r="A2" s="13">
        <v>43890</v>
      </c>
      <c r="B2" s="11">
        <v>44136</v>
      </c>
      <c r="C2" s="12">
        <v>0.33333333333333331</v>
      </c>
      <c r="D2" s="8">
        <v>248</v>
      </c>
      <c r="E2" s="23" t="s">
        <v>268</v>
      </c>
      <c r="F2" s="8">
        <v>169194</v>
      </c>
      <c r="G2" s="14">
        <v>8371</v>
      </c>
      <c r="H2" s="14">
        <v>4313</v>
      </c>
      <c r="I2" s="16" t="s">
        <v>271</v>
      </c>
      <c r="J2" s="22">
        <v>149048</v>
      </c>
      <c r="K2" s="22">
        <v>21423</v>
      </c>
      <c r="L2" s="8">
        <v>327889</v>
      </c>
      <c r="M2" s="8">
        <v>548790</v>
      </c>
      <c r="N2" s="7" t="s">
        <v>29</v>
      </c>
      <c r="O2" s="7" t="s">
        <v>233</v>
      </c>
      <c r="P2" s="7" t="s">
        <v>233</v>
      </c>
      <c r="Q2" s="8">
        <v>6447</v>
      </c>
      <c r="R2" s="8">
        <v>6447</v>
      </c>
      <c r="S2" s="8">
        <v>55343</v>
      </c>
      <c r="T2" s="8">
        <v>466</v>
      </c>
      <c r="U2" s="8">
        <v>79053</v>
      </c>
      <c r="V2" s="8">
        <v>531</v>
      </c>
      <c r="W2" s="8">
        <v>342</v>
      </c>
      <c r="X2" s="18" t="s">
        <v>272</v>
      </c>
      <c r="Y2" s="18" t="s">
        <v>273</v>
      </c>
      <c r="Z2" s="18" t="s">
        <v>274</v>
      </c>
      <c r="AA2" s="18" t="s">
        <v>275</v>
      </c>
      <c r="AB2" s="18" t="s">
        <v>276</v>
      </c>
      <c r="AC2" s="18" t="s">
        <v>277</v>
      </c>
      <c r="AD2" s="18" t="s">
        <v>278</v>
      </c>
      <c r="AE2" s="18" t="s">
        <v>279</v>
      </c>
      <c r="AF2" s="18" t="s">
        <v>280</v>
      </c>
      <c r="AG2" s="18" t="s">
        <v>281</v>
      </c>
      <c r="AH2" s="9"/>
      <c r="AI2" s="9">
        <v>4</v>
      </c>
      <c r="AJ2" s="10" t="s">
        <v>282</v>
      </c>
    </row>
    <row r="3" spans="1:51" ht="13.8" x14ac:dyDescent="0.25">
      <c r="A3" s="5">
        <f t="shared" ref="A3:M18" si="0">A2</f>
        <v>43890</v>
      </c>
      <c r="B3" s="5">
        <f t="shared" si="0"/>
        <v>44136</v>
      </c>
      <c r="C3" s="6">
        <f t="shared" si="0"/>
        <v>0.33333333333333331</v>
      </c>
      <c r="D3" s="7">
        <f t="shared" si="0"/>
        <v>248</v>
      </c>
      <c r="E3" s="10" t="s">
        <v>268</v>
      </c>
      <c r="F3" s="7">
        <f t="shared" si="0"/>
        <v>169194</v>
      </c>
      <c r="G3" s="7">
        <f t="shared" si="0"/>
        <v>8371</v>
      </c>
      <c r="H3" s="7">
        <f>H2</f>
        <v>4313</v>
      </c>
      <c r="I3" s="16" t="str">
        <f t="shared" si="0"/>
        <v>No hay datos</v>
      </c>
      <c r="J3" s="19">
        <f>J2</f>
        <v>149048</v>
      </c>
      <c r="K3" s="24">
        <f>K2</f>
        <v>21423</v>
      </c>
      <c r="L3" s="7">
        <f t="shared" si="0"/>
        <v>327889</v>
      </c>
      <c r="M3" s="7">
        <f t="shared" si="0"/>
        <v>548790</v>
      </c>
      <c r="N3" s="7" t="s">
        <v>29</v>
      </c>
      <c r="O3" s="7" t="s">
        <v>233</v>
      </c>
      <c r="P3" s="7" t="s">
        <v>30</v>
      </c>
      <c r="Q3" s="8">
        <v>374</v>
      </c>
      <c r="R3" s="7">
        <f>R2</f>
        <v>6447</v>
      </c>
      <c r="S3" s="7">
        <f>S2</f>
        <v>55343</v>
      </c>
      <c r="T3" s="7">
        <f>T2</f>
        <v>466</v>
      </c>
      <c r="U3" s="7">
        <f>U2</f>
        <v>79053</v>
      </c>
      <c r="V3" s="7">
        <f t="shared" ref="V3:AG18" si="1">V2</f>
        <v>531</v>
      </c>
      <c r="W3" s="7">
        <f t="shared" si="1"/>
        <v>342</v>
      </c>
      <c r="X3" s="7" t="str">
        <f t="shared" si="1"/>
        <v>53.0%</v>
      </c>
      <c r="Y3" s="7" t="str">
        <f t="shared" si="1"/>
        <v>47.0%</v>
      </c>
      <c r="Z3" s="7" t="str">
        <f t="shared" si="1"/>
        <v>60.6%</v>
      </c>
      <c r="AA3" s="7" t="str">
        <f t="shared" si="1"/>
        <v>20.5%</v>
      </c>
      <c r="AB3" s="7" t="str">
        <f t="shared" si="1"/>
        <v>13.2%</v>
      </c>
      <c r="AC3" s="7" t="str">
        <f t="shared" si="1"/>
        <v>2.9%</v>
      </c>
      <c r="AD3" s="7" t="str">
        <f t="shared" si="1"/>
        <v>1.4%</v>
      </c>
      <c r="AE3" s="7" t="str">
        <f t="shared" si="1"/>
        <v>0.8%</v>
      </c>
      <c r="AF3" s="7" t="str">
        <f t="shared" si="1"/>
        <v>0.5%</v>
      </c>
      <c r="AG3" s="7" t="str">
        <f t="shared" si="1"/>
        <v>0.2%</v>
      </c>
      <c r="AH3" s="9"/>
      <c r="AI3" s="9">
        <f>AI2</f>
        <v>4</v>
      </c>
      <c r="AJ3" s="10" t="s">
        <v>282</v>
      </c>
    </row>
    <row r="4" spans="1:51" ht="13.8" x14ac:dyDescent="0.25">
      <c r="A4" s="5">
        <f t="shared" si="0"/>
        <v>43890</v>
      </c>
      <c r="B4" s="5">
        <f t="shared" si="0"/>
        <v>44136</v>
      </c>
      <c r="C4" s="6">
        <f t="shared" si="0"/>
        <v>0.33333333333333331</v>
      </c>
      <c r="D4" s="7">
        <f t="shared" si="0"/>
        <v>248</v>
      </c>
      <c r="E4" s="10" t="s">
        <v>268</v>
      </c>
      <c r="F4" s="7">
        <f t="shared" si="0"/>
        <v>169194</v>
      </c>
      <c r="G4" s="7">
        <f t="shared" si="0"/>
        <v>8371</v>
      </c>
      <c r="H4" s="7">
        <f t="shared" si="0"/>
        <v>4313</v>
      </c>
      <c r="I4" s="16" t="str">
        <f t="shared" si="0"/>
        <v>No hay datos</v>
      </c>
      <c r="J4" s="19">
        <f t="shared" si="0"/>
        <v>149048</v>
      </c>
      <c r="K4" s="24">
        <f t="shared" si="0"/>
        <v>21423</v>
      </c>
      <c r="L4" s="7">
        <f t="shared" si="0"/>
        <v>327889</v>
      </c>
      <c r="M4" s="7">
        <f t="shared" si="0"/>
        <v>548790</v>
      </c>
      <c r="N4" s="7" t="s">
        <v>29</v>
      </c>
      <c r="O4" s="7" t="s">
        <v>233</v>
      </c>
      <c r="P4" s="7" t="s">
        <v>31</v>
      </c>
      <c r="Q4" s="8">
        <v>383</v>
      </c>
      <c r="R4" s="7">
        <f t="shared" ref="R4:AG19" si="2">R3</f>
        <v>6447</v>
      </c>
      <c r="S4" s="7">
        <f t="shared" si="2"/>
        <v>55343</v>
      </c>
      <c r="T4" s="7">
        <f t="shared" si="2"/>
        <v>466</v>
      </c>
      <c r="U4" s="7">
        <f t="shared" si="2"/>
        <v>79053</v>
      </c>
      <c r="V4" s="7">
        <f t="shared" si="1"/>
        <v>531</v>
      </c>
      <c r="W4" s="7">
        <f t="shared" si="1"/>
        <v>342</v>
      </c>
      <c r="X4" s="7" t="str">
        <f t="shared" si="1"/>
        <v>53.0%</v>
      </c>
      <c r="Y4" s="7" t="str">
        <f t="shared" si="1"/>
        <v>47.0%</v>
      </c>
      <c r="Z4" s="7" t="str">
        <f t="shared" si="1"/>
        <v>60.6%</v>
      </c>
      <c r="AA4" s="7" t="str">
        <f t="shared" si="1"/>
        <v>20.5%</v>
      </c>
      <c r="AB4" s="7" t="str">
        <f t="shared" si="1"/>
        <v>13.2%</v>
      </c>
      <c r="AC4" s="7" t="str">
        <f t="shared" si="1"/>
        <v>2.9%</v>
      </c>
      <c r="AD4" s="7" t="str">
        <f t="shared" si="1"/>
        <v>1.4%</v>
      </c>
      <c r="AE4" s="7" t="str">
        <f t="shared" si="1"/>
        <v>0.8%</v>
      </c>
      <c r="AF4" s="7" t="str">
        <f t="shared" si="1"/>
        <v>0.5%</v>
      </c>
      <c r="AG4" s="7" t="str">
        <f t="shared" si="1"/>
        <v>0.2%</v>
      </c>
      <c r="AH4" s="9"/>
      <c r="AI4" s="9">
        <f t="shared" ref="AI4:AI67" si="3">AI3</f>
        <v>4</v>
      </c>
      <c r="AJ4" s="10" t="s">
        <v>282</v>
      </c>
    </row>
    <row r="5" spans="1:51" ht="13.8" x14ac:dyDescent="0.25">
      <c r="A5" s="5">
        <f t="shared" si="0"/>
        <v>43890</v>
      </c>
      <c r="B5" s="5">
        <f t="shared" si="0"/>
        <v>44136</v>
      </c>
      <c r="C5" s="6">
        <f t="shared" si="0"/>
        <v>0.33333333333333331</v>
      </c>
      <c r="D5" s="7">
        <f t="shared" si="0"/>
        <v>248</v>
      </c>
      <c r="E5" s="10" t="s">
        <v>268</v>
      </c>
      <c r="F5" s="7">
        <f t="shared" si="0"/>
        <v>169194</v>
      </c>
      <c r="G5" s="7">
        <f t="shared" si="0"/>
        <v>8371</v>
      </c>
      <c r="H5" s="7">
        <f t="shared" si="0"/>
        <v>4313</v>
      </c>
      <c r="I5" s="16" t="str">
        <f t="shared" si="0"/>
        <v>No hay datos</v>
      </c>
      <c r="J5" s="19">
        <f t="shared" si="0"/>
        <v>149048</v>
      </c>
      <c r="K5" s="24">
        <f t="shared" si="0"/>
        <v>21423</v>
      </c>
      <c r="L5" s="7">
        <f t="shared" si="0"/>
        <v>327889</v>
      </c>
      <c r="M5" s="7">
        <f t="shared" si="0"/>
        <v>548790</v>
      </c>
      <c r="N5" s="7" t="s">
        <v>29</v>
      </c>
      <c r="O5" s="7" t="s">
        <v>233</v>
      </c>
      <c r="P5" s="7" t="s">
        <v>32</v>
      </c>
      <c r="Q5" s="8">
        <v>3255</v>
      </c>
      <c r="R5" s="7">
        <f t="shared" si="2"/>
        <v>6447</v>
      </c>
      <c r="S5" s="7">
        <f t="shared" si="2"/>
        <v>55343</v>
      </c>
      <c r="T5" s="7">
        <f t="shared" si="2"/>
        <v>466</v>
      </c>
      <c r="U5" s="7">
        <f t="shared" si="2"/>
        <v>79053</v>
      </c>
      <c r="V5" s="7">
        <f t="shared" si="1"/>
        <v>531</v>
      </c>
      <c r="W5" s="7">
        <f t="shared" si="1"/>
        <v>342</v>
      </c>
      <c r="X5" s="7" t="str">
        <f t="shared" si="1"/>
        <v>53.0%</v>
      </c>
      <c r="Y5" s="7" t="str">
        <f t="shared" si="1"/>
        <v>47.0%</v>
      </c>
      <c r="Z5" s="7" t="str">
        <f t="shared" si="1"/>
        <v>60.6%</v>
      </c>
      <c r="AA5" s="7" t="str">
        <f t="shared" si="1"/>
        <v>20.5%</v>
      </c>
      <c r="AB5" s="7" t="str">
        <f t="shared" si="1"/>
        <v>13.2%</v>
      </c>
      <c r="AC5" s="7" t="str">
        <f t="shared" si="1"/>
        <v>2.9%</v>
      </c>
      <c r="AD5" s="7" t="str">
        <f t="shared" si="1"/>
        <v>1.4%</v>
      </c>
      <c r="AE5" s="7" t="str">
        <f t="shared" si="1"/>
        <v>0.8%</v>
      </c>
      <c r="AF5" s="7" t="str">
        <f t="shared" si="1"/>
        <v>0.5%</v>
      </c>
      <c r="AG5" s="7" t="str">
        <f t="shared" si="1"/>
        <v>0.2%</v>
      </c>
      <c r="AH5" s="9"/>
      <c r="AI5" s="9">
        <f t="shared" si="3"/>
        <v>4</v>
      </c>
      <c r="AJ5" s="10" t="s">
        <v>282</v>
      </c>
    </row>
    <row r="6" spans="1:51" ht="13.8" x14ac:dyDescent="0.25">
      <c r="A6" s="5">
        <f t="shared" si="0"/>
        <v>43890</v>
      </c>
      <c r="B6" s="5">
        <f t="shared" si="0"/>
        <v>44136</v>
      </c>
      <c r="C6" s="6">
        <f t="shared" si="0"/>
        <v>0.33333333333333331</v>
      </c>
      <c r="D6" s="7">
        <f t="shared" si="0"/>
        <v>248</v>
      </c>
      <c r="E6" s="10" t="s">
        <v>268</v>
      </c>
      <c r="F6" s="7">
        <f t="shared" si="0"/>
        <v>169194</v>
      </c>
      <c r="G6" s="7">
        <f t="shared" si="0"/>
        <v>8371</v>
      </c>
      <c r="H6" s="7">
        <f t="shared" si="0"/>
        <v>4313</v>
      </c>
      <c r="I6" s="16" t="str">
        <f t="shared" si="0"/>
        <v>No hay datos</v>
      </c>
      <c r="J6" s="19">
        <f t="shared" si="0"/>
        <v>149048</v>
      </c>
      <c r="K6" s="24">
        <f t="shared" si="0"/>
        <v>21423</v>
      </c>
      <c r="L6" s="7">
        <f t="shared" si="0"/>
        <v>327889</v>
      </c>
      <c r="M6" s="7">
        <f t="shared" si="0"/>
        <v>548790</v>
      </c>
      <c r="N6" s="7" t="s">
        <v>29</v>
      </c>
      <c r="O6" s="7" t="s">
        <v>233</v>
      </c>
      <c r="P6" s="7" t="s">
        <v>33</v>
      </c>
      <c r="Q6" s="8">
        <v>245</v>
      </c>
      <c r="R6" s="7">
        <f t="shared" si="2"/>
        <v>6447</v>
      </c>
      <c r="S6" s="7">
        <f t="shared" si="2"/>
        <v>55343</v>
      </c>
      <c r="T6" s="7">
        <f t="shared" si="2"/>
        <v>466</v>
      </c>
      <c r="U6" s="7">
        <f t="shared" si="2"/>
        <v>79053</v>
      </c>
      <c r="V6" s="7">
        <f t="shared" si="1"/>
        <v>531</v>
      </c>
      <c r="W6" s="7">
        <f t="shared" si="1"/>
        <v>342</v>
      </c>
      <c r="X6" s="7" t="str">
        <f t="shared" si="1"/>
        <v>53.0%</v>
      </c>
      <c r="Y6" s="7" t="str">
        <f t="shared" si="1"/>
        <v>47.0%</v>
      </c>
      <c r="Z6" s="7" t="str">
        <f t="shared" si="1"/>
        <v>60.6%</v>
      </c>
      <c r="AA6" s="7" t="str">
        <f t="shared" si="1"/>
        <v>20.5%</v>
      </c>
      <c r="AB6" s="7" t="str">
        <f t="shared" si="1"/>
        <v>13.2%</v>
      </c>
      <c r="AC6" s="7" t="str">
        <f t="shared" si="1"/>
        <v>2.9%</v>
      </c>
      <c r="AD6" s="7" t="str">
        <f t="shared" si="1"/>
        <v>1.4%</v>
      </c>
      <c r="AE6" s="7" t="str">
        <f t="shared" si="1"/>
        <v>0.8%</v>
      </c>
      <c r="AF6" s="7" t="str">
        <f t="shared" si="1"/>
        <v>0.5%</v>
      </c>
      <c r="AG6" s="7" t="str">
        <f t="shared" si="1"/>
        <v>0.2%</v>
      </c>
      <c r="AH6" s="9"/>
      <c r="AI6" s="9">
        <f t="shared" si="3"/>
        <v>4</v>
      </c>
      <c r="AJ6" s="10" t="s">
        <v>282</v>
      </c>
    </row>
    <row r="7" spans="1:51" ht="13.8" x14ac:dyDescent="0.25">
      <c r="A7" s="5">
        <f t="shared" si="0"/>
        <v>43890</v>
      </c>
      <c r="B7" s="5">
        <f t="shared" si="0"/>
        <v>44136</v>
      </c>
      <c r="C7" s="6">
        <f t="shared" si="0"/>
        <v>0.33333333333333331</v>
      </c>
      <c r="D7" s="7">
        <f t="shared" si="0"/>
        <v>248</v>
      </c>
      <c r="E7" s="10" t="s">
        <v>268</v>
      </c>
      <c r="F7" s="7">
        <f t="shared" si="0"/>
        <v>169194</v>
      </c>
      <c r="G7" s="7">
        <f t="shared" si="0"/>
        <v>8371</v>
      </c>
      <c r="H7" s="7">
        <f t="shared" si="0"/>
        <v>4313</v>
      </c>
      <c r="I7" s="16" t="str">
        <f t="shared" si="0"/>
        <v>No hay datos</v>
      </c>
      <c r="J7" s="19">
        <f t="shared" si="0"/>
        <v>149048</v>
      </c>
      <c r="K7" s="24">
        <f t="shared" si="0"/>
        <v>21423</v>
      </c>
      <c r="L7" s="7">
        <f t="shared" si="0"/>
        <v>327889</v>
      </c>
      <c r="M7" s="7">
        <f t="shared" si="0"/>
        <v>548790</v>
      </c>
      <c r="N7" s="7" t="s">
        <v>29</v>
      </c>
      <c r="O7" s="7" t="s">
        <v>233</v>
      </c>
      <c r="P7" s="7" t="s">
        <v>34</v>
      </c>
      <c r="Q7" s="8">
        <v>733</v>
      </c>
      <c r="R7" s="7">
        <f t="shared" si="2"/>
        <v>6447</v>
      </c>
      <c r="S7" s="7">
        <f t="shared" si="2"/>
        <v>55343</v>
      </c>
      <c r="T7" s="7">
        <f t="shared" si="2"/>
        <v>466</v>
      </c>
      <c r="U7" s="7">
        <f t="shared" si="2"/>
        <v>79053</v>
      </c>
      <c r="V7" s="7">
        <f t="shared" si="1"/>
        <v>531</v>
      </c>
      <c r="W7" s="7">
        <f t="shared" si="1"/>
        <v>342</v>
      </c>
      <c r="X7" s="7" t="str">
        <f t="shared" si="1"/>
        <v>53.0%</v>
      </c>
      <c r="Y7" s="7" t="str">
        <f t="shared" si="1"/>
        <v>47.0%</v>
      </c>
      <c r="Z7" s="7" t="str">
        <f t="shared" si="1"/>
        <v>60.6%</v>
      </c>
      <c r="AA7" s="7" t="str">
        <f t="shared" si="1"/>
        <v>20.5%</v>
      </c>
      <c r="AB7" s="7" t="str">
        <f t="shared" si="1"/>
        <v>13.2%</v>
      </c>
      <c r="AC7" s="7" t="str">
        <f t="shared" si="1"/>
        <v>2.9%</v>
      </c>
      <c r="AD7" s="7" t="str">
        <f t="shared" si="1"/>
        <v>1.4%</v>
      </c>
      <c r="AE7" s="7" t="str">
        <f t="shared" si="1"/>
        <v>0.8%</v>
      </c>
      <c r="AF7" s="7" t="str">
        <f t="shared" si="1"/>
        <v>0.5%</v>
      </c>
      <c r="AG7" s="7" t="str">
        <f t="shared" si="1"/>
        <v>0.2%</v>
      </c>
      <c r="AH7" s="9"/>
      <c r="AI7" s="9">
        <f t="shared" si="3"/>
        <v>4</v>
      </c>
      <c r="AJ7" s="10" t="s">
        <v>282</v>
      </c>
    </row>
    <row r="8" spans="1:51" ht="13.8" x14ac:dyDescent="0.25">
      <c r="A8" s="5">
        <f t="shared" si="0"/>
        <v>43890</v>
      </c>
      <c r="B8" s="5">
        <f t="shared" si="0"/>
        <v>44136</v>
      </c>
      <c r="C8" s="6">
        <f t="shared" si="0"/>
        <v>0.33333333333333331</v>
      </c>
      <c r="D8" s="7">
        <f t="shared" si="0"/>
        <v>248</v>
      </c>
      <c r="E8" s="10" t="s">
        <v>268</v>
      </c>
      <c r="F8" s="7">
        <f t="shared" si="0"/>
        <v>169194</v>
      </c>
      <c r="G8" s="7">
        <f t="shared" si="0"/>
        <v>8371</v>
      </c>
      <c r="H8" s="7">
        <f t="shared" si="0"/>
        <v>4313</v>
      </c>
      <c r="I8" s="16" t="str">
        <f t="shared" si="0"/>
        <v>No hay datos</v>
      </c>
      <c r="J8" s="19">
        <f t="shared" si="0"/>
        <v>149048</v>
      </c>
      <c r="K8" s="24">
        <f t="shared" si="0"/>
        <v>21423</v>
      </c>
      <c r="L8" s="7">
        <f t="shared" si="0"/>
        <v>327889</v>
      </c>
      <c r="M8" s="7">
        <f t="shared" si="0"/>
        <v>548790</v>
      </c>
      <c r="N8" s="7" t="s">
        <v>29</v>
      </c>
      <c r="O8" s="7" t="s">
        <v>233</v>
      </c>
      <c r="P8" s="7" t="s">
        <v>35</v>
      </c>
      <c r="Q8" s="8">
        <v>80</v>
      </c>
      <c r="R8" s="7">
        <f t="shared" si="2"/>
        <v>6447</v>
      </c>
      <c r="S8" s="7">
        <f t="shared" si="2"/>
        <v>55343</v>
      </c>
      <c r="T8" s="7">
        <f t="shared" si="2"/>
        <v>466</v>
      </c>
      <c r="U8" s="7">
        <f t="shared" si="2"/>
        <v>79053</v>
      </c>
      <c r="V8" s="7">
        <f t="shared" si="1"/>
        <v>531</v>
      </c>
      <c r="W8" s="7">
        <f t="shared" si="1"/>
        <v>342</v>
      </c>
      <c r="X8" s="7" t="str">
        <f t="shared" si="1"/>
        <v>53.0%</v>
      </c>
      <c r="Y8" s="7" t="str">
        <f t="shared" si="1"/>
        <v>47.0%</v>
      </c>
      <c r="Z8" s="7" t="str">
        <f t="shared" si="1"/>
        <v>60.6%</v>
      </c>
      <c r="AA8" s="7" t="str">
        <f t="shared" si="1"/>
        <v>20.5%</v>
      </c>
      <c r="AB8" s="7" t="str">
        <f t="shared" si="1"/>
        <v>13.2%</v>
      </c>
      <c r="AC8" s="7" t="str">
        <f t="shared" si="1"/>
        <v>2.9%</v>
      </c>
      <c r="AD8" s="7" t="str">
        <f t="shared" si="1"/>
        <v>1.4%</v>
      </c>
      <c r="AE8" s="7" t="str">
        <f t="shared" si="1"/>
        <v>0.8%</v>
      </c>
      <c r="AF8" s="7" t="str">
        <f t="shared" si="1"/>
        <v>0.5%</v>
      </c>
      <c r="AG8" s="7" t="str">
        <f t="shared" si="1"/>
        <v>0.2%</v>
      </c>
      <c r="AH8" s="9"/>
      <c r="AI8" s="9">
        <f t="shared" si="3"/>
        <v>4</v>
      </c>
      <c r="AJ8" s="10" t="s">
        <v>282</v>
      </c>
    </row>
    <row r="9" spans="1:51" ht="13.8" x14ac:dyDescent="0.25">
      <c r="A9" s="5">
        <f t="shared" si="0"/>
        <v>43890</v>
      </c>
      <c r="B9" s="5">
        <f t="shared" si="0"/>
        <v>44136</v>
      </c>
      <c r="C9" s="6">
        <f t="shared" si="0"/>
        <v>0.33333333333333331</v>
      </c>
      <c r="D9" s="7">
        <f t="shared" si="0"/>
        <v>248</v>
      </c>
      <c r="E9" s="10" t="s">
        <v>268</v>
      </c>
      <c r="F9" s="7">
        <f t="shared" si="0"/>
        <v>169194</v>
      </c>
      <c r="G9" s="7">
        <f t="shared" si="0"/>
        <v>8371</v>
      </c>
      <c r="H9" s="7">
        <f t="shared" si="0"/>
        <v>4313</v>
      </c>
      <c r="I9" s="16" t="str">
        <f t="shared" si="0"/>
        <v>No hay datos</v>
      </c>
      <c r="J9" s="19">
        <f t="shared" si="0"/>
        <v>149048</v>
      </c>
      <c r="K9" s="24">
        <f t="shared" si="0"/>
        <v>21423</v>
      </c>
      <c r="L9" s="7">
        <f t="shared" si="0"/>
        <v>327889</v>
      </c>
      <c r="M9" s="7">
        <f t="shared" si="0"/>
        <v>548790</v>
      </c>
      <c r="N9" s="7" t="s">
        <v>29</v>
      </c>
      <c r="O9" s="7" t="s">
        <v>233</v>
      </c>
      <c r="P9" s="7" t="s">
        <v>36</v>
      </c>
      <c r="Q9" s="8">
        <v>323</v>
      </c>
      <c r="R9" s="7">
        <f t="shared" si="2"/>
        <v>6447</v>
      </c>
      <c r="S9" s="7">
        <f t="shared" si="2"/>
        <v>55343</v>
      </c>
      <c r="T9" s="7">
        <f t="shared" si="2"/>
        <v>466</v>
      </c>
      <c r="U9" s="7">
        <f t="shared" si="2"/>
        <v>79053</v>
      </c>
      <c r="V9" s="7">
        <f t="shared" si="1"/>
        <v>531</v>
      </c>
      <c r="W9" s="7">
        <f t="shared" si="1"/>
        <v>342</v>
      </c>
      <c r="X9" s="7" t="str">
        <f t="shared" si="1"/>
        <v>53.0%</v>
      </c>
      <c r="Y9" s="7" t="str">
        <f t="shared" si="1"/>
        <v>47.0%</v>
      </c>
      <c r="Z9" s="7" t="str">
        <f t="shared" si="1"/>
        <v>60.6%</v>
      </c>
      <c r="AA9" s="7" t="str">
        <f t="shared" si="1"/>
        <v>20.5%</v>
      </c>
      <c r="AB9" s="7" t="str">
        <f t="shared" si="1"/>
        <v>13.2%</v>
      </c>
      <c r="AC9" s="7" t="str">
        <f t="shared" si="1"/>
        <v>2.9%</v>
      </c>
      <c r="AD9" s="7" t="str">
        <f t="shared" si="1"/>
        <v>1.4%</v>
      </c>
      <c r="AE9" s="7" t="str">
        <f t="shared" si="1"/>
        <v>0.8%</v>
      </c>
      <c r="AF9" s="7" t="str">
        <f t="shared" si="1"/>
        <v>0.5%</v>
      </c>
      <c r="AG9" s="7" t="str">
        <f t="shared" si="1"/>
        <v>0.2%</v>
      </c>
      <c r="AH9" s="9"/>
      <c r="AI9" s="9">
        <f t="shared" si="3"/>
        <v>4</v>
      </c>
      <c r="AJ9" s="10" t="s">
        <v>282</v>
      </c>
    </row>
    <row r="10" spans="1:51" ht="13.8" x14ac:dyDescent="0.25">
      <c r="A10" s="5">
        <f t="shared" si="0"/>
        <v>43890</v>
      </c>
      <c r="B10" s="5">
        <f t="shared" si="0"/>
        <v>44136</v>
      </c>
      <c r="C10" s="6">
        <f t="shared" si="0"/>
        <v>0.33333333333333331</v>
      </c>
      <c r="D10" s="7">
        <f t="shared" si="0"/>
        <v>248</v>
      </c>
      <c r="E10" s="10" t="s">
        <v>268</v>
      </c>
      <c r="F10" s="7">
        <f t="shared" si="0"/>
        <v>169194</v>
      </c>
      <c r="G10" s="7">
        <f t="shared" si="0"/>
        <v>8371</v>
      </c>
      <c r="H10" s="7">
        <f t="shared" si="0"/>
        <v>4313</v>
      </c>
      <c r="I10" s="16" t="str">
        <f t="shared" si="0"/>
        <v>No hay datos</v>
      </c>
      <c r="J10" s="19">
        <f t="shared" si="0"/>
        <v>149048</v>
      </c>
      <c r="K10" s="24">
        <f t="shared" si="0"/>
        <v>21423</v>
      </c>
      <c r="L10" s="7">
        <f t="shared" si="0"/>
        <v>327889</v>
      </c>
      <c r="M10" s="7">
        <f t="shared" si="0"/>
        <v>548790</v>
      </c>
      <c r="N10" s="7" t="s">
        <v>29</v>
      </c>
      <c r="O10" s="7" t="s">
        <v>233</v>
      </c>
      <c r="P10" s="7" t="s">
        <v>38</v>
      </c>
      <c r="Q10" s="8">
        <v>483</v>
      </c>
      <c r="R10" s="7">
        <f t="shared" si="2"/>
        <v>6447</v>
      </c>
      <c r="S10" s="7">
        <f t="shared" si="2"/>
        <v>55343</v>
      </c>
      <c r="T10" s="7">
        <f t="shared" si="2"/>
        <v>466</v>
      </c>
      <c r="U10" s="7">
        <f t="shared" si="2"/>
        <v>79053</v>
      </c>
      <c r="V10" s="7">
        <f t="shared" si="1"/>
        <v>531</v>
      </c>
      <c r="W10" s="7">
        <f t="shared" si="1"/>
        <v>342</v>
      </c>
      <c r="X10" s="7" t="str">
        <f t="shared" si="1"/>
        <v>53.0%</v>
      </c>
      <c r="Y10" s="7" t="str">
        <f t="shared" si="1"/>
        <v>47.0%</v>
      </c>
      <c r="Z10" s="7" t="str">
        <f t="shared" si="1"/>
        <v>60.6%</v>
      </c>
      <c r="AA10" s="7" t="str">
        <f t="shared" si="1"/>
        <v>20.5%</v>
      </c>
      <c r="AB10" s="7" t="str">
        <f t="shared" si="1"/>
        <v>13.2%</v>
      </c>
      <c r="AC10" s="7" t="str">
        <f t="shared" si="1"/>
        <v>2.9%</v>
      </c>
      <c r="AD10" s="7" t="str">
        <f t="shared" si="1"/>
        <v>1.4%</v>
      </c>
      <c r="AE10" s="7" t="str">
        <f t="shared" si="1"/>
        <v>0.8%</v>
      </c>
      <c r="AF10" s="7" t="str">
        <f t="shared" si="1"/>
        <v>0.5%</v>
      </c>
      <c r="AG10" s="7" t="str">
        <f t="shared" si="1"/>
        <v>0.2%</v>
      </c>
      <c r="AH10" s="9"/>
      <c r="AI10" s="9">
        <f t="shared" si="3"/>
        <v>4</v>
      </c>
      <c r="AJ10" s="10" t="s">
        <v>282</v>
      </c>
    </row>
    <row r="11" spans="1:51" ht="13.8" x14ac:dyDescent="0.25">
      <c r="A11" s="5">
        <f t="shared" si="0"/>
        <v>43890</v>
      </c>
      <c r="B11" s="5">
        <f t="shared" si="0"/>
        <v>44136</v>
      </c>
      <c r="C11" s="6">
        <f t="shared" si="0"/>
        <v>0.33333333333333331</v>
      </c>
      <c r="D11" s="7">
        <f t="shared" si="0"/>
        <v>248</v>
      </c>
      <c r="E11" s="10" t="s">
        <v>268</v>
      </c>
      <c r="F11" s="7">
        <f t="shared" si="0"/>
        <v>169194</v>
      </c>
      <c r="G11" s="7">
        <f t="shared" si="0"/>
        <v>8371</v>
      </c>
      <c r="H11" s="7">
        <f t="shared" si="0"/>
        <v>4313</v>
      </c>
      <c r="I11" s="16" t="str">
        <f t="shared" si="0"/>
        <v>No hay datos</v>
      </c>
      <c r="J11" s="19">
        <f t="shared" si="0"/>
        <v>149048</v>
      </c>
      <c r="K11" s="24">
        <f t="shared" si="0"/>
        <v>21423</v>
      </c>
      <c r="L11" s="7">
        <f t="shared" si="0"/>
        <v>327889</v>
      </c>
      <c r="M11" s="7">
        <f t="shared" si="0"/>
        <v>548790</v>
      </c>
      <c r="N11" s="7" t="s">
        <v>29</v>
      </c>
      <c r="O11" s="7" t="s">
        <v>233</v>
      </c>
      <c r="P11" s="7" t="s">
        <v>198</v>
      </c>
      <c r="Q11" s="8">
        <v>157</v>
      </c>
      <c r="R11" s="7">
        <f t="shared" si="2"/>
        <v>6447</v>
      </c>
      <c r="S11" s="7">
        <f t="shared" si="2"/>
        <v>55343</v>
      </c>
      <c r="T11" s="7">
        <f t="shared" si="2"/>
        <v>466</v>
      </c>
      <c r="U11" s="7">
        <f t="shared" si="2"/>
        <v>79053</v>
      </c>
      <c r="V11" s="7">
        <f t="shared" si="1"/>
        <v>531</v>
      </c>
      <c r="W11" s="7">
        <f t="shared" si="1"/>
        <v>342</v>
      </c>
      <c r="X11" s="7" t="str">
        <f t="shared" si="1"/>
        <v>53.0%</v>
      </c>
      <c r="Y11" s="7" t="str">
        <f t="shared" si="1"/>
        <v>47.0%</v>
      </c>
      <c r="Z11" s="7" t="str">
        <f t="shared" si="1"/>
        <v>60.6%</v>
      </c>
      <c r="AA11" s="7" t="str">
        <f t="shared" si="1"/>
        <v>20.5%</v>
      </c>
      <c r="AB11" s="7" t="str">
        <f t="shared" si="1"/>
        <v>13.2%</v>
      </c>
      <c r="AC11" s="7" t="str">
        <f t="shared" si="1"/>
        <v>2.9%</v>
      </c>
      <c r="AD11" s="7" t="str">
        <f t="shared" si="1"/>
        <v>1.4%</v>
      </c>
      <c r="AE11" s="7" t="str">
        <f t="shared" si="1"/>
        <v>0.8%</v>
      </c>
      <c r="AF11" s="7" t="str">
        <f t="shared" si="1"/>
        <v>0.5%</v>
      </c>
      <c r="AG11" s="7" t="str">
        <f t="shared" si="1"/>
        <v>0.2%</v>
      </c>
      <c r="AH11" s="9"/>
      <c r="AI11" s="9">
        <f t="shared" si="3"/>
        <v>4</v>
      </c>
      <c r="AJ11" s="10" t="s">
        <v>282</v>
      </c>
    </row>
    <row r="12" spans="1:51" ht="13.8" x14ac:dyDescent="0.25">
      <c r="A12" s="5">
        <f t="shared" si="0"/>
        <v>43890</v>
      </c>
      <c r="B12" s="5">
        <f t="shared" si="0"/>
        <v>44136</v>
      </c>
      <c r="C12" s="6">
        <f t="shared" si="0"/>
        <v>0.33333333333333331</v>
      </c>
      <c r="D12" s="7">
        <f t="shared" si="0"/>
        <v>248</v>
      </c>
      <c r="E12" s="10" t="s">
        <v>268</v>
      </c>
      <c r="F12" s="7">
        <f t="shared" si="0"/>
        <v>169194</v>
      </c>
      <c r="G12" s="7">
        <f t="shared" si="0"/>
        <v>8371</v>
      </c>
      <c r="H12" s="7">
        <f t="shared" si="0"/>
        <v>4313</v>
      </c>
      <c r="I12" s="16" t="str">
        <f t="shared" si="0"/>
        <v>No hay datos</v>
      </c>
      <c r="J12" s="19">
        <f t="shared" si="0"/>
        <v>149048</v>
      </c>
      <c r="K12" s="24">
        <f t="shared" si="0"/>
        <v>21423</v>
      </c>
      <c r="L12" s="7">
        <f t="shared" si="0"/>
        <v>327889</v>
      </c>
      <c r="M12" s="7">
        <f t="shared" si="0"/>
        <v>548790</v>
      </c>
      <c r="N12" s="7" t="s">
        <v>29</v>
      </c>
      <c r="O12" s="7" t="s">
        <v>233</v>
      </c>
      <c r="P12" s="7" t="s">
        <v>257</v>
      </c>
      <c r="Q12" s="8">
        <v>50</v>
      </c>
      <c r="R12" s="7">
        <f t="shared" si="2"/>
        <v>6447</v>
      </c>
      <c r="S12" s="7">
        <f t="shared" si="2"/>
        <v>55343</v>
      </c>
      <c r="T12" s="7">
        <f t="shared" si="2"/>
        <v>466</v>
      </c>
      <c r="U12" s="7">
        <f t="shared" si="2"/>
        <v>79053</v>
      </c>
      <c r="V12" s="7">
        <f t="shared" si="1"/>
        <v>531</v>
      </c>
      <c r="W12" s="7">
        <f t="shared" si="1"/>
        <v>342</v>
      </c>
      <c r="X12" s="7" t="str">
        <f t="shared" si="1"/>
        <v>53.0%</v>
      </c>
      <c r="Y12" s="7" t="str">
        <f t="shared" si="1"/>
        <v>47.0%</v>
      </c>
      <c r="Z12" s="7" t="str">
        <f t="shared" si="1"/>
        <v>60.6%</v>
      </c>
      <c r="AA12" s="7" t="str">
        <f t="shared" si="1"/>
        <v>20.5%</v>
      </c>
      <c r="AB12" s="7" t="str">
        <f t="shared" si="1"/>
        <v>13.2%</v>
      </c>
      <c r="AC12" s="7" t="str">
        <f t="shared" si="1"/>
        <v>2.9%</v>
      </c>
      <c r="AD12" s="7" t="str">
        <f t="shared" si="1"/>
        <v>1.4%</v>
      </c>
      <c r="AE12" s="7" t="str">
        <f t="shared" si="1"/>
        <v>0.8%</v>
      </c>
      <c r="AF12" s="7" t="str">
        <f t="shared" si="1"/>
        <v>0.5%</v>
      </c>
      <c r="AG12" s="7" t="str">
        <f t="shared" si="1"/>
        <v>0.2%</v>
      </c>
      <c r="AH12" s="9"/>
      <c r="AI12" s="9">
        <f t="shared" si="3"/>
        <v>4</v>
      </c>
      <c r="AJ12" s="10" t="s">
        <v>282</v>
      </c>
    </row>
    <row r="13" spans="1:51" ht="13.8" x14ac:dyDescent="0.25">
      <c r="A13" s="5">
        <f t="shared" si="0"/>
        <v>43890</v>
      </c>
      <c r="B13" s="5">
        <f t="shared" si="0"/>
        <v>44136</v>
      </c>
      <c r="C13" s="6">
        <f t="shared" si="0"/>
        <v>0.33333333333333331</v>
      </c>
      <c r="D13" s="7">
        <f t="shared" si="0"/>
        <v>248</v>
      </c>
      <c r="E13" s="10" t="s">
        <v>268</v>
      </c>
      <c r="F13" s="7">
        <f t="shared" si="0"/>
        <v>169194</v>
      </c>
      <c r="G13" s="7">
        <f t="shared" si="0"/>
        <v>8371</v>
      </c>
      <c r="H13" s="7">
        <f t="shared" si="0"/>
        <v>4313</v>
      </c>
      <c r="I13" s="16" t="str">
        <f t="shared" si="0"/>
        <v>No hay datos</v>
      </c>
      <c r="J13" s="19">
        <f t="shared" si="0"/>
        <v>149048</v>
      </c>
      <c r="K13" s="24">
        <f t="shared" si="0"/>
        <v>21423</v>
      </c>
      <c r="L13" s="7">
        <f t="shared" si="0"/>
        <v>327889</v>
      </c>
      <c r="M13" s="7">
        <f t="shared" si="0"/>
        <v>548790</v>
      </c>
      <c r="N13" s="7" t="s">
        <v>29</v>
      </c>
      <c r="O13" s="7" t="s">
        <v>233</v>
      </c>
      <c r="P13" s="7" t="s">
        <v>199</v>
      </c>
      <c r="Q13" s="8">
        <v>12</v>
      </c>
      <c r="R13" s="7">
        <f t="shared" si="2"/>
        <v>6447</v>
      </c>
      <c r="S13" s="7">
        <f t="shared" si="2"/>
        <v>55343</v>
      </c>
      <c r="T13" s="7">
        <f t="shared" si="2"/>
        <v>466</v>
      </c>
      <c r="U13" s="7">
        <f t="shared" si="2"/>
        <v>79053</v>
      </c>
      <c r="V13" s="7">
        <f t="shared" si="1"/>
        <v>531</v>
      </c>
      <c r="W13" s="7">
        <f t="shared" si="1"/>
        <v>342</v>
      </c>
      <c r="X13" s="7" t="str">
        <f t="shared" si="1"/>
        <v>53.0%</v>
      </c>
      <c r="Y13" s="7" t="str">
        <f t="shared" si="1"/>
        <v>47.0%</v>
      </c>
      <c r="Z13" s="7" t="str">
        <f t="shared" si="1"/>
        <v>60.6%</v>
      </c>
      <c r="AA13" s="7" t="str">
        <f t="shared" si="1"/>
        <v>20.5%</v>
      </c>
      <c r="AB13" s="7" t="str">
        <f t="shared" si="1"/>
        <v>13.2%</v>
      </c>
      <c r="AC13" s="7" t="str">
        <f t="shared" si="1"/>
        <v>2.9%</v>
      </c>
      <c r="AD13" s="7" t="str">
        <f t="shared" si="1"/>
        <v>1.4%</v>
      </c>
      <c r="AE13" s="7" t="str">
        <f t="shared" si="1"/>
        <v>0.8%</v>
      </c>
      <c r="AF13" s="7" t="str">
        <f t="shared" si="1"/>
        <v>0.5%</v>
      </c>
      <c r="AG13" s="7" t="str">
        <f t="shared" si="1"/>
        <v>0.2%</v>
      </c>
      <c r="AH13" s="9"/>
      <c r="AI13" s="9">
        <f t="shared" si="3"/>
        <v>4</v>
      </c>
      <c r="AJ13" s="10" t="s">
        <v>282</v>
      </c>
    </row>
    <row r="14" spans="1:51" ht="13.8" x14ac:dyDescent="0.25">
      <c r="A14" s="5">
        <f t="shared" si="0"/>
        <v>43890</v>
      </c>
      <c r="B14" s="5">
        <f t="shared" si="0"/>
        <v>44136</v>
      </c>
      <c r="C14" s="6">
        <f t="shared" si="0"/>
        <v>0.33333333333333331</v>
      </c>
      <c r="D14" s="7">
        <f t="shared" si="0"/>
        <v>248</v>
      </c>
      <c r="E14" s="10" t="s">
        <v>268</v>
      </c>
      <c r="F14" s="7">
        <f t="shared" si="0"/>
        <v>169194</v>
      </c>
      <c r="G14" s="7">
        <f t="shared" si="0"/>
        <v>8371</v>
      </c>
      <c r="H14" s="7">
        <f t="shared" si="0"/>
        <v>4313</v>
      </c>
      <c r="I14" s="16" t="str">
        <f t="shared" si="0"/>
        <v>No hay datos</v>
      </c>
      <c r="J14" s="19">
        <f t="shared" si="0"/>
        <v>149048</v>
      </c>
      <c r="K14" s="24">
        <f t="shared" si="0"/>
        <v>21423</v>
      </c>
      <c r="L14" s="7">
        <f t="shared" si="0"/>
        <v>327889</v>
      </c>
      <c r="M14" s="7">
        <f t="shared" si="0"/>
        <v>548790</v>
      </c>
      <c r="N14" s="7" t="s">
        <v>29</v>
      </c>
      <c r="O14" s="7" t="s">
        <v>233</v>
      </c>
      <c r="P14" s="25" t="s">
        <v>285</v>
      </c>
      <c r="Q14" s="8">
        <v>13</v>
      </c>
      <c r="R14" s="7">
        <f t="shared" si="2"/>
        <v>6447</v>
      </c>
      <c r="S14" s="7">
        <f t="shared" si="2"/>
        <v>55343</v>
      </c>
      <c r="T14" s="7">
        <f t="shared" si="2"/>
        <v>466</v>
      </c>
      <c r="U14" s="7">
        <f t="shared" si="2"/>
        <v>79053</v>
      </c>
      <c r="V14" s="7">
        <f t="shared" si="1"/>
        <v>531</v>
      </c>
      <c r="W14" s="7">
        <f t="shared" si="1"/>
        <v>342</v>
      </c>
      <c r="X14" s="7" t="str">
        <f t="shared" si="1"/>
        <v>53.0%</v>
      </c>
      <c r="Y14" s="7" t="str">
        <f t="shared" si="1"/>
        <v>47.0%</v>
      </c>
      <c r="Z14" s="7" t="str">
        <f t="shared" si="1"/>
        <v>60.6%</v>
      </c>
      <c r="AA14" s="7" t="str">
        <f t="shared" si="1"/>
        <v>20.5%</v>
      </c>
      <c r="AB14" s="7" t="str">
        <f t="shared" si="1"/>
        <v>13.2%</v>
      </c>
      <c r="AC14" s="7" t="str">
        <f t="shared" si="1"/>
        <v>2.9%</v>
      </c>
      <c r="AD14" s="7" t="str">
        <f t="shared" si="1"/>
        <v>1.4%</v>
      </c>
      <c r="AE14" s="7" t="str">
        <f t="shared" si="1"/>
        <v>0.8%</v>
      </c>
      <c r="AF14" s="7" t="str">
        <f t="shared" si="1"/>
        <v>0.5%</v>
      </c>
      <c r="AG14" s="7" t="str">
        <f t="shared" si="1"/>
        <v>0.2%</v>
      </c>
      <c r="AH14" s="9"/>
      <c r="AI14" s="9">
        <f t="shared" si="3"/>
        <v>4</v>
      </c>
      <c r="AJ14" s="10" t="s">
        <v>282</v>
      </c>
    </row>
    <row r="15" spans="1:51" ht="13.8" x14ac:dyDescent="0.25">
      <c r="A15" s="5">
        <f t="shared" si="0"/>
        <v>43890</v>
      </c>
      <c r="B15" s="5">
        <f t="shared" si="0"/>
        <v>44136</v>
      </c>
      <c r="C15" s="6">
        <f t="shared" si="0"/>
        <v>0.33333333333333331</v>
      </c>
      <c r="D15" s="7">
        <f t="shared" si="0"/>
        <v>248</v>
      </c>
      <c r="E15" s="10" t="s">
        <v>268</v>
      </c>
      <c r="F15" s="7">
        <f t="shared" si="0"/>
        <v>169194</v>
      </c>
      <c r="G15" s="7">
        <f t="shared" si="0"/>
        <v>8371</v>
      </c>
      <c r="H15" s="7">
        <f t="shared" si="0"/>
        <v>4313</v>
      </c>
      <c r="I15" s="16" t="str">
        <f t="shared" si="0"/>
        <v>No hay datos</v>
      </c>
      <c r="J15" s="19">
        <f t="shared" si="0"/>
        <v>149048</v>
      </c>
      <c r="K15" s="24">
        <f t="shared" si="0"/>
        <v>21423</v>
      </c>
      <c r="L15" s="7">
        <f t="shared" si="0"/>
        <v>327889</v>
      </c>
      <c r="M15" s="7">
        <f t="shared" si="0"/>
        <v>548790</v>
      </c>
      <c r="N15" s="7" t="s">
        <v>29</v>
      </c>
      <c r="O15" s="7" t="s">
        <v>233</v>
      </c>
      <c r="P15" s="7" t="s">
        <v>286</v>
      </c>
      <c r="Q15" s="8">
        <v>6</v>
      </c>
      <c r="R15" s="7">
        <f t="shared" si="2"/>
        <v>6447</v>
      </c>
      <c r="S15" s="7">
        <f t="shared" si="2"/>
        <v>55343</v>
      </c>
      <c r="T15" s="7">
        <f t="shared" si="2"/>
        <v>466</v>
      </c>
      <c r="U15" s="7">
        <f t="shared" si="2"/>
        <v>79053</v>
      </c>
      <c r="V15" s="7">
        <f t="shared" si="1"/>
        <v>531</v>
      </c>
      <c r="W15" s="7">
        <f t="shared" si="1"/>
        <v>342</v>
      </c>
      <c r="X15" s="7" t="str">
        <f t="shared" si="1"/>
        <v>53.0%</v>
      </c>
      <c r="Y15" s="7" t="str">
        <f t="shared" si="1"/>
        <v>47.0%</v>
      </c>
      <c r="Z15" s="7" t="str">
        <f t="shared" si="1"/>
        <v>60.6%</v>
      </c>
      <c r="AA15" s="7" t="str">
        <f t="shared" si="1"/>
        <v>20.5%</v>
      </c>
      <c r="AB15" s="7" t="str">
        <f t="shared" si="1"/>
        <v>13.2%</v>
      </c>
      <c r="AC15" s="7" t="str">
        <f t="shared" si="1"/>
        <v>2.9%</v>
      </c>
      <c r="AD15" s="7" t="str">
        <f t="shared" si="1"/>
        <v>1.4%</v>
      </c>
      <c r="AE15" s="7" t="str">
        <f t="shared" si="1"/>
        <v>0.8%</v>
      </c>
      <c r="AF15" s="7" t="str">
        <f t="shared" si="1"/>
        <v>0.5%</v>
      </c>
      <c r="AG15" s="7" t="str">
        <f t="shared" si="1"/>
        <v>0.2%</v>
      </c>
      <c r="AH15" s="9"/>
      <c r="AI15" s="9">
        <f t="shared" si="3"/>
        <v>4</v>
      </c>
      <c r="AJ15" s="10" t="s">
        <v>282</v>
      </c>
    </row>
    <row r="16" spans="1:51" ht="13.8" x14ac:dyDescent="0.25">
      <c r="A16" s="5">
        <f>A14</f>
        <v>43890</v>
      </c>
      <c r="B16" s="5">
        <f>B14</f>
        <v>44136</v>
      </c>
      <c r="C16" s="6">
        <f>C14</f>
        <v>0.33333333333333331</v>
      </c>
      <c r="D16" s="7">
        <f>D14</f>
        <v>248</v>
      </c>
      <c r="E16" s="10" t="s">
        <v>268</v>
      </c>
      <c r="F16" s="7">
        <f t="shared" si="0"/>
        <v>169194</v>
      </c>
      <c r="G16" s="7">
        <f t="shared" si="0"/>
        <v>8371</v>
      </c>
      <c r="H16" s="7">
        <f t="shared" si="0"/>
        <v>4313</v>
      </c>
      <c r="I16" s="16" t="str">
        <f t="shared" si="0"/>
        <v>No hay datos</v>
      </c>
      <c r="J16" s="19">
        <f t="shared" si="0"/>
        <v>149048</v>
      </c>
      <c r="K16" s="24">
        <f t="shared" si="0"/>
        <v>21423</v>
      </c>
      <c r="L16" s="7">
        <f t="shared" si="0"/>
        <v>327889</v>
      </c>
      <c r="M16" s="7">
        <f t="shared" si="0"/>
        <v>548790</v>
      </c>
      <c r="N16" s="7" t="s">
        <v>29</v>
      </c>
      <c r="O16" s="7" t="s">
        <v>233</v>
      </c>
      <c r="P16" s="7" t="s">
        <v>37</v>
      </c>
      <c r="Q16" s="8">
        <v>363</v>
      </c>
      <c r="R16" s="7">
        <f t="shared" si="2"/>
        <v>6447</v>
      </c>
      <c r="S16" s="7">
        <f t="shared" si="2"/>
        <v>55343</v>
      </c>
      <c r="T16" s="7">
        <f t="shared" si="2"/>
        <v>466</v>
      </c>
      <c r="U16" s="7">
        <f t="shared" si="2"/>
        <v>79053</v>
      </c>
      <c r="V16" s="7">
        <f t="shared" si="1"/>
        <v>531</v>
      </c>
      <c r="W16" s="7">
        <f t="shared" si="1"/>
        <v>342</v>
      </c>
      <c r="X16" s="7" t="str">
        <f t="shared" si="1"/>
        <v>53.0%</v>
      </c>
      <c r="Y16" s="7" t="str">
        <f t="shared" si="1"/>
        <v>47.0%</v>
      </c>
      <c r="Z16" s="7" t="str">
        <f t="shared" si="1"/>
        <v>60.6%</v>
      </c>
      <c r="AA16" s="7" t="str">
        <f t="shared" si="1"/>
        <v>20.5%</v>
      </c>
      <c r="AB16" s="7" t="str">
        <f t="shared" si="1"/>
        <v>13.2%</v>
      </c>
      <c r="AC16" s="7" t="str">
        <f t="shared" si="1"/>
        <v>2.9%</v>
      </c>
      <c r="AD16" s="7" t="str">
        <f t="shared" si="1"/>
        <v>1.4%</v>
      </c>
      <c r="AE16" s="7" t="str">
        <f t="shared" si="1"/>
        <v>0.8%</v>
      </c>
      <c r="AF16" s="7" t="str">
        <f t="shared" si="1"/>
        <v>0.5%</v>
      </c>
      <c r="AG16" s="7" t="str">
        <f t="shared" si="1"/>
        <v>0.2%</v>
      </c>
      <c r="AH16" s="9"/>
      <c r="AI16" s="9">
        <f t="shared" si="3"/>
        <v>4</v>
      </c>
      <c r="AJ16" s="10" t="s">
        <v>282</v>
      </c>
    </row>
    <row r="17" spans="1:36" ht="13.8" x14ac:dyDescent="0.25">
      <c r="A17" s="5">
        <f>A14</f>
        <v>43890</v>
      </c>
      <c r="B17" s="5">
        <f>B14</f>
        <v>44136</v>
      </c>
      <c r="C17" s="6">
        <f>C14</f>
        <v>0.33333333333333331</v>
      </c>
      <c r="D17" s="7">
        <f>D14</f>
        <v>248</v>
      </c>
      <c r="E17" s="10" t="s">
        <v>268</v>
      </c>
      <c r="F17" s="7">
        <f>F14</f>
        <v>169194</v>
      </c>
      <c r="G17" s="7">
        <f>G14</f>
        <v>8371</v>
      </c>
      <c r="H17" s="7">
        <f>H14</f>
        <v>4313</v>
      </c>
      <c r="I17" s="16" t="str">
        <f>I14</f>
        <v>No hay datos</v>
      </c>
      <c r="J17" s="19">
        <f t="shared" si="0"/>
        <v>149048</v>
      </c>
      <c r="K17" s="24">
        <f t="shared" si="0"/>
        <v>21423</v>
      </c>
      <c r="L17" s="7">
        <f t="shared" si="0"/>
        <v>327889</v>
      </c>
      <c r="M17" s="7">
        <f>M14</f>
        <v>548790</v>
      </c>
      <c r="N17" s="7" t="s">
        <v>29</v>
      </c>
      <c r="O17" s="7" t="s">
        <v>39</v>
      </c>
      <c r="P17" s="7" t="s">
        <v>39</v>
      </c>
      <c r="Q17" s="8">
        <v>4271</v>
      </c>
      <c r="R17" s="8">
        <v>4271</v>
      </c>
      <c r="S17" s="8">
        <v>216</v>
      </c>
      <c r="T17" s="8">
        <v>51</v>
      </c>
      <c r="U17" s="7">
        <f>U14</f>
        <v>79053</v>
      </c>
      <c r="V17" s="7">
        <f>V14</f>
        <v>531</v>
      </c>
      <c r="W17" s="7">
        <f>W14</f>
        <v>342</v>
      </c>
      <c r="X17" s="7" t="str">
        <f t="shared" si="1"/>
        <v>53.0%</v>
      </c>
      <c r="Y17" s="7" t="str">
        <f t="shared" si="1"/>
        <v>47.0%</v>
      </c>
      <c r="Z17" s="7" t="str">
        <f>Z14</f>
        <v>60.6%</v>
      </c>
      <c r="AA17" s="7" t="str">
        <f t="shared" si="1"/>
        <v>20.5%</v>
      </c>
      <c r="AB17" s="7" t="str">
        <f t="shared" si="1"/>
        <v>13.2%</v>
      </c>
      <c r="AC17" s="7" t="str">
        <f t="shared" si="1"/>
        <v>2.9%</v>
      </c>
      <c r="AD17" s="7" t="str">
        <f t="shared" si="1"/>
        <v>1.4%</v>
      </c>
      <c r="AE17" s="7" t="str">
        <f t="shared" si="1"/>
        <v>0.8%</v>
      </c>
      <c r="AF17" s="7" t="str">
        <f t="shared" si="1"/>
        <v>0.5%</v>
      </c>
      <c r="AG17" s="7" t="str">
        <f t="shared" si="1"/>
        <v>0.2%</v>
      </c>
      <c r="AH17" s="9"/>
      <c r="AI17" s="9">
        <f t="shared" si="3"/>
        <v>4</v>
      </c>
      <c r="AJ17" s="10" t="s">
        <v>282</v>
      </c>
    </row>
    <row r="18" spans="1:36" ht="13.8" x14ac:dyDescent="0.25">
      <c r="A18" s="5">
        <f t="shared" si="0"/>
        <v>43890</v>
      </c>
      <c r="B18" s="5">
        <f t="shared" si="0"/>
        <v>44136</v>
      </c>
      <c r="C18" s="6">
        <f t="shared" si="0"/>
        <v>0.33333333333333331</v>
      </c>
      <c r="D18" s="7">
        <f t="shared" si="0"/>
        <v>248</v>
      </c>
      <c r="E18" s="10" t="s">
        <v>268</v>
      </c>
      <c r="F18" s="7">
        <f t="shared" si="0"/>
        <v>169194</v>
      </c>
      <c r="G18" s="7">
        <f t="shared" si="0"/>
        <v>8371</v>
      </c>
      <c r="H18" s="7">
        <f t="shared" si="0"/>
        <v>4313</v>
      </c>
      <c r="I18" s="16" t="str">
        <f t="shared" si="0"/>
        <v>No hay datos</v>
      </c>
      <c r="J18" s="19">
        <f t="shared" si="0"/>
        <v>149048</v>
      </c>
      <c r="K18" s="24">
        <f t="shared" si="0"/>
        <v>21423</v>
      </c>
      <c r="L18" s="7">
        <f t="shared" si="0"/>
        <v>327889</v>
      </c>
      <c r="M18" s="7">
        <f t="shared" si="0"/>
        <v>548790</v>
      </c>
      <c r="N18" s="7" t="s">
        <v>29</v>
      </c>
      <c r="O18" s="7" t="s">
        <v>39</v>
      </c>
      <c r="P18" s="7" t="s">
        <v>39</v>
      </c>
      <c r="Q18" s="8">
        <v>1967</v>
      </c>
      <c r="R18" s="7">
        <f t="shared" si="2"/>
        <v>4271</v>
      </c>
      <c r="S18" s="7">
        <f t="shared" si="2"/>
        <v>216</v>
      </c>
      <c r="T18" s="7">
        <f t="shared" si="2"/>
        <v>51</v>
      </c>
      <c r="U18" s="7">
        <f t="shared" si="2"/>
        <v>79053</v>
      </c>
      <c r="V18" s="7">
        <f t="shared" si="1"/>
        <v>531</v>
      </c>
      <c r="W18" s="7">
        <f t="shared" si="1"/>
        <v>342</v>
      </c>
      <c r="X18" s="7" t="str">
        <f t="shared" si="1"/>
        <v>53.0%</v>
      </c>
      <c r="Y18" s="7" t="str">
        <f t="shared" si="1"/>
        <v>47.0%</v>
      </c>
      <c r="Z18" s="7" t="str">
        <f t="shared" si="1"/>
        <v>60.6%</v>
      </c>
      <c r="AA18" s="7" t="str">
        <f t="shared" si="1"/>
        <v>20.5%</v>
      </c>
      <c r="AB18" s="7" t="str">
        <f t="shared" si="1"/>
        <v>13.2%</v>
      </c>
      <c r="AC18" s="7" t="str">
        <f t="shared" si="1"/>
        <v>2.9%</v>
      </c>
      <c r="AD18" s="7" t="str">
        <f t="shared" si="1"/>
        <v>1.4%</v>
      </c>
      <c r="AE18" s="7" t="str">
        <f t="shared" si="1"/>
        <v>0.8%</v>
      </c>
      <c r="AF18" s="7" t="str">
        <f t="shared" si="1"/>
        <v>0.5%</v>
      </c>
      <c r="AG18" s="7" t="str">
        <f t="shared" si="1"/>
        <v>0.2%</v>
      </c>
      <c r="AH18" s="9"/>
      <c r="AI18" s="9">
        <f t="shared" si="3"/>
        <v>4</v>
      </c>
      <c r="AJ18" s="10" t="s">
        <v>282</v>
      </c>
    </row>
    <row r="19" spans="1:36" ht="13.8" x14ac:dyDescent="0.25">
      <c r="A19" s="5">
        <f t="shared" ref="A19:D34" si="4">A18</f>
        <v>43890</v>
      </c>
      <c r="B19" s="5">
        <f t="shared" si="4"/>
        <v>44136</v>
      </c>
      <c r="C19" s="6">
        <f t="shared" si="4"/>
        <v>0.33333333333333331</v>
      </c>
      <c r="D19" s="7">
        <f t="shared" si="4"/>
        <v>248</v>
      </c>
      <c r="E19" s="10" t="s">
        <v>268</v>
      </c>
      <c r="F19" s="7">
        <f t="shared" ref="F19:M34" si="5">F18</f>
        <v>169194</v>
      </c>
      <c r="G19" s="7">
        <f t="shared" si="5"/>
        <v>8371</v>
      </c>
      <c r="H19" s="7">
        <f t="shared" si="5"/>
        <v>4313</v>
      </c>
      <c r="I19" s="16" t="str">
        <f t="shared" si="5"/>
        <v>No hay datos</v>
      </c>
      <c r="J19" s="19">
        <f t="shared" si="5"/>
        <v>149048</v>
      </c>
      <c r="K19" s="24">
        <f t="shared" si="5"/>
        <v>21423</v>
      </c>
      <c r="L19" s="7">
        <f t="shared" si="5"/>
        <v>327889</v>
      </c>
      <c r="M19" s="7">
        <f t="shared" si="5"/>
        <v>548790</v>
      </c>
      <c r="N19" s="7" t="s">
        <v>29</v>
      </c>
      <c r="O19" s="7" t="s">
        <v>39</v>
      </c>
      <c r="P19" s="7" t="s">
        <v>40</v>
      </c>
      <c r="Q19" s="8">
        <v>1149</v>
      </c>
      <c r="R19" s="7">
        <f t="shared" si="2"/>
        <v>4271</v>
      </c>
      <c r="S19" s="7">
        <f t="shared" si="2"/>
        <v>216</v>
      </c>
      <c r="T19" s="7">
        <f t="shared" si="2"/>
        <v>51</v>
      </c>
      <c r="U19" s="7">
        <f t="shared" si="2"/>
        <v>79053</v>
      </c>
      <c r="V19" s="7">
        <f t="shared" si="2"/>
        <v>531</v>
      </c>
      <c r="W19" s="7">
        <f t="shared" si="2"/>
        <v>342</v>
      </c>
      <c r="X19" s="7" t="str">
        <f t="shared" si="2"/>
        <v>53.0%</v>
      </c>
      <c r="Y19" s="7" t="str">
        <f t="shared" si="2"/>
        <v>47.0%</v>
      </c>
      <c r="Z19" s="7" t="str">
        <f t="shared" si="2"/>
        <v>60.6%</v>
      </c>
      <c r="AA19" s="7" t="str">
        <f t="shared" si="2"/>
        <v>20.5%</v>
      </c>
      <c r="AB19" s="7" t="str">
        <f t="shared" si="2"/>
        <v>13.2%</v>
      </c>
      <c r="AC19" s="7" t="str">
        <f t="shared" si="2"/>
        <v>2.9%</v>
      </c>
      <c r="AD19" s="7" t="str">
        <f t="shared" si="2"/>
        <v>1.4%</v>
      </c>
      <c r="AE19" s="7" t="str">
        <f t="shared" si="2"/>
        <v>0.8%</v>
      </c>
      <c r="AF19" s="7" t="str">
        <f t="shared" si="2"/>
        <v>0.5%</v>
      </c>
      <c r="AG19" s="7" t="str">
        <f t="shared" si="2"/>
        <v>0.2%</v>
      </c>
      <c r="AH19" s="9"/>
      <c r="AI19" s="9">
        <f t="shared" si="3"/>
        <v>4</v>
      </c>
      <c r="AJ19" s="10" t="s">
        <v>282</v>
      </c>
    </row>
    <row r="20" spans="1:36" ht="13.8" x14ac:dyDescent="0.25">
      <c r="A20" s="5">
        <f t="shared" si="4"/>
        <v>43890</v>
      </c>
      <c r="B20" s="5">
        <f t="shared" si="4"/>
        <v>44136</v>
      </c>
      <c r="C20" s="6">
        <f t="shared" si="4"/>
        <v>0.33333333333333331</v>
      </c>
      <c r="D20" s="7">
        <f t="shared" si="4"/>
        <v>248</v>
      </c>
      <c r="E20" s="10" t="s">
        <v>268</v>
      </c>
      <c r="F20" s="7">
        <f t="shared" si="5"/>
        <v>169194</v>
      </c>
      <c r="G20" s="7">
        <f t="shared" si="5"/>
        <v>8371</v>
      </c>
      <c r="H20" s="7">
        <f t="shared" si="5"/>
        <v>4313</v>
      </c>
      <c r="I20" s="16" t="str">
        <f t="shared" si="5"/>
        <v>No hay datos</v>
      </c>
      <c r="J20" s="19">
        <f t="shared" si="5"/>
        <v>149048</v>
      </c>
      <c r="K20" s="24">
        <f t="shared" si="5"/>
        <v>21423</v>
      </c>
      <c r="L20" s="7">
        <f t="shared" si="5"/>
        <v>327889</v>
      </c>
      <c r="M20" s="7">
        <f t="shared" si="5"/>
        <v>548790</v>
      </c>
      <c r="N20" s="7" t="s">
        <v>29</v>
      </c>
      <c r="O20" s="7" t="s">
        <v>39</v>
      </c>
      <c r="P20" s="7" t="s">
        <v>41</v>
      </c>
      <c r="Q20" s="8">
        <v>235</v>
      </c>
      <c r="R20" s="7">
        <f t="shared" ref="R20:AG35" si="6">R19</f>
        <v>4271</v>
      </c>
      <c r="S20" s="7">
        <f t="shared" si="6"/>
        <v>216</v>
      </c>
      <c r="T20" s="7">
        <f t="shared" si="6"/>
        <v>51</v>
      </c>
      <c r="U20" s="7">
        <f t="shared" si="6"/>
        <v>79053</v>
      </c>
      <c r="V20" s="7">
        <f t="shared" si="6"/>
        <v>531</v>
      </c>
      <c r="W20" s="7">
        <f t="shared" si="6"/>
        <v>342</v>
      </c>
      <c r="X20" s="7" t="str">
        <f t="shared" si="6"/>
        <v>53.0%</v>
      </c>
      <c r="Y20" s="7" t="str">
        <f t="shared" si="6"/>
        <v>47.0%</v>
      </c>
      <c r="Z20" s="7" t="str">
        <f t="shared" si="6"/>
        <v>60.6%</v>
      </c>
      <c r="AA20" s="7" t="str">
        <f t="shared" si="6"/>
        <v>20.5%</v>
      </c>
      <c r="AB20" s="7" t="str">
        <f t="shared" si="6"/>
        <v>13.2%</v>
      </c>
      <c r="AC20" s="7" t="str">
        <f t="shared" si="6"/>
        <v>2.9%</v>
      </c>
      <c r="AD20" s="7" t="str">
        <f t="shared" si="6"/>
        <v>1.4%</v>
      </c>
      <c r="AE20" s="7" t="str">
        <f t="shared" si="6"/>
        <v>0.8%</v>
      </c>
      <c r="AF20" s="7" t="str">
        <f t="shared" si="6"/>
        <v>0.5%</v>
      </c>
      <c r="AG20" s="7" t="str">
        <f t="shared" si="6"/>
        <v>0.2%</v>
      </c>
      <c r="AH20" s="9"/>
      <c r="AI20" s="9">
        <f t="shared" si="3"/>
        <v>4</v>
      </c>
      <c r="AJ20" s="10" t="s">
        <v>282</v>
      </c>
    </row>
    <row r="21" spans="1:36" ht="13.8" x14ac:dyDescent="0.25">
      <c r="A21" s="5">
        <f t="shared" si="4"/>
        <v>43890</v>
      </c>
      <c r="B21" s="5">
        <f t="shared" si="4"/>
        <v>44136</v>
      </c>
      <c r="C21" s="6">
        <f t="shared" si="4"/>
        <v>0.33333333333333331</v>
      </c>
      <c r="D21" s="7">
        <f t="shared" si="4"/>
        <v>248</v>
      </c>
      <c r="E21" s="10" t="s">
        <v>268</v>
      </c>
      <c r="F21" s="7">
        <f t="shared" si="5"/>
        <v>169194</v>
      </c>
      <c r="G21" s="7">
        <f t="shared" si="5"/>
        <v>8371</v>
      </c>
      <c r="H21" s="7">
        <f t="shared" si="5"/>
        <v>4313</v>
      </c>
      <c r="I21" s="16" t="str">
        <f t="shared" si="5"/>
        <v>No hay datos</v>
      </c>
      <c r="J21" s="19">
        <f t="shared" si="5"/>
        <v>149048</v>
      </c>
      <c r="K21" s="24">
        <f t="shared" si="5"/>
        <v>21423</v>
      </c>
      <c r="L21" s="7">
        <f t="shared" si="5"/>
        <v>327889</v>
      </c>
      <c r="M21" s="7">
        <f t="shared" si="5"/>
        <v>548790</v>
      </c>
      <c r="N21" s="7" t="s">
        <v>29</v>
      </c>
      <c r="O21" s="7" t="s">
        <v>39</v>
      </c>
      <c r="P21" s="7" t="s">
        <v>42</v>
      </c>
      <c r="Q21" s="8">
        <v>335</v>
      </c>
      <c r="R21" s="7">
        <f t="shared" si="6"/>
        <v>4271</v>
      </c>
      <c r="S21" s="7">
        <f t="shared" si="6"/>
        <v>216</v>
      </c>
      <c r="T21" s="7">
        <f t="shared" si="6"/>
        <v>51</v>
      </c>
      <c r="U21" s="7">
        <f t="shared" si="6"/>
        <v>79053</v>
      </c>
      <c r="V21" s="7">
        <f t="shared" si="6"/>
        <v>531</v>
      </c>
      <c r="W21" s="7">
        <f t="shared" si="6"/>
        <v>342</v>
      </c>
      <c r="X21" s="7" t="str">
        <f t="shared" si="6"/>
        <v>53.0%</v>
      </c>
      <c r="Y21" s="7" t="str">
        <f t="shared" si="6"/>
        <v>47.0%</v>
      </c>
      <c r="Z21" s="7" t="str">
        <f t="shared" si="6"/>
        <v>60.6%</v>
      </c>
      <c r="AA21" s="7" t="str">
        <f t="shared" si="6"/>
        <v>20.5%</v>
      </c>
      <c r="AB21" s="7" t="str">
        <f t="shared" si="6"/>
        <v>13.2%</v>
      </c>
      <c r="AC21" s="7" t="str">
        <f t="shared" si="6"/>
        <v>2.9%</v>
      </c>
      <c r="AD21" s="7" t="str">
        <f t="shared" si="6"/>
        <v>1.4%</v>
      </c>
      <c r="AE21" s="7" t="str">
        <f t="shared" si="6"/>
        <v>0.8%</v>
      </c>
      <c r="AF21" s="7" t="str">
        <f t="shared" si="6"/>
        <v>0.5%</v>
      </c>
      <c r="AG21" s="7" t="str">
        <f t="shared" si="6"/>
        <v>0.2%</v>
      </c>
      <c r="AH21" s="9"/>
      <c r="AI21" s="9">
        <f t="shared" si="3"/>
        <v>4</v>
      </c>
      <c r="AJ21" s="10" t="s">
        <v>282</v>
      </c>
    </row>
    <row r="22" spans="1:36" ht="13.8" x14ac:dyDescent="0.25">
      <c r="A22" s="5">
        <f t="shared" si="4"/>
        <v>43890</v>
      </c>
      <c r="B22" s="5">
        <f t="shared" si="4"/>
        <v>44136</v>
      </c>
      <c r="C22" s="6">
        <f t="shared" si="4"/>
        <v>0.33333333333333331</v>
      </c>
      <c r="D22" s="7">
        <f t="shared" si="4"/>
        <v>248</v>
      </c>
      <c r="E22" s="10" t="s">
        <v>268</v>
      </c>
      <c r="F22" s="7">
        <f t="shared" si="5"/>
        <v>169194</v>
      </c>
      <c r="G22" s="7">
        <f t="shared" si="5"/>
        <v>8371</v>
      </c>
      <c r="H22" s="7">
        <f t="shared" si="5"/>
        <v>4313</v>
      </c>
      <c r="I22" s="16" t="str">
        <f t="shared" si="5"/>
        <v>No hay datos</v>
      </c>
      <c r="J22" s="19">
        <f t="shared" si="5"/>
        <v>149048</v>
      </c>
      <c r="K22" s="24">
        <f t="shared" si="5"/>
        <v>21423</v>
      </c>
      <c r="L22" s="7">
        <f t="shared" si="5"/>
        <v>327889</v>
      </c>
      <c r="M22" s="7">
        <f t="shared" si="5"/>
        <v>548790</v>
      </c>
      <c r="N22" s="7" t="s">
        <v>29</v>
      </c>
      <c r="O22" s="7" t="s">
        <v>39</v>
      </c>
      <c r="P22" s="7" t="s">
        <v>189</v>
      </c>
      <c r="Q22" s="8">
        <v>169</v>
      </c>
      <c r="R22" s="7">
        <f t="shared" si="6"/>
        <v>4271</v>
      </c>
      <c r="S22" s="7">
        <f t="shared" si="6"/>
        <v>216</v>
      </c>
      <c r="T22" s="7">
        <f t="shared" si="6"/>
        <v>51</v>
      </c>
      <c r="U22" s="7">
        <f t="shared" si="6"/>
        <v>79053</v>
      </c>
      <c r="V22" s="7">
        <f t="shared" si="6"/>
        <v>531</v>
      </c>
      <c r="W22" s="7">
        <f t="shared" si="6"/>
        <v>342</v>
      </c>
      <c r="X22" s="7" t="str">
        <f t="shared" si="6"/>
        <v>53.0%</v>
      </c>
      <c r="Y22" s="7" t="str">
        <f t="shared" si="6"/>
        <v>47.0%</v>
      </c>
      <c r="Z22" s="7" t="str">
        <f t="shared" si="6"/>
        <v>60.6%</v>
      </c>
      <c r="AA22" s="7" t="str">
        <f t="shared" si="6"/>
        <v>20.5%</v>
      </c>
      <c r="AB22" s="7" t="str">
        <f t="shared" si="6"/>
        <v>13.2%</v>
      </c>
      <c r="AC22" s="7" t="str">
        <f t="shared" si="6"/>
        <v>2.9%</v>
      </c>
      <c r="AD22" s="7" t="str">
        <f t="shared" si="6"/>
        <v>1.4%</v>
      </c>
      <c r="AE22" s="7" t="str">
        <f t="shared" si="6"/>
        <v>0.8%</v>
      </c>
      <c r="AF22" s="7" t="str">
        <f t="shared" si="6"/>
        <v>0.5%</v>
      </c>
      <c r="AG22" s="7" t="str">
        <f t="shared" si="6"/>
        <v>0.2%</v>
      </c>
      <c r="AH22" s="9"/>
      <c r="AI22" s="9">
        <f t="shared" si="3"/>
        <v>4</v>
      </c>
      <c r="AJ22" s="10" t="s">
        <v>282</v>
      </c>
    </row>
    <row r="23" spans="1:36" ht="13.8" x14ac:dyDescent="0.25">
      <c r="A23" s="5">
        <f t="shared" si="4"/>
        <v>43890</v>
      </c>
      <c r="B23" s="5">
        <f t="shared" si="4"/>
        <v>44136</v>
      </c>
      <c r="C23" s="6">
        <f t="shared" si="4"/>
        <v>0.33333333333333331</v>
      </c>
      <c r="D23" s="7">
        <f t="shared" si="4"/>
        <v>248</v>
      </c>
      <c r="E23" s="10" t="s">
        <v>268</v>
      </c>
      <c r="F23" s="7">
        <f t="shared" si="5"/>
        <v>169194</v>
      </c>
      <c r="G23" s="7">
        <f t="shared" si="5"/>
        <v>8371</v>
      </c>
      <c r="H23" s="7">
        <f t="shared" si="5"/>
        <v>4313</v>
      </c>
      <c r="I23" s="16" t="str">
        <f t="shared" si="5"/>
        <v>No hay datos</v>
      </c>
      <c r="J23" s="19">
        <f t="shared" si="5"/>
        <v>149048</v>
      </c>
      <c r="K23" s="24">
        <f t="shared" si="5"/>
        <v>21423</v>
      </c>
      <c r="L23" s="7">
        <f t="shared" si="5"/>
        <v>327889</v>
      </c>
      <c r="M23" s="7">
        <f t="shared" si="5"/>
        <v>548790</v>
      </c>
      <c r="N23" s="7" t="s">
        <v>29</v>
      </c>
      <c r="O23" s="7" t="s">
        <v>39</v>
      </c>
      <c r="P23" s="7" t="s">
        <v>174</v>
      </c>
      <c r="Q23" s="8">
        <v>102</v>
      </c>
      <c r="R23" s="7">
        <f t="shared" si="6"/>
        <v>4271</v>
      </c>
      <c r="S23" s="7">
        <f t="shared" si="6"/>
        <v>216</v>
      </c>
      <c r="T23" s="7">
        <f t="shared" si="6"/>
        <v>51</v>
      </c>
      <c r="U23" s="7">
        <f t="shared" si="6"/>
        <v>79053</v>
      </c>
      <c r="V23" s="7">
        <f t="shared" si="6"/>
        <v>531</v>
      </c>
      <c r="W23" s="7">
        <f t="shared" si="6"/>
        <v>342</v>
      </c>
      <c r="X23" s="7" t="str">
        <f t="shared" si="6"/>
        <v>53.0%</v>
      </c>
      <c r="Y23" s="7" t="str">
        <f t="shared" si="6"/>
        <v>47.0%</v>
      </c>
      <c r="Z23" s="7" t="str">
        <f t="shared" si="6"/>
        <v>60.6%</v>
      </c>
      <c r="AA23" s="7" t="str">
        <f t="shared" si="6"/>
        <v>20.5%</v>
      </c>
      <c r="AB23" s="7" t="str">
        <f t="shared" si="6"/>
        <v>13.2%</v>
      </c>
      <c r="AC23" s="7" t="str">
        <f t="shared" si="6"/>
        <v>2.9%</v>
      </c>
      <c r="AD23" s="7" t="str">
        <f t="shared" si="6"/>
        <v>1.4%</v>
      </c>
      <c r="AE23" s="7" t="str">
        <f t="shared" si="6"/>
        <v>0.8%</v>
      </c>
      <c r="AF23" s="7" t="str">
        <f t="shared" si="6"/>
        <v>0.5%</v>
      </c>
      <c r="AG23" s="7" t="str">
        <f t="shared" si="6"/>
        <v>0.2%</v>
      </c>
      <c r="AH23" s="9"/>
      <c r="AI23" s="9">
        <f t="shared" si="3"/>
        <v>4</v>
      </c>
      <c r="AJ23" s="10" t="s">
        <v>282</v>
      </c>
    </row>
    <row r="24" spans="1:36" ht="13.8" x14ac:dyDescent="0.25">
      <c r="A24" s="5">
        <f t="shared" si="4"/>
        <v>43890</v>
      </c>
      <c r="B24" s="5">
        <f t="shared" si="4"/>
        <v>44136</v>
      </c>
      <c r="C24" s="6">
        <f t="shared" si="4"/>
        <v>0.33333333333333331</v>
      </c>
      <c r="D24" s="7">
        <f t="shared" si="4"/>
        <v>248</v>
      </c>
      <c r="E24" s="10" t="s">
        <v>268</v>
      </c>
      <c r="F24" s="7">
        <f t="shared" si="5"/>
        <v>169194</v>
      </c>
      <c r="G24" s="7">
        <f t="shared" si="5"/>
        <v>8371</v>
      </c>
      <c r="H24" s="7">
        <f t="shared" si="5"/>
        <v>4313</v>
      </c>
      <c r="I24" s="16" t="str">
        <f t="shared" si="5"/>
        <v>No hay datos</v>
      </c>
      <c r="J24" s="19">
        <f t="shared" si="5"/>
        <v>149048</v>
      </c>
      <c r="K24" s="24">
        <f t="shared" si="5"/>
        <v>21423</v>
      </c>
      <c r="L24" s="7">
        <f t="shared" si="5"/>
        <v>327889</v>
      </c>
      <c r="M24" s="7">
        <f t="shared" si="5"/>
        <v>548790</v>
      </c>
      <c r="N24" s="7" t="s">
        <v>29</v>
      </c>
      <c r="O24" s="7" t="s">
        <v>39</v>
      </c>
      <c r="P24" s="7" t="s">
        <v>190</v>
      </c>
      <c r="Q24" s="8">
        <v>314</v>
      </c>
      <c r="R24" s="7">
        <f t="shared" si="6"/>
        <v>4271</v>
      </c>
      <c r="S24" s="7">
        <f t="shared" si="6"/>
        <v>216</v>
      </c>
      <c r="T24" s="7">
        <f t="shared" si="6"/>
        <v>51</v>
      </c>
      <c r="U24" s="7">
        <f t="shared" si="6"/>
        <v>79053</v>
      </c>
      <c r="V24" s="7">
        <f t="shared" si="6"/>
        <v>531</v>
      </c>
      <c r="W24" s="7">
        <f t="shared" si="6"/>
        <v>342</v>
      </c>
      <c r="X24" s="7" t="str">
        <f t="shared" si="6"/>
        <v>53.0%</v>
      </c>
      <c r="Y24" s="7" t="str">
        <f t="shared" si="6"/>
        <v>47.0%</v>
      </c>
      <c r="Z24" s="7" t="str">
        <f t="shared" si="6"/>
        <v>60.6%</v>
      </c>
      <c r="AA24" s="7" t="str">
        <f t="shared" si="6"/>
        <v>20.5%</v>
      </c>
      <c r="AB24" s="7" t="str">
        <f t="shared" si="6"/>
        <v>13.2%</v>
      </c>
      <c r="AC24" s="7" t="str">
        <f t="shared" si="6"/>
        <v>2.9%</v>
      </c>
      <c r="AD24" s="7" t="str">
        <f t="shared" si="6"/>
        <v>1.4%</v>
      </c>
      <c r="AE24" s="7" t="str">
        <f t="shared" si="6"/>
        <v>0.8%</v>
      </c>
      <c r="AF24" s="7" t="str">
        <f t="shared" si="6"/>
        <v>0.5%</v>
      </c>
      <c r="AG24" s="7" t="str">
        <f t="shared" si="6"/>
        <v>0.2%</v>
      </c>
      <c r="AH24" s="9"/>
      <c r="AI24" s="9">
        <f t="shared" si="3"/>
        <v>4</v>
      </c>
      <c r="AJ24" s="10" t="s">
        <v>282</v>
      </c>
    </row>
    <row r="25" spans="1:36" ht="13.8" x14ac:dyDescent="0.25">
      <c r="A25" s="5">
        <f t="shared" si="4"/>
        <v>43890</v>
      </c>
      <c r="B25" s="5">
        <f t="shared" si="4"/>
        <v>44136</v>
      </c>
      <c r="C25" s="6">
        <f t="shared" si="4"/>
        <v>0.33333333333333331</v>
      </c>
      <c r="D25" s="7">
        <f t="shared" si="4"/>
        <v>248</v>
      </c>
      <c r="E25" s="10" t="s">
        <v>268</v>
      </c>
      <c r="F25" s="7">
        <f t="shared" si="5"/>
        <v>169194</v>
      </c>
      <c r="G25" s="7">
        <f t="shared" si="5"/>
        <v>8371</v>
      </c>
      <c r="H25" s="7">
        <f t="shared" si="5"/>
        <v>4313</v>
      </c>
      <c r="I25" s="16" t="str">
        <f t="shared" si="5"/>
        <v>No hay datos</v>
      </c>
      <c r="J25" s="19">
        <f t="shared" si="5"/>
        <v>149048</v>
      </c>
      <c r="K25" s="24">
        <f t="shared" si="5"/>
        <v>21423</v>
      </c>
      <c r="L25" s="7">
        <f t="shared" si="5"/>
        <v>327889</v>
      </c>
      <c r="M25" s="7">
        <f t="shared" si="5"/>
        <v>548790</v>
      </c>
      <c r="N25" s="7" t="s">
        <v>29</v>
      </c>
      <c r="O25" s="7" t="s">
        <v>43</v>
      </c>
      <c r="P25" s="7" t="s">
        <v>43</v>
      </c>
      <c r="Q25" s="8">
        <v>22263</v>
      </c>
      <c r="R25" s="8">
        <v>22263</v>
      </c>
      <c r="S25" s="8">
        <v>1737</v>
      </c>
      <c r="T25" s="8">
        <v>1651</v>
      </c>
      <c r="U25" s="7">
        <f t="shared" si="6"/>
        <v>79053</v>
      </c>
      <c r="V25" s="7">
        <f t="shared" si="6"/>
        <v>531</v>
      </c>
      <c r="W25" s="7">
        <f t="shared" si="6"/>
        <v>342</v>
      </c>
      <c r="X25" s="7" t="str">
        <f t="shared" si="6"/>
        <v>53.0%</v>
      </c>
      <c r="Y25" s="7" t="str">
        <f t="shared" si="6"/>
        <v>47.0%</v>
      </c>
      <c r="Z25" s="7" t="str">
        <f t="shared" si="6"/>
        <v>60.6%</v>
      </c>
      <c r="AA25" s="7" t="str">
        <f t="shared" si="6"/>
        <v>20.5%</v>
      </c>
      <c r="AB25" s="7" t="str">
        <f t="shared" si="6"/>
        <v>13.2%</v>
      </c>
      <c r="AC25" s="7" t="str">
        <f t="shared" si="6"/>
        <v>2.9%</v>
      </c>
      <c r="AD25" s="7" t="str">
        <f t="shared" si="6"/>
        <v>1.4%</v>
      </c>
      <c r="AE25" s="7" t="str">
        <f t="shared" si="6"/>
        <v>0.8%</v>
      </c>
      <c r="AF25" s="7" t="str">
        <f t="shared" si="6"/>
        <v>0.5%</v>
      </c>
      <c r="AG25" s="7" t="str">
        <f t="shared" si="6"/>
        <v>0.2%</v>
      </c>
      <c r="AH25" s="9"/>
      <c r="AI25" s="9">
        <f t="shared" si="3"/>
        <v>4</v>
      </c>
      <c r="AJ25" s="10" t="s">
        <v>282</v>
      </c>
    </row>
    <row r="26" spans="1:36" ht="13.8" x14ac:dyDescent="0.25">
      <c r="A26" s="5">
        <f t="shared" si="4"/>
        <v>43890</v>
      </c>
      <c r="B26" s="5">
        <f t="shared" si="4"/>
        <v>44136</v>
      </c>
      <c r="C26" s="6">
        <f t="shared" si="4"/>
        <v>0.33333333333333331</v>
      </c>
      <c r="D26" s="7">
        <f t="shared" si="4"/>
        <v>248</v>
      </c>
      <c r="E26" s="10" t="s">
        <v>268</v>
      </c>
      <c r="F26" s="7">
        <f t="shared" si="5"/>
        <v>169194</v>
      </c>
      <c r="G26" s="7">
        <f t="shared" si="5"/>
        <v>8371</v>
      </c>
      <c r="H26" s="7">
        <f t="shared" si="5"/>
        <v>4313</v>
      </c>
      <c r="I26" s="16" t="str">
        <f t="shared" si="5"/>
        <v>No hay datos</v>
      </c>
      <c r="J26" s="19">
        <f t="shared" si="5"/>
        <v>149048</v>
      </c>
      <c r="K26" s="24">
        <f t="shared" si="5"/>
        <v>21423</v>
      </c>
      <c r="L26" s="7">
        <f t="shared" si="5"/>
        <v>327889</v>
      </c>
      <c r="M26" s="7">
        <f t="shared" si="5"/>
        <v>548790</v>
      </c>
      <c r="N26" s="7" t="s">
        <v>29</v>
      </c>
      <c r="O26" s="7" t="s">
        <v>43</v>
      </c>
      <c r="P26" s="7" t="s">
        <v>44</v>
      </c>
      <c r="Q26" s="8">
        <v>34</v>
      </c>
      <c r="R26" s="7">
        <f t="shared" si="6"/>
        <v>22263</v>
      </c>
      <c r="S26" s="7">
        <f t="shared" si="6"/>
        <v>1737</v>
      </c>
      <c r="T26" s="7">
        <f t="shared" si="6"/>
        <v>1651</v>
      </c>
      <c r="U26" s="7">
        <f t="shared" si="6"/>
        <v>79053</v>
      </c>
      <c r="V26" s="7">
        <f t="shared" si="6"/>
        <v>531</v>
      </c>
      <c r="W26" s="7">
        <f t="shared" si="6"/>
        <v>342</v>
      </c>
      <c r="X26" s="7" t="str">
        <f t="shared" si="6"/>
        <v>53.0%</v>
      </c>
      <c r="Y26" s="7" t="str">
        <f t="shared" si="6"/>
        <v>47.0%</v>
      </c>
      <c r="Z26" s="7" t="str">
        <f t="shared" si="6"/>
        <v>60.6%</v>
      </c>
      <c r="AA26" s="7" t="str">
        <f t="shared" si="6"/>
        <v>20.5%</v>
      </c>
      <c r="AB26" s="7" t="str">
        <f t="shared" si="6"/>
        <v>13.2%</v>
      </c>
      <c r="AC26" s="7" t="str">
        <f t="shared" si="6"/>
        <v>2.9%</v>
      </c>
      <c r="AD26" s="7" t="str">
        <f t="shared" si="6"/>
        <v>1.4%</v>
      </c>
      <c r="AE26" s="7" t="str">
        <f t="shared" si="6"/>
        <v>0.8%</v>
      </c>
      <c r="AF26" s="7" t="str">
        <f t="shared" si="6"/>
        <v>0.5%</v>
      </c>
      <c r="AG26" s="7" t="str">
        <f t="shared" si="6"/>
        <v>0.2%</v>
      </c>
      <c r="AH26" s="9"/>
      <c r="AI26" s="9">
        <f t="shared" si="3"/>
        <v>4</v>
      </c>
      <c r="AJ26" s="10" t="s">
        <v>282</v>
      </c>
    </row>
    <row r="27" spans="1:36" ht="13.8" x14ac:dyDescent="0.25">
      <c r="A27" s="5">
        <f t="shared" si="4"/>
        <v>43890</v>
      </c>
      <c r="B27" s="5">
        <f t="shared" si="4"/>
        <v>44136</v>
      </c>
      <c r="C27" s="6">
        <f t="shared" si="4"/>
        <v>0.33333333333333331</v>
      </c>
      <c r="D27" s="7">
        <f t="shared" si="4"/>
        <v>248</v>
      </c>
      <c r="E27" s="10" t="s">
        <v>268</v>
      </c>
      <c r="F27" s="7">
        <f t="shared" si="5"/>
        <v>169194</v>
      </c>
      <c r="G27" s="7">
        <f t="shared" si="5"/>
        <v>8371</v>
      </c>
      <c r="H27" s="7">
        <f t="shared" si="5"/>
        <v>4313</v>
      </c>
      <c r="I27" s="16" t="str">
        <f t="shared" si="5"/>
        <v>No hay datos</v>
      </c>
      <c r="J27" s="19">
        <f t="shared" si="5"/>
        <v>149048</v>
      </c>
      <c r="K27" s="24">
        <f t="shared" si="5"/>
        <v>21423</v>
      </c>
      <c r="L27" s="7">
        <f t="shared" si="5"/>
        <v>327889</v>
      </c>
      <c r="M27" s="7">
        <f t="shared" si="5"/>
        <v>548790</v>
      </c>
      <c r="N27" s="7" t="s">
        <v>29</v>
      </c>
      <c r="O27" s="7" t="s">
        <v>43</v>
      </c>
      <c r="P27" s="7" t="s">
        <v>45</v>
      </c>
      <c r="Q27" s="8">
        <v>78</v>
      </c>
      <c r="R27" s="7">
        <f t="shared" si="6"/>
        <v>22263</v>
      </c>
      <c r="S27" s="7">
        <f t="shared" si="6"/>
        <v>1737</v>
      </c>
      <c r="T27" s="7">
        <f t="shared" si="6"/>
        <v>1651</v>
      </c>
      <c r="U27" s="7">
        <f t="shared" si="6"/>
        <v>79053</v>
      </c>
      <c r="V27" s="7">
        <f t="shared" si="6"/>
        <v>531</v>
      </c>
      <c r="W27" s="7">
        <f t="shared" si="6"/>
        <v>342</v>
      </c>
      <c r="X27" s="7" t="str">
        <f t="shared" si="6"/>
        <v>53.0%</v>
      </c>
      <c r="Y27" s="7" t="str">
        <f t="shared" si="6"/>
        <v>47.0%</v>
      </c>
      <c r="Z27" s="7" t="str">
        <f t="shared" si="6"/>
        <v>60.6%</v>
      </c>
      <c r="AA27" s="7" t="str">
        <f t="shared" si="6"/>
        <v>20.5%</v>
      </c>
      <c r="AB27" s="7" t="str">
        <f t="shared" si="6"/>
        <v>13.2%</v>
      </c>
      <c r="AC27" s="7" t="str">
        <f t="shared" si="6"/>
        <v>2.9%</v>
      </c>
      <c r="AD27" s="7" t="str">
        <f t="shared" si="6"/>
        <v>1.4%</v>
      </c>
      <c r="AE27" s="7" t="str">
        <f t="shared" si="6"/>
        <v>0.8%</v>
      </c>
      <c r="AF27" s="7" t="str">
        <f t="shared" si="6"/>
        <v>0.5%</v>
      </c>
      <c r="AG27" s="7" t="str">
        <f t="shared" si="6"/>
        <v>0.2%</v>
      </c>
      <c r="AH27" s="9"/>
      <c r="AI27" s="9">
        <f t="shared" si="3"/>
        <v>4</v>
      </c>
      <c r="AJ27" s="10" t="s">
        <v>282</v>
      </c>
    </row>
    <row r="28" spans="1:36" ht="13.8" x14ac:dyDescent="0.25">
      <c r="A28" s="5">
        <f t="shared" si="4"/>
        <v>43890</v>
      </c>
      <c r="B28" s="5">
        <f t="shared" si="4"/>
        <v>44136</v>
      </c>
      <c r="C28" s="6">
        <f t="shared" si="4"/>
        <v>0.33333333333333331</v>
      </c>
      <c r="D28" s="7">
        <f t="shared" si="4"/>
        <v>248</v>
      </c>
      <c r="E28" s="10" t="s">
        <v>268</v>
      </c>
      <c r="F28" s="7">
        <f t="shared" si="5"/>
        <v>169194</v>
      </c>
      <c r="G28" s="7">
        <f t="shared" si="5"/>
        <v>8371</v>
      </c>
      <c r="H28" s="7">
        <f t="shared" si="5"/>
        <v>4313</v>
      </c>
      <c r="I28" s="16" t="str">
        <f t="shared" si="5"/>
        <v>No hay datos</v>
      </c>
      <c r="J28" s="19">
        <f t="shared" si="5"/>
        <v>149048</v>
      </c>
      <c r="K28" s="24">
        <f t="shared" si="5"/>
        <v>21423</v>
      </c>
      <c r="L28" s="7">
        <f t="shared" si="5"/>
        <v>327889</v>
      </c>
      <c r="M28" s="7">
        <f t="shared" si="5"/>
        <v>548790</v>
      </c>
      <c r="N28" s="7" t="s">
        <v>29</v>
      </c>
      <c r="O28" s="7" t="s">
        <v>43</v>
      </c>
      <c r="P28" s="7" t="s">
        <v>46</v>
      </c>
      <c r="Q28" s="8">
        <v>256</v>
      </c>
      <c r="R28" s="7">
        <f t="shared" si="6"/>
        <v>22263</v>
      </c>
      <c r="S28" s="7">
        <f t="shared" si="6"/>
        <v>1737</v>
      </c>
      <c r="T28" s="7">
        <f t="shared" si="6"/>
        <v>1651</v>
      </c>
      <c r="U28" s="7">
        <f t="shared" si="6"/>
        <v>79053</v>
      </c>
      <c r="V28" s="7">
        <f t="shared" si="6"/>
        <v>531</v>
      </c>
      <c r="W28" s="7">
        <f t="shared" si="6"/>
        <v>342</v>
      </c>
      <c r="X28" s="7" t="str">
        <f t="shared" si="6"/>
        <v>53.0%</v>
      </c>
      <c r="Y28" s="7" t="str">
        <f t="shared" si="6"/>
        <v>47.0%</v>
      </c>
      <c r="Z28" s="7" t="str">
        <f t="shared" si="6"/>
        <v>60.6%</v>
      </c>
      <c r="AA28" s="7" t="str">
        <f t="shared" si="6"/>
        <v>20.5%</v>
      </c>
      <c r="AB28" s="7" t="str">
        <f t="shared" si="6"/>
        <v>13.2%</v>
      </c>
      <c r="AC28" s="7" t="str">
        <f t="shared" si="6"/>
        <v>2.9%</v>
      </c>
      <c r="AD28" s="7" t="str">
        <f t="shared" si="6"/>
        <v>1.4%</v>
      </c>
      <c r="AE28" s="7" t="str">
        <f t="shared" si="6"/>
        <v>0.8%</v>
      </c>
      <c r="AF28" s="7" t="str">
        <f t="shared" si="6"/>
        <v>0.5%</v>
      </c>
      <c r="AG28" s="7" t="str">
        <f t="shared" si="6"/>
        <v>0.2%</v>
      </c>
      <c r="AH28" s="9"/>
      <c r="AI28" s="9">
        <f t="shared" si="3"/>
        <v>4</v>
      </c>
      <c r="AJ28" s="10" t="s">
        <v>282</v>
      </c>
    </row>
    <row r="29" spans="1:36" ht="13.8" x14ac:dyDescent="0.25">
      <c r="A29" s="5">
        <f t="shared" si="4"/>
        <v>43890</v>
      </c>
      <c r="B29" s="5">
        <f t="shared" si="4"/>
        <v>44136</v>
      </c>
      <c r="C29" s="6">
        <f t="shared" si="4"/>
        <v>0.33333333333333331</v>
      </c>
      <c r="D29" s="7">
        <f t="shared" si="4"/>
        <v>248</v>
      </c>
      <c r="E29" s="10" t="s">
        <v>268</v>
      </c>
      <c r="F29" s="7">
        <f t="shared" si="5"/>
        <v>169194</v>
      </c>
      <c r="G29" s="7">
        <f t="shared" si="5"/>
        <v>8371</v>
      </c>
      <c r="H29" s="7">
        <f t="shared" si="5"/>
        <v>4313</v>
      </c>
      <c r="I29" s="16" t="str">
        <f t="shared" si="5"/>
        <v>No hay datos</v>
      </c>
      <c r="J29" s="19">
        <f t="shared" si="5"/>
        <v>149048</v>
      </c>
      <c r="K29" s="24">
        <f t="shared" si="5"/>
        <v>21423</v>
      </c>
      <c r="L29" s="7">
        <f t="shared" si="5"/>
        <v>327889</v>
      </c>
      <c r="M29" s="7">
        <f t="shared" si="5"/>
        <v>548790</v>
      </c>
      <c r="N29" s="7" t="s">
        <v>29</v>
      </c>
      <c r="O29" s="7" t="s">
        <v>43</v>
      </c>
      <c r="P29" s="7" t="s">
        <v>47</v>
      </c>
      <c r="Q29" s="8">
        <v>53</v>
      </c>
      <c r="R29" s="7">
        <f t="shared" si="6"/>
        <v>22263</v>
      </c>
      <c r="S29" s="7">
        <f t="shared" si="6"/>
        <v>1737</v>
      </c>
      <c r="T29" s="7">
        <f t="shared" si="6"/>
        <v>1651</v>
      </c>
      <c r="U29" s="7">
        <f t="shared" si="6"/>
        <v>79053</v>
      </c>
      <c r="V29" s="7">
        <f t="shared" si="6"/>
        <v>531</v>
      </c>
      <c r="W29" s="7">
        <f t="shared" si="6"/>
        <v>342</v>
      </c>
      <c r="X29" s="7" t="str">
        <f t="shared" si="6"/>
        <v>53.0%</v>
      </c>
      <c r="Y29" s="7" t="str">
        <f t="shared" si="6"/>
        <v>47.0%</v>
      </c>
      <c r="Z29" s="7" t="str">
        <f t="shared" si="6"/>
        <v>60.6%</v>
      </c>
      <c r="AA29" s="7" t="str">
        <f t="shared" si="6"/>
        <v>20.5%</v>
      </c>
      <c r="AB29" s="7" t="str">
        <f t="shared" si="6"/>
        <v>13.2%</v>
      </c>
      <c r="AC29" s="7" t="str">
        <f t="shared" si="6"/>
        <v>2.9%</v>
      </c>
      <c r="AD29" s="7" t="str">
        <f t="shared" si="6"/>
        <v>1.4%</v>
      </c>
      <c r="AE29" s="7" t="str">
        <f t="shared" si="6"/>
        <v>0.8%</v>
      </c>
      <c r="AF29" s="7" t="str">
        <f t="shared" si="6"/>
        <v>0.5%</v>
      </c>
      <c r="AG29" s="7" t="str">
        <f t="shared" si="6"/>
        <v>0.2%</v>
      </c>
      <c r="AH29" s="9"/>
      <c r="AI29" s="9">
        <f t="shared" si="3"/>
        <v>4</v>
      </c>
      <c r="AJ29" s="10" t="s">
        <v>282</v>
      </c>
    </row>
    <row r="30" spans="1:36" ht="13.8" x14ac:dyDescent="0.25">
      <c r="A30" s="5">
        <f t="shared" si="4"/>
        <v>43890</v>
      </c>
      <c r="B30" s="5">
        <f t="shared" si="4"/>
        <v>44136</v>
      </c>
      <c r="C30" s="6">
        <f t="shared" si="4"/>
        <v>0.33333333333333331</v>
      </c>
      <c r="D30" s="7">
        <f t="shared" si="4"/>
        <v>248</v>
      </c>
      <c r="E30" s="10" t="s">
        <v>268</v>
      </c>
      <c r="F30" s="7">
        <f t="shared" si="5"/>
        <v>169194</v>
      </c>
      <c r="G30" s="7">
        <f t="shared" si="5"/>
        <v>8371</v>
      </c>
      <c r="H30" s="7">
        <f t="shared" si="5"/>
        <v>4313</v>
      </c>
      <c r="I30" s="16" t="str">
        <f t="shared" si="5"/>
        <v>No hay datos</v>
      </c>
      <c r="J30" s="19">
        <f t="shared" si="5"/>
        <v>149048</v>
      </c>
      <c r="K30" s="24">
        <f t="shared" si="5"/>
        <v>21423</v>
      </c>
      <c r="L30" s="7">
        <f t="shared" si="5"/>
        <v>327889</v>
      </c>
      <c r="M30" s="7">
        <f t="shared" si="5"/>
        <v>548790</v>
      </c>
      <c r="N30" s="7" t="s">
        <v>29</v>
      </c>
      <c r="O30" s="7" t="s">
        <v>43</v>
      </c>
      <c r="P30" s="7" t="s">
        <v>48</v>
      </c>
      <c r="Q30" s="8">
        <v>938</v>
      </c>
      <c r="R30" s="7">
        <f t="shared" si="6"/>
        <v>22263</v>
      </c>
      <c r="S30" s="7">
        <f t="shared" si="6"/>
        <v>1737</v>
      </c>
      <c r="T30" s="7">
        <f t="shared" si="6"/>
        <v>1651</v>
      </c>
      <c r="U30" s="7">
        <f t="shared" si="6"/>
        <v>79053</v>
      </c>
      <c r="V30" s="7">
        <f t="shared" si="6"/>
        <v>531</v>
      </c>
      <c r="W30" s="7">
        <f t="shared" si="6"/>
        <v>342</v>
      </c>
      <c r="X30" s="7" t="str">
        <f t="shared" si="6"/>
        <v>53.0%</v>
      </c>
      <c r="Y30" s="7" t="str">
        <f t="shared" si="6"/>
        <v>47.0%</v>
      </c>
      <c r="Z30" s="7" t="str">
        <f t="shared" si="6"/>
        <v>60.6%</v>
      </c>
      <c r="AA30" s="7" t="str">
        <f t="shared" si="6"/>
        <v>20.5%</v>
      </c>
      <c r="AB30" s="7" t="str">
        <f t="shared" si="6"/>
        <v>13.2%</v>
      </c>
      <c r="AC30" s="7" t="str">
        <f t="shared" si="6"/>
        <v>2.9%</v>
      </c>
      <c r="AD30" s="7" t="str">
        <f t="shared" si="6"/>
        <v>1.4%</v>
      </c>
      <c r="AE30" s="7" t="str">
        <f t="shared" si="6"/>
        <v>0.8%</v>
      </c>
      <c r="AF30" s="7" t="str">
        <f t="shared" si="6"/>
        <v>0.5%</v>
      </c>
      <c r="AG30" s="7" t="str">
        <f t="shared" si="6"/>
        <v>0.2%</v>
      </c>
      <c r="AH30" s="9"/>
      <c r="AI30" s="9">
        <f t="shared" si="3"/>
        <v>4</v>
      </c>
      <c r="AJ30" s="10" t="s">
        <v>282</v>
      </c>
    </row>
    <row r="31" spans="1:36" ht="13.8" x14ac:dyDescent="0.25">
      <c r="A31" s="5">
        <f t="shared" si="4"/>
        <v>43890</v>
      </c>
      <c r="B31" s="5">
        <f t="shared" si="4"/>
        <v>44136</v>
      </c>
      <c r="C31" s="6">
        <f t="shared" si="4"/>
        <v>0.33333333333333331</v>
      </c>
      <c r="D31" s="7">
        <f t="shared" si="4"/>
        <v>248</v>
      </c>
      <c r="E31" s="10" t="s">
        <v>268</v>
      </c>
      <c r="F31" s="7">
        <f t="shared" si="5"/>
        <v>169194</v>
      </c>
      <c r="G31" s="7">
        <f t="shared" si="5"/>
        <v>8371</v>
      </c>
      <c r="H31" s="7">
        <f t="shared" si="5"/>
        <v>4313</v>
      </c>
      <c r="I31" s="16" t="str">
        <f t="shared" si="5"/>
        <v>No hay datos</v>
      </c>
      <c r="J31" s="19">
        <f t="shared" si="5"/>
        <v>149048</v>
      </c>
      <c r="K31" s="24">
        <f t="shared" si="5"/>
        <v>21423</v>
      </c>
      <c r="L31" s="7">
        <f t="shared" si="5"/>
        <v>327889</v>
      </c>
      <c r="M31" s="7">
        <f t="shared" si="5"/>
        <v>548790</v>
      </c>
      <c r="N31" s="7" t="s">
        <v>29</v>
      </c>
      <c r="O31" s="7" t="s">
        <v>43</v>
      </c>
      <c r="P31" s="7" t="s">
        <v>49</v>
      </c>
      <c r="Q31" s="8">
        <v>1286</v>
      </c>
      <c r="R31" s="7">
        <f t="shared" si="6"/>
        <v>22263</v>
      </c>
      <c r="S31" s="7">
        <f t="shared" si="6"/>
        <v>1737</v>
      </c>
      <c r="T31" s="7">
        <f t="shared" si="6"/>
        <v>1651</v>
      </c>
      <c r="U31" s="7">
        <f t="shared" si="6"/>
        <v>79053</v>
      </c>
      <c r="V31" s="7">
        <f t="shared" si="6"/>
        <v>531</v>
      </c>
      <c r="W31" s="7">
        <f t="shared" si="6"/>
        <v>342</v>
      </c>
      <c r="X31" s="7" t="str">
        <f t="shared" si="6"/>
        <v>53.0%</v>
      </c>
      <c r="Y31" s="7" t="str">
        <f t="shared" si="6"/>
        <v>47.0%</v>
      </c>
      <c r="Z31" s="7" t="str">
        <f t="shared" si="6"/>
        <v>60.6%</v>
      </c>
      <c r="AA31" s="7" t="str">
        <f t="shared" si="6"/>
        <v>20.5%</v>
      </c>
      <c r="AB31" s="7" t="str">
        <f t="shared" si="6"/>
        <v>13.2%</v>
      </c>
      <c r="AC31" s="7" t="str">
        <f t="shared" si="6"/>
        <v>2.9%</v>
      </c>
      <c r="AD31" s="7" t="str">
        <f t="shared" si="6"/>
        <v>1.4%</v>
      </c>
      <c r="AE31" s="7" t="str">
        <f t="shared" si="6"/>
        <v>0.8%</v>
      </c>
      <c r="AF31" s="7" t="str">
        <f t="shared" si="6"/>
        <v>0.5%</v>
      </c>
      <c r="AG31" s="7" t="str">
        <f t="shared" si="6"/>
        <v>0.2%</v>
      </c>
      <c r="AH31" s="9"/>
      <c r="AI31" s="9">
        <f t="shared" si="3"/>
        <v>4</v>
      </c>
      <c r="AJ31" s="10" t="s">
        <v>282</v>
      </c>
    </row>
    <row r="32" spans="1:36" ht="13.8" x14ac:dyDescent="0.25">
      <c r="A32" s="5">
        <f t="shared" si="4"/>
        <v>43890</v>
      </c>
      <c r="B32" s="5">
        <f t="shared" si="4"/>
        <v>44136</v>
      </c>
      <c r="C32" s="6">
        <f t="shared" si="4"/>
        <v>0.33333333333333331</v>
      </c>
      <c r="D32" s="7">
        <f t="shared" si="4"/>
        <v>248</v>
      </c>
      <c r="E32" s="10" t="s">
        <v>268</v>
      </c>
      <c r="F32" s="7">
        <f t="shared" si="5"/>
        <v>169194</v>
      </c>
      <c r="G32" s="7">
        <f t="shared" si="5"/>
        <v>8371</v>
      </c>
      <c r="H32" s="7">
        <f t="shared" si="5"/>
        <v>4313</v>
      </c>
      <c r="I32" s="16" t="str">
        <f t="shared" si="5"/>
        <v>No hay datos</v>
      </c>
      <c r="J32" s="19">
        <f t="shared" si="5"/>
        <v>149048</v>
      </c>
      <c r="K32" s="24">
        <f t="shared" si="5"/>
        <v>21423</v>
      </c>
      <c r="L32" s="7">
        <f t="shared" si="5"/>
        <v>327889</v>
      </c>
      <c r="M32" s="7">
        <f t="shared" si="5"/>
        <v>548790</v>
      </c>
      <c r="N32" s="7" t="s">
        <v>29</v>
      </c>
      <c r="O32" s="7" t="s">
        <v>43</v>
      </c>
      <c r="P32" s="7" t="s">
        <v>50</v>
      </c>
      <c r="Q32" s="8">
        <v>411</v>
      </c>
      <c r="R32" s="7">
        <f t="shared" si="6"/>
        <v>22263</v>
      </c>
      <c r="S32" s="7">
        <f t="shared" si="6"/>
        <v>1737</v>
      </c>
      <c r="T32" s="7">
        <f t="shared" si="6"/>
        <v>1651</v>
      </c>
      <c r="U32" s="7">
        <f t="shared" si="6"/>
        <v>79053</v>
      </c>
      <c r="V32" s="7">
        <f t="shared" si="6"/>
        <v>531</v>
      </c>
      <c r="W32" s="7">
        <f t="shared" si="6"/>
        <v>342</v>
      </c>
      <c r="X32" s="7" t="str">
        <f t="shared" si="6"/>
        <v>53.0%</v>
      </c>
      <c r="Y32" s="7" t="str">
        <f t="shared" si="6"/>
        <v>47.0%</v>
      </c>
      <c r="Z32" s="7" t="str">
        <f t="shared" si="6"/>
        <v>60.6%</v>
      </c>
      <c r="AA32" s="7" t="str">
        <f t="shared" si="6"/>
        <v>20.5%</v>
      </c>
      <c r="AB32" s="7" t="str">
        <f t="shared" si="6"/>
        <v>13.2%</v>
      </c>
      <c r="AC32" s="7" t="str">
        <f t="shared" si="6"/>
        <v>2.9%</v>
      </c>
      <c r="AD32" s="7" t="str">
        <f t="shared" si="6"/>
        <v>1.4%</v>
      </c>
      <c r="AE32" s="7" t="str">
        <f t="shared" si="6"/>
        <v>0.8%</v>
      </c>
      <c r="AF32" s="7" t="str">
        <f t="shared" si="6"/>
        <v>0.5%</v>
      </c>
      <c r="AG32" s="7" t="str">
        <f t="shared" si="6"/>
        <v>0.2%</v>
      </c>
      <c r="AH32" s="9"/>
      <c r="AI32" s="9">
        <f t="shared" si="3"/>
        <v>4</v>
      </c>
      <c r="AJ32" s="10" t="s">
        <v>282</v>
      </c>
    </row>
    <row r="33" spans="1:36" ht="13.8" x14ac:dyDescent="0.25">
      <c r="A33" s="5">
        <f t="shared" si="4"/>
        <v>43890</v>
      </c>
      <c r="B33" s="5">
        <f t="shared" si="4"/>
        <v>44136</v>
      </c>
      <c r="C33" s="6">
        <f t="shared" si="4"/>
        <v>0.33333333333333331</v>
      </c>
      <c r="D33" s="7">
        <f t="shared" si="4"/>
        <v>248</v>
      </c>
      <c r="E33" s="10" t="s">
        <v>268</v>
      </c>
      <c r="F33" s="7">
        <f t="shared" si="5"/>
        <v>169194</v>
      </c>
      <c r="G33" s="7">
        <f t="shared" si="5"/>
        <v>8371</v>
      </c>
      <c r="H33" s="7">
        <f t="shared" si="5"/>
        <v>4313</v>
      </c>
      <c r="I33" s="16" t="str">
        <f t="shared" si="5"/>
        <v>No hay datos</v>
      </c>
      <c r="J33" s="19">
        <f t="shared" si="5"/>
        <v>149048</v>
      </c>
      <c r="K33" s="24">
        <f t="shared" si="5"/>
        <v>21423</v>
      </c>
      <c r="L33" s="7">
        <f t="shared" si="5"/>
        <v>327889</v>
      </c>
      <c r="M33" s="7">
        <f t="shared" si="5"/>
        <v>548790</v>
      </c>
      <c r="N33" s="7" t="s">
        <v>29</v>
      </c>
      <c r="O33" s="7" t="s">
        <v>43</v>
      </c>
      <c r="P33" s="7" t="s">
        <v>51</v>
      </c>
      <c r="Q33" s="8">
        <v>15308</v>
      </c>
      <c r="R33" s="7">
        <f t="shared" si="6"/>
        <v>22263</v>
      </c>
      <c r="S33" s="7">
        <f t="shared" si="6"/>
        <v>1737</v>
      </c>
      <c r="T33" s="7">
        <f t="shared" si="6"/>
        <v>1651</v>
      </c>
      <c r="U33" s="7">
        <f t="shared" si="6"/>
        <v>79053</v>
      </c>
      <c r="V33" s="7">
        <f t="shared" si="6"/>
        <v>531</v>
      </c>
      <c r="W33" s="7">
        <f t="shared" si="6"/>
        <v>342</v>
      </c>
      <c r="X33" s="7" t="str">
        <f t="shared" si="6"/>
        <v>53.0%</v>
      </c>
      <c r="Y33" s="7" t="str">
        <f t="shared" si="6"/>
        <v>47.0%</v>
      </c>
      <c r="Z33" s="7" t="str">
        <f t="shared" si="6"/>
        <v>60.6%</v>
      </c>
      <c r="AA33" s="7" t="str">
        <f t="shared" si="6"/>
        <v>20.5%</v>
      </c>
      <c r="AB33" s="7" t="str">
        <f t="shared" si="6"/>
        <v>13.2%</v>
      </c>
      <c r="AC33" s="7" t="str">
        <f t="shared" si="6"/>
        <v>2.9%</v>
      </c>
      <c r="AD33" s="7" t="str">
        <f t="shared" si="6"/>
        <v>1.4%</v>
      </c>
      <c r="AE33" s="7" t="str">
        <f t="shared" si="6"/>
        <v>0.8%</v>
      </c>
      <c r="AF33" s="7" t="str">
        <f t="shared" si="6"/>
        <v>0.5%</v>
      </c>
      <c r="AG33" s="7" t="str">
        <f t="shared" si="6"/>
        <v>0.2%</v>
      </c>
      <c r="AH33" s="9"/>
      <c r="AI33" s="9">
        <f t="shared" si="3"/>
        <v>4</v>
      </c>
      <c r="AJ33" s="10" t="s">
        <v>282</v>
      </c>
    </row>
    <row r="34" spans="1:36" ht="13.8" x14ac:dyDescent="0.25">
      <c r="A34" s="5">
        <f t="shared" si="4"/>
        <v>43890</v>
      </c>
      <c r="B34" s="5">
        <f t="shared" si="4"/>
        <v>44136</v>
      </c>
      <c r="C34" s="6">
        <f t="shared" si="4"/>
        <v>0.33333333333333331</v>
      </c>
      <c r="D34" s="7">
        <f t="shared" si="4"/>
        <v>248</v>
      </c>
      <c r="E34" s="10" t="s">
        <v>268</v>
      </c>
      <c r="F34" s="7">
        <f t="shared" si="5"/>
        <v>169194</v>
      </c>
      <c r="G34" s="7">
        <f t="shared" si="5"/>
        <v>8371</v>
      </c>
      <c r="H34" s="7">
        <f t="shared" si="5"/>
        <v>4313</v>
      </c>
      <c r="I34" s="16" t="str">
        <f t="shared" si="5"/>
        <v>No hay datos</v>
      </c>
      <c r="J34" s="19">
        <f t="shared" si="5"/>
        <v>149048</v>
      </c>
      <c r="K34" s="24">
        <f t="shared" si="5"/>
        <v>21423</v>
      </c>
      <c r="L34" s="7">
        <f t="shared" si="5"/>
        <v>327889</v>
      </c>
      <c r="M34" s="7">
        <f t="shared" si="5"/>
        <v>548790</v>
      </c>
      <c r="N34" s="7" t="s">
        <v>29</v>
      </c>
      <c r="O34" s="7" t="s">
        <v>43</v>
      </c>
      <c r="P34" s="7" t="s">
        <v>52</v>
      </c>
      <c r="Q34" s="8">
        <v>874</v>
      </c>
      <c r="R34" s="7">
        <f t="shared" si="6"/>
        <v>22263</v>
      </c>
      <c r="S34" s="7">
        <f t="shared" si="6"/>
        <v>1737</v>
      </c>
      <c r="T34" s="7">
        <f t="shared" si="6"/>
        <v>1651</v>
      </c>
      <c r="U34" s="7">
        <f t="shared" si="6"/>
        <v>79053</v>
      </c>
      <c r="V34" s="7">
        <f t="shared" si="6"/>
        <v>531</v>
      </c>
      <c r="W34" s="7">
        <f t="shared" si="6"/>
        <v>342</v>
      </c>
      <c r="X34" s="7" t="str">
        <f t="shared" si="6"/>
        <v>53.0%</v>
      </c>
      <c r="Y34" s="7" t="str">
        <f t="shared" si="6"/>
        <v>47.0%</v>
      </c>
      <c r="Z34" s="7" t="str">
        <f t="shared" si="6"/>
        <v>60.6%</v>
      </c>
      <c r="AA34" s="7" t="str">
        <f t="shared" si="6"/>
        <v>20.5%</v>
      </c>
      <c r="AB34" s="7" t="str">
        <f t="shared" si="6"/>
        <v>13.2%</v>
      </c>
      <c r="AC34" s="7" t="str">
        <f t="shared" si="6"/>
        <v>2.9%</v>
      </c>
      <c r="AD34" s="7" t="str">
        <f t="shared" si="6"/>
        <v>1.4%</v>
      </c>
      <c r="AE34" s="7" t="str">
        <f t="shared" si="6"/>
        <v>0.8%</v>
      </c>
      <c r="AF34" s="7" t="str">
        <f t="shared" si="6"/>
        <v>0.5%</v>
      </c>
      <c r="AG34" s="7" t="str">
        <f t="shared" si="6"/>
        <v>0.2%</v>
      </c>
      <c r="AH34" s="9"/>
      <c r="AI34" s="9">
        <f t="shared" si="3"/>
        <v>4</v>
      </c>
      <c r="AJ34" s="10" t="s">
        <v>282</v>
      </c>
    </row>
    <row r="35" spans="1:36" ht="13.8" x14ac:dyDescent="0.25">
      <c r="A35" s="5">
        <f t="shared" ref="A35:D50" si="7">A34</f>
        <v>43890</v>
      </c>
      <c r="B35" s="5">
        <f t="shared" si="7"/>
        <v>44136</v>
      </c>
      <c r="C35" s="6">
        <f t="shared" si="7"/>
        <v>0.33333333333333331</v>
      </c>
      <c r="D35" s="7">
        <f t="shared" si="7"/>
        <v>248</v>
      </c>
      <c r="E35" s="10" t="s">
        <v>268</v>
      </c>
      <c r="F35" s="7">
        <f t="shared" ref="F35:M50" si="8">F34</f>
        <v>169194</v>
      </c>
      <c r="G35" s="7">
        <f t="shared" si="8"/>
        <v>8371</v>
      </c>
      <c r="H35" s="7">
        <f t="shared" si="8"/>
        <v>4313</v>
      </c>
      <c r="I35" s="16" t="str">
        <f t="shared" si="8"/>
        <v>No hay datos</v>
      </c>
      <c r="J35" s="19">
        <f t="shared" si="8"/>
        <v>149048</v>
      </c>
      <c r="K35" s="24">
        <f t="shared" si="8"/>
        <v>21423</v>
      </c>
      <c r="L35" s="7">
        <f t="shared" si="8"/>
        <v>327889</v>
      </c>
      <c r="M35" s="7">
        <f t="shared" si="8"/>
        <v>548790</v>
      </c>
      <c r="N35" s="7" t="s">
        <v>29</v>
      </c>
      <c r="O35" s="7" t="s">
        <v>43</v>
      </c>
      <c r="P35" s="7" t="s">
        <v>53</v>
      </c>
      <c r="Q35" s="8">
        <v>318</v>
      </c>
      <c r="R35" s="7">
        <f t="shared" si="6"/>
        <v>22263</v>
      </c>
      <c r="S35" s="7">
        <f t="shared" si="6"/>
        <v>1737</v>
      </c>
      <c r="T35" s="7">
        <f t="shared" si="6"/>
        <v>1651</v>
      </c>
      <c r="U35" s="7">
        <f t="shared" si="6"/>
        <v>79053</v>
      </c>
      <c r="V35" s="7">
        <f t="shared" si="6"/>
        <v>531</v>
      </c>
      <c r="W35" s="7">
        <f t="shared" si="6"/>
        <v>342</v>
      </c>
      <c r="X35" s="7" t="str">
        <f t="shared" si="6"/>
        <v>53.0%</v>
      </c>
      <c r="Y35" s="7" t="str">
        <f t="shared" si="6"/>
        <v>47.0%</v>
      </c>
      <c r="Z35" s="7" t="str">
        <f t="shared" si="6"/>
        <v>60.6%</v>
      </c>
      <c r="AA35" s="7" t="str">
        <f t="shared" si="6"/>
        <v>20.5%</v>
      </c>
      <c r="AB35" s="7" t="str">
        <f t="shared" si="6"/>
        <v>13.2%</v>
      </c>
      <c r="AC35" s="7" t="str">
        <f t="shared" si="6"/>
        <v>2.9%</v>
      </c>
      <c r="AD35" s="7" t="str">
        <f t="shared" si="6"/>
        <v>1.4%</v>
      </c>
      <c r="AE35" s="7" t="str">
        <f t="shared" si="6"/>
        <v>0.8%</v>
      </c>
      <c r="AF35" s="7" t="str">
        <f t="shared" si="6"/>
        <v>0.5%</v>
      </c>
      <c r="AG35" s="7" t="str">
        <f t="shared" si="6"/>
        <v>0.2%</v>
      </c>
      <c r="AH35" s="9"/>
      <c r="AI35" s="9">
        <f t="shared" si="3"/>
        <v>4</v>
      </c>
      <c r="AJ35" s="10" t="s">
        <v>282</v>
      </c>
    </row>
    <row r="36" spans="1:36" ht="13.8" x14ac:dyDescent="0.25">
      <c r="A36" s="5">
        <f t="shared" si="7"/>
        <v>43890</v>
      </c>
      <c r="B36" s="5">
        <f t="shared" si="7"/>
        <v>44136</v>
      </c>
      <c r="C36" s="6">
        <f t="shared" si="7"/>
        <v>0.33333333333333331</v>
      </c>
      <c r="D36" s="7">
        <f t="shared" si="7"/>
        <v>248</v>
      </c>
      <c r="E36" s="10" t="s">
        <v>268</v>
      </c>
      <c r="F36" s="7">
        <f t="shared" si="8"/>
        <v>169194</v>
      </c>
      <c r="G36" s="7">
        <f t="shared" si="8"/>
        <v>8371</v>
      </c>
      <c r="H36" s="7">
        <f t="shared" si="8"/>
        <v>4313</v>
      </c>
      <c r="I36" s="16" t="str">
        <f t="shared" si="8"/>
        <v>No hay datos</v>
      </c>
      <c r="J36" s="19">
        <f t="shared" si="8"/>
        <v>149048</v>
      </c>
      <c r="K36" s="24">
        <f t="shared" si="8"/>
        <v>21423</v>
      </c>
      <c r="L36" s="7">
        <f t="shared" si="8"/>
        <v>327889</v>
      </c>
      <c r="M36" s="7">
        <f t="shared" si="8"/>
        <v>548790</v>
      </c>
      <c r="N36" s="7" t="s">
        <v>29</v>
      </c>
      <c r="O36" s="7" t="s">
        <v>43</v>
      </c>
      <c r="P36" s="7" t="s">
        <v>54</v>
      </c>
      <c r="Q36" s="8">
        <v>214</v>
      </c>
      <c r="R36" s="7">
        <f t="shared" ref="R36:AG51" si="9">R35</f>
        <v>22263</v>
      </c>
      <c r="S36" s="7">
        <f t="shared" si="9"/>
        <v>1737</v>
      </c>
      <c r="T36" s="7">
        <f t="shared" si="9"/>
        <v>1651</v>
      </c>
      <c r="U36" s="7">
        <f t="shared" si="9"/>
        <v>79053</v>
      </c>
      <c r="V36" s="7">
        <f t="shared" si="9"/>
        <v>531</v>
      </c>
      <c r="W36" s="7">
        <f t="shared" si="9"/>
        <v>342</v>
      </c>
      <c r="X36" s="7" t="str">
        <f t="shared" si="9"/>
        <v>53.0%</v>
      </c>
      <c r="Y36" s="7" t="str">
        <f t="shared" si="9"/>
        <v>47.0%</v>
      </c>
      <c r="Z36" s="7" t="str">
        <f t="shared" si="9"/>
        <v>60.6%</v>
      </c>
      <c r="AA36" s="7" t="str">
        <f t="shared" si="9"/>
        <v>20.5%</v>
      </c>
      <c r="AB36" s="7" t="str">
        <f t="shared" si="9"/>
        <v>13.2%</v>
      </c>
      <c r="AC36" s="7" t="str">
        <f t="shared" si="9"/>
        <v>2.9%</v>
      </c>
      <c r="AD36" s="7" t="str">
        <f t="shared" si="9"/>
        <v>1.4%</v>
      </c>
      <c r="AE36" s="7" t="str">
        <f t="shared" si="9"/>
        <v>0.8%</v>
      </c>
      <c r="AF36" s="7" t="str">
        <f t="shared" si="9"/>
        <v>0.5%</v>
      </c>
      <c r="AG36" s="7" t="str">
        <f t="shared" si="9"/>
        <v>0.2%</v>
      </c>
      <c r="AH36" s="9"/>
      <c r="AI36" s="9">
        <f t="shared" si="3"/>
        <v>4</v>
      </c>
      <c r="AJ36" s="10" t="s">
        <v>282</v>
      </c>
    </row>
    <row r="37" spans="1:36" ht="13.8" x14ac:dyDescent="0.25">
      <c r="A37" s="5">
        <f t="shared" si="7"/>
        <v>43890</v>
      </c>
      <c r="B37" s="5">
        <f t="shared" si="7"/>
        <v>44136</v>
      </c>
      <c r="C37" s="6">
        <f t="shared" si="7"/>
        <v>0.33333333333333331</v>
      </c>
      <c r="D37" s="7">
        <f t="shared" si="7"/>
        <v>248</v>
      </c>
      <c r="E37" s="10" t="s">
        <v>268</v>
      </c>
      <c r="F37" s="7">
        <f t="shared" si="8"/>
        <v>169194</v>
      </c>
      <c r="G37" s="7">
        <f t="shared" si="8"/>
        <v>8371</v>
      </c>
      <c r="H37" s="7">
        <f t="shared" si="8"/>
        <v>4313</v>
      </c>
      <c r="I37" s="16" t="str">
        <f t="shared" si="8"/>
        <v>No hay datos</v>
      </c>
      <c r="J37" s="19">
        <f t="shared" si="8"/>
        <v>149048</v>
      </c>
      <c r="K37" s="24">
        <f t="shared" si="8"/>
        <v>21423</v>
      </c>
      <c r="L37" s="7">
        <f t="shared" si="8"/>
        <v>327889</v>
      </c>
      <c r="M37" s="7">
        <f t="shared" si="8"/>
        <v>548790</v>
      </c>
      <c r="N37" s="7" t="s">
        <v>29</v>
      </c>
      <c r="O37" s="7" t="s">
        <v>43</v>
      </c>
      <c r="P37" s="7" t="s">
        <v>55</v>
      </c>
      <c r="Q37" s="8">
        <v>219</v>
      </c>
      <c r="R37" s="7">
        <f t="shared" si="9"/>
        <v>22263</v>
      </c>
      <c r="S37" s="7">
        <f t="shared" si="9"/>
        <v>1737</v>
      </c>
      <c r="T37" s="7">
        <f t="shared" si="9"/>
        <v>1651</v>
      </c>
      <c r="U37" s="7">
        <f t="shared" si="9"/>
        <v>79053</v>
      </c>
      <c r="V37" s="7">
        <f t="shared" si="9"/>
        <v>531</v>
      </c>
      <c r="W37" s="7">
        <f t="shared" si="9"/>
        <v>342</v>
      </c>
      <c r="X37" s="7" t="str">
        <f t="shared" si="9"/>
        <v>53.0%</v>
      </c>
      <c r="Y37" s="7" t="str">
        <f t="shared" si="9"/>
        <v>47.0%</v>
      </c>
      <c r="Z37" s="7" t="str">
        <f t="shared" si="9"/>
        <v>60.6%</v>
      </c>
      <c r="AA37" s="7" t="str">
        <f t="shared" si="9"/>
        <v>20.5%</v>
      </c>
      <c r="AB37" s="7" t="str">
        <f t="shared" si="9"/>
        <v>13.2%</v>
      </c>
      <c r="AC37" s="7" t="str">
        <f t="shared" si="9"/>
        <v>2.9%</v>
      </c>
      <c r="AD37" s="7" t="str">
        <f t="shared" si="9"/>
        <v>1.4%</v>
      </c>
      <c r="AE37" s="7" t="str">
        <f t="shared" si="9"/>
        <v>0.8%</v>
      </c>
      <c r="AF37" s="7" t="str">
        <f t="shared" si="9"/>
        <v>0.5%</v>
      </c>
      <c r="AG37" s="7" t="str">
        <f t="shared" si="9"/>
        <v>0.2%</v>
      </c>
      <c r="AH37" s="9"/>
      <c r="AI37" s="9">
        <f t="shared" si="3"/>
        <v>4</v>
      </c>
      <c r="AJ37" s="10" t="s">
        <v>282</v>
      </c>
    </row>
    <row r="38" spans="1:36" ht="13.8" x14ac:dyDescent="0.25">
      <c r="A38" s="5">
        <f t="shared" si="7"/>
        <v>43890</v>
      </c>
      <c r="B38" s="5">
        <f t="shared" si="7"/>
        <v>44136</v>
      </c>
      <c r="C38" s="6">
        <f t="shared" si="7"/>
        <v>0.33333333333333331</v>
      </c>
      <c r="D38" s="7">
        <f t="shared" si="7"/>
        <v>248</v>
      </c>
      <c r="E38" s="10" t="s">
        <v>268</v>
      </c>
      <c r="F38" s="7">
        <f t="shared" si="8"/>
        <v>169194</v>
      </c>
      <c r="G38" s="7">
        <f t="shared" si="8"/>
        <v>8371</v>
      </c>
      <c r="H38" s="7">
        <f t="shared" si="8"/>
        <v>4313</v>
      </c>
      <c r="I38" s="16" t="str">
        <f t="shared" si="8"/>
        <v>No hay datos</v>
      </c>
      <c r="J38" s="19">
        <f t="shared" si="8"/>
        <v>149048</v>
      </c>
      <c r="K38" s="24">
        <f t="shared" si="8"/>
        <v>21423</v>
      </c>
      <c r="L38" s="7">
        <f t="shared" si="8"/>
        <v>327889</v>
      </c>
      <c r="M38" s="7">
        <f t="shared" si="8"/>
        <v>548790</v>
      </c>
      <c r="N38" s="7" t="s">
        <v>29</v>
      </c>
      <c r="O38" s="7" t="s">
        <v>43</v>
      </c>
      <c r="P38" s="7" t="s">
        <v>56</v>
      </c>
      <c r="Q38" s="8">
        <v>943</v>
      </c>
      <c r="R38" s="7">
        <f t="shared" si="9"/>
        <v>22263</v>
      </c>
      <c r="S38" s="7">
        <f t="shared" si="9"/>
        <v>1737</v>
      </c>
      <c r="T38" s="7">
        <f t="shared" si="9"/>
        <v>1651</v>
      </c>
      <c r="U38" s="7">
        <f t="shared" si="9"/>
        <v>79053</v>
      </c>
      <c r="V38" s="7">
        <f t="shared" si="9"/>
        <v>531</v>
      </c>
      <c r="W38" s="7">
        <f t="shared" si="9"/>
        <v>342</v>
      </c>
      <c r="X38" s="7" t="str">
        <f t="shared" si="9"/>
        <v>53.0%</v>
      </c>
      <c r="Y38" s="7" t="str">
        <f t="shared" si="9"/>
        <v>47.0%</v>
      </c>
      <c r="Z38" s="7" t="str">
        <f t="shared" si="9"/>
        <v>60.6%</v>
      </c>
      <c r="AA38" s="7" t="str">
        <f t="shared" si="9"/>
        <v>20.5%</v>
      </c>
      <c r="AB38" s="7" t="str">
        <f t="shared" si="9"/>
        <v>13.2%</v>
      </c>
      <c r="AC38" s="7" t="str">
        <f t="shared" si="9"/>
        <v>2.9%</v>
      </c>
      <c r="AD38" s="7" t="str">
        <f t="shared" si="9"/>
        <v>1.4%</v>
      </c>
      <c r="AE38" s="7" t="str">
        <f t="shared" si="9"/>
        <v>0.8%</v>
      </c>
      <c r="AF38" s="7" t="str">
        <f t="shared" si="9"/>
        <v>0.5%</v>
      </c>
      <c r="AG38" s="7" t="str">
        <f t="shared" si="9"/>
        <v>0.2%</v>
      </c>
      <c r="AH38" s="9"/>
      <c r="AI38" s="9">
        <f t="shared" si="3"/>
        <v>4</v>
      </c>
      <c r="AJ38" s="10" t="s">
        <v>282</v>
      </c>
    </row>
    <row r="39" spans="1:36" ht="13.8" x14ac:dyDescent="0.25">
      <c r="A39" s="5">
        <f t="shared" si="7"/>
        <v>43890</v>
      </c>
      <c r="B39" s="5">
        <f t="shared" si="7"/>
        <v>44136</v>
      </c>
      <c r="C39" s="6">
        <f t="shared" si="7"/>
        <v>0.33333333333333331</v>
      </c>
      <c r="D39" s="7">
        <f t="shared" si="7"/>
        <v>248</v>
      </c>
      <c r="E39" s="10" t="s">
        <v>268</v>
      </c>
      <c r="F39" s="7">
        <f t="shared" si="8"/>
        <v>169194</v>
      </c>
      <c r="G39" s="7">
        <f t="shared" si="8"/>
        <v>8371</v>
      </c>
      <c r="H39" s="7">
        <f t="shared" si="8"/>
        <v>4313</v>
      </c>
      <c r="I39" s="16" t="str">
        <f t="shared" si="8"/>
        <v>No hay datos</v>
      </c>
      <c r="J39" s="19">
        <f t="shared" si="8"/>
        <v>149048</v>
      </c>
      <c r="K39" s="24">
        <f t="shared" si="8"/>
        <v>21423</v>
      </c>
      <c r="L39" s="7">
        <f t="shared" si="8"/>
        <v>327889</v>
      </c>
      <c r="M39" s="7">
        <f t="shared" si="8"/>
        <v>548790</v>
      </c>
      <c r="N39" s="7" t="s">
        <v>29</v>
      </c>
      <c r="O39" s="7" t="s">
        <v>43</v>
      </c>
      <c r="P39" s="7" t="s">
        <v>57</v>
      </c>
      <c r="Q39" s="8">
        <v>96</v>
      </c>
      <c r="R39" s="7">
        <f t="shared" si="9"/>
        <v>22263</v>
      </c>
      <c r="S39" s="7">
        <f t="shared" si="9"/>
        <v>1737</v>
      </c>
      <c r="T39" s="7">
        <f t="shared" si="9"/>
        <v>1651</v>
      </c>
      <c r="U39" s="7">
        <f t="shared" si="9"/>
        <v>79053</v>
      </c>
      <c r="V39" s="7">
        <f t="shared" si="9"/>
        <v>531</v>
      </c>
      <c r="W39" s="7">
        <f t="shared" si="9"/>
        <v>342</v>
      </c>
      <c r="X39" s="7" t="str">
        <f t="shared" si="9"/>
        <v>53.0%</v>
      </c>
      <c r="Y39" s="7" t="str">
        <f t="shared" si="9"/>
        <v>47.0%</v>
      </c>
      <c r="Z39" s="7" t="str">
        <f t="shared" si="9"/>
        <v>60.6%</v>
      </c>
      <c r="AA39" s="7" t="str">
        <f t="shared" si="9"/>
        <v>20.5%</v>
      </c>
      <c r="AB39" s="7" t="str">
        <f t="shared" si="9"/>
        <v>13.2%</v>
      </c>
      <c r="AC39" s="7" t="str">
        <f t="shared" si="9"/>
        <v>2.9%</v>
      </c>
      <c r="AD39" s="7" t="str">
        <f t="shared" si="9"/>
        <v>1.4%</v>
      </c>
      <c r="AE39" s="7" t="str">
        <f t="shared" si="9"/>
        <v>0.8%</v>
      </c>
      <c r="AF39" s="7" t="str">
        <f t="shared" si="9"/>
        <v>0.5%</v>
      </c>
      <c r="AG39" s="7" t="str">
        <f t="shared" si="9"/>
        <v>0.2%</v>
      </c>
      <c r="AH39" s="9"/>
      <c r="AI39" s="9">
        <f t="shared" si="3"/>
        <v>4</v>
      </c>
      <c r="AJ39" s="10" t="s">
        <v>282</v>
      </c>
    </row>
    <row r="40" spans="1:36" ht="13.8" x14ac:dyDescent="0.25">
      <c r="A40" s="5">
        <f t="shared" si="7"/>
        <v>43890</v>
      </c>
      <c r="B40" s="5">
        <f t="shared" si="7"/>
        <v>44136</v>
      </c>
      <c r="C40" s="6">
        <f t="shared" si="7"/>
        <v>0.33333333333333331</v>
      </c>
      <c r="D40" s="7">
        <f t="shared" si="7"/>
        <v>248</v>
      </c>
      <c r="E40" s="10" t="s">
        <v>268</v>
      </c>
      <c r="F40" s="7">
        <f t="shared" si="8"/>
        <v>169194</v>
      </c>
      <c r="G40" s="7">
        <f t="shared" si="8"/>
        <v>8371</v>
      </c>
      <c r="H40" s="7">
        <f t="shared" si="8"/>
        <v>4313</v>
      </c>
      <c r="I40" s="16" t="str">
        <f t="shared" si="8"/>
        <v>No hay datos</v>
      </c>
      <c r="J40" s="19">
        <f t="shared" si="8"/>
        <v>149048</v>
      </c>
      <c r="K40" s="24">
        <f t="shared" si="8"/>
        <v>21423</v>
      </c>
      <c r="L40" s="7">
        <f t="shared" si="8"/>
        <v>327889</v>
      </c>
      <c r="M40" s="7">
        <f t="shared" si="8"/>
        <v>548790</v>
      </c>
      <c r="N40" s="7" t="s">
        <v>29</v>
      </c>
      <c r="O40" s="7" t="s">
        <v>43</v>
      </c>
      <c r="P40" s="7" t="s">
        <v>58</v>
      </c>
      <c r="Q40" s="8">
        <v>211</v>
      </c>
      <c r="R40" s="7">
        <f t="shared" si="9"/>
        <v>22263</v>
      </c>
      <c r="S40" s="7">
        <f t="shared" si="9"/>
        <v>1737</v>
      </c>
      <c r="T40" s="7">
        <f t="shared" si="9"/>
        <v>1651</v>
      </c>
      <c r="U40" s="7">
        <f t="shared" si="9"/>
        <v>79053</v>
      </c>
      <c r="V40" s="7">
        <f t="shared" si="9"/>
        <v>531</v>
      </c>
      <c r="W40" s="7">
        <f t="shared" si="9"/>
        <v>342</v>
      </c>
      <c r="X40" s="7" t="str">
        <f t="shared" si="9"/>
        <v>53.0%</v>
      </c>
      <c r="Y40" s="7" t="str">
        <f t="shared" si="9"/>
        <v>47.0%</v>
      </c>
      <c r="Z40" s="7" t="str">
        <f t="shared" si="9"/>
        <v>60.6%</v>
      </c>
      <c r="AA40" s="7" t="str">
        <f t="shared" si="9"/>
        <v>20.5%</v>
      </c>
      <c r="AB40" s="7" t="str">
        <f t="shared" si="9"/>
        <v>13.2%</v>
      </c>
      <c r="AC40" s="7" t="str">
        <f t="shared" si="9"/>
        <v>2.9%</v>
      </c>
      <c r="AD40" s="7" t="str">
        <f t="shared" si="9"/>
        <v>1.4%</v>
      </c>
      <c r="AE40" s="7" t="str">
        <f t="shared" si="9"/>
        <v>0.8%</v>
      </c>
      <c r="AF40" s="7" t="str">
        <f t="shared" si="9"/>
        <v>0.5%</v>
      </c>
      <c r="AG40" s="7" t="str">
        <f t="shared" si="9"/>
        <v>0.2%</v>
      </c>
      <c r="AH40" s="9"/>
      <c r="AI40" s="9">
        <f t="shared" si="3"/>
        <v>4</v>
      </c>
      <c r="AJ40" s="10" t="s">
        <v>282</v>
      </c>
    </row>
    <row r="41" spans="1:36" ht="13.8" x14ac:dyDescent="0.25">
      <c r="A41" s="5">
        <f t="shared" si="7"/>
        <v>43890</v>
      </c>
      <c r="B41" s="5">
        <f t="shared" si="7"/>
        <v>44136</v>
      </c>
      <c r="C41" s="6">
        <f t="shared" si="7"/>
        <v>0.33333333333333331</v>
      </c>
      <c r="D41" s="7">
        <f t="shared" si="7"/>
        <v>248</v>
      </c>
      <c r="E41" s="10" t="s">
        <v>268</v>
      </c>
      <c r="F41" s="7">
        <f t="shared" si="8"/>
        <v>169194</v>
      </c>
      <c r="G41" s="7">
        <f t="shared" si="8"/>
        <v>8371</v>
      </c>
      <c r="H41" s="7">
        <f t="shared" si="8"/>
        <v>4313</v>
      </c>
      <c r="I41" s="16" t="str">
        <f t="shared" si="8"/>
        <v>No hay datos</v>
      </c>
      <c r="J41" s="19">
        <f t="shared" si="8"/>
        <v>149048</v>
      </c>
      <c r="K41" s="24">
        <f t="shared" si="8"/>
        <v>21423</v>
      </c>
      <c r="L41" s="7">
        <f t="shared" si="8"/>
        <v>327889</v>
      </c>
      <c r="M41" s="7">
        <f t="shared" si="8"/>
        <v>548790</v>
      </c>
      <c r="N41" s="7" t="s">
        <v>29</v>
      </c>
      <c r="O41" s="7" t="s">
        <v>43</v>
      </c>
      <c r="P41" s="7" t="s">
        <v>200</v>
      </c>
      <c r="Q41" s="8">
        <v>23</v>
      </c>
      <c r="R41" s="7">
        <f t="shared" si="9"/>
        <v>22263</v>
      </c>
      <c r="S41" s="7">
        <f t="shared" si="9"/>
        <v>1737</v>
      </c>
      <c r="T41" s="7">
        <f t="shared" si="9"/>
        <v>1651</v>
      </c>
      <c r="U41" s="7">
        <f t="shared" si="9"/>
        <v>79053</v>
      </c>
      <c r="V41" s="7">
        <f t="shared" si="9"/>
        <v>531</v>
      </c>
      <c r="W41" s="7">
        <f t="shared" si="9"/>
        <v>342</v>
      </c>
      <c r="X41" s="7" t="str">
        <f t="shared" si="9"/>
        <v>53.0%</v>
      </c>
      <c r="Y41" s="7" t="str">
        <f t="shared" si="9"/>
        <v>47.0%</v>
      </c>
      <c r="Z41" s="7" t="str">
        <f t="shared" si="9"/>
        <v>60.6%</v>
      </c>
      <c r="AA41" s="7" t="str">
        <f t="shared" si="9"/>
        <v>20.5%</v>
      </c>
      <c r="AB41" s="7" t="str">
        <f t="shared" si="9"/>
        <v>13.2%</v>
      </c>
      <c r="AC41" s="7" t="str">
        <f t="shared" si="9"/>
        <v>2.9%</v>
      </c>
      <c r="AD41" s="7" t="str">
        <f t="shared" si="9"/>
        <v>1.4%</v>
      </c>
      <c r="AE41" s="7" t="str">
        <f t="shared" si="9"/>
        <v>0.8%</v>
      </c>
      <c r="AF41" s="7" t="str">
        <f t="shared" si="9"/>
        <v>0.5%</v>
      </c>
      <c r="AG41" s="7" t="str">
        <f t="shared" si="9"/>
        <v>0.2%</v>
      </c>
      <c r="AH41" s="9"/>
      <c r="AI41" s="9">
        <f t="shared" si="3"/>
        <v>4</v>
      </c>
      <c r="AJ41" s="10" t="s">
        <v>282</v>
      </c>
    </row>
    <row r="42" spans="1:36" ht="13.8" x14ac:dyDescent="0.25">
      <c r="A42" s="5">
        <f t="shared" si="7"/>
        <v>43890</v>
      </c>
      <c r="B42" s="5">
        <f t="shared" si="7"/>
        <v>44136</v>
      </c>
      <c r="C42" s="6">
        <f t="shared" si="7"/>
        <v>0.33333333333333331</v>
      </c>
      <c r="D42" s="7">
        <f t="shared" si="7"/>
        <v>248</v>
      </c>
      <c r="E42" s="10" t="s">
        <v>268</v>
      </c>
      <c r="F42" s="7">
        <f t="shared" si="8"/>
        <v>169194</v>
      </c>
      <c r="G42" s="7">
        <f t="shared" si="8"/>
        <v>8371</v>
      </c>
      <c r="H42" s="7">
        <f t="shared" si="8"/>
        <v>4313</v>
      </c>
      <c r="I42" s="16" t="str">
        <f t="shared" si="8"/>
        <v>No hay datos</v>
      </c>
      <c r="J42" s="19">
        <f t="shared" si="8"/>
        <v>149048</v>
      </c>
      <c r="K42" s="24">
        <f t="shared" si="8"/>
        <v>21423</v>
      </c>
      <c r="L42" s="7">
        <f t="shared" si="8"/>
        <v>327889</v>
      </c>
      <c r="M42" s="7">
        <f t="shared" si="8"/>
        <v>548790</v>
      </c>
      <c r="N42" s="7" t="s">
        <v>29</v>
      </c>
      <c r="O42" s="7" t="s">
        <v>43</v>
      </c>
      <c r="P42" s="7" t="s">
        <v>59</v>
      </c>
      <c r="Q42" s="8">
        <v>238</v>
      </c>
      <c r="R42" s="7">
        <f t="shared" si="9"/>
        <v>22263</v>
      </c>
      <c r="S42" s="7">
        <f t="shared" si="9"/>
        <v>1737</v>
      </c>
      <c r="T42" s="7">
        <f t="shared" si="9"/>
        <v>1651</v>
      </c>
      <c r="U42" s="7">
        <f t="shared" si="9"/>
        <v>79053</v>
      </c>
      <c r="V42" s="7">
        <f t="shared" si="9"/>
        <v>531</v>
      </c>
      <c r="W42" s="7">
        <f t="shared" si="9"/>
        <v>342</v>
      </c>
      <c r="X42" s="7" t="str">
        <f t="shared" si="9"/>
        <v>53.0%</v>
      </c>
      <c r="Y42" s="7" t="str">
        <f t="shared" si="9"/>
        <v>47.0%</v>
      </c>
      <c r="Z42" s="7" t="str">
        <f t="shared" si="9"/>
        <v>60.6%</v>
      </c>
      <c r="AA42" s="7" t="str">
        <f t="shared" si="9"/>
        <v>20.5%</v>
      </c>
      <c r="AB42" s="7" t="str">
        <f t="shared" si="9"/>
        <v>13.2%</v>
      </c>
      <c r="AC42" s="7" t="str">
        <f t="shared" si="9"/>
        <v>2.9%</v>
      </c>
      <c r="AD42" s="7" t="str">
        <f t="shared" si="9"/>
        <v>1.4%</v>
      </c>
      <c r="AE42" s="7" t="str">
        <f t="shared" si="9"/>
        <v>0.8%</v>
      </c>
      <c r="AF42" s="7" t="str">
        <f t="shared" si="9"/>
        <v>0.5%</v>
      </c>
      <c r="AG42" s="7" t="str">
        <f t="shared" si="9"/>
        <v>0.2%</v>
      </c>
      <c r="AH42" s="9"/>
      <c r="AI42" s="9">
        <f t="shared" si="3"/>
        <v>4</v>
      </c>
      <c r="AJ42" s="10" t="s">
        <v>282</v>
      </c>
    </row>
    <row r="43" spans="1:36" ht="13.8" x14ac:dyDescent="0.25">
      <c r="A43" s="5">
        <f t="shared" si="7"/>
        <v>43890</v>
      </c>
      <c r="B43" s="5">
        <f t="shared" si="7"/>
        <v>44136</v>
      </c>
      <c r="C43" s="6">
        <f t="shared" si="7"/>
        <v>0.33333333333333331</v>
      </c>
      <c r="D43" s="7">
        <f t="shared" si="7"/>
        <v>248</v>
      </c>
      <c r="E43" s="10" t="s">
        <v>268</v>
      </c>
      <c r="F43" s="7">
        <f t="shared" si="8"/>
        <v>169194</v>
      </c>
      <c r="G43" s="7">
        <f t="shared" si="8"/>
        <v>8371</v>
      </c>
      <c r="H43" s="7">
        <f t="shared" si="8"/>
        <v>4313</v>
      </c>
      <c r="I43" s="16" t="str">
        <f t="shared" si="8"/>
        <v>No hay datos</v>
      </c>
      <c r="J43" s="19">
        <f t="shared" si="8"/>
        <v>149048</v>
      </c>
      <c r="K43" s="24">
        <f t="shared" si="8"/>
        <v>21423</v>
      </c>
      <c r="L43" s="7">
        <f t="shared" si="8"/>
        <v>327889</v>
      </c>
      <c r="M43" s="7">
        <f t="shared" si="8"/>
        <v>548790</v>
      </c>
      <c r="N43" s="7" t="s">
        <v>29</v>
      </c>
      <c r="O43" s="7" t="s">
        <v>43</v>
      </c>
      <c r="P43" s="7" t="s">
        <v>176</v>
      </c>
      <c r="Q43" s="8">
        <v>50</v>
      </c>
      <c r="R43" s="7">
        <f t="shared" si="9"/>
        <v>22263</v>
      </c>
      <c r="S43" s="7">
        <f t="shared" si="9"/>
        <v>1737</v>
      </c>
      <c r="T43" s="7">
        <f t="shared" si="9"/>
        <v>1651</v>
      </c>
      <c r="U43" s="7">
        <f t="shared" si="9"/>
        <v>79053</v>
      </c>
      <c r="V43" s="7">
        <f t="shared" si="9"/>
        <v>531</v>
      </c>
      <c r="W43" s="7">
        <f t="shared" si="9"/>
        <v>342</v>
      </c>
      <c r="X43" s="7" t="str">
        <f t="shared" si="9"/>
        <v>53.0%</v>
      </c>
      <c r="Y43" s="7" t="str">
        <f t="shared" si="9"/>
        <v>47.0%</v>
      </c>
      <c r="Z43" s="7" t="str">
        <f t="shared" si="9"/>
        <v>60.6%</v>
      </c>
      <c r="AA43" s="7" t="str">
        <f t="shared" si="9"/>
        <v>20.5%</v>
      </c>
      <c r="AB43" s="7" t="str">
        <f t="shared" si="9"/>
        <v>13.2%</v>
      </c>
      <c r="AC43" s="7" t="str">
        <f t="shared" si="9"/>
        <v>2.9%</v>
      </c>
      <c r="AD43" s="7" t="str">
        <f t="shared" si="9"/>
        <v>1.4%</v>
      </c>
      <c r="AE43" s="7" t="str">
        <f t="shared" si="9"/>
        <v>0.8%</v>
      </c>
      <c r="AF43" s="7" t="str">
        <f t="shared" si="9"/>
        <v>0.5%</v>
      </c>
      <c r="AG43" s="7" t="str">
        <f t="shared" si="9"/>
        <v>0.2%</v>
      </c>
      <c r="AH43" s="9"/>
      <c r="AI43" s="9">
        <f t="shared" si="3"/>
        <v>4</v>
      </c>
      <c r="AJ43" s="10" t="s">
        <v>282</v>
      </c>
    </row>
    <row r="44" spans="1:36" ht="13.8" x14ac:dyDescent="0.25">
      <c r="A44" s="5">
        <f t="shared" si="7"/>
        <v>43890</v>
      </c>
      <c r="B44" s="5">
        <f t="shared" si="7"/>
        <v>44136</v>
      </c>
      <c r="C44" s="6">
        <f t="shared" si="7"/>
        <v>0.33333333333333331</v>
      </c>
      <c r="D44" s="7">
        <f t="shared" si="7"/>
        <v>248</v>
      </c>
      <c r="E44" s="10" t="s">
        <v>268</v>
      </c>
      <c r="F44" s="7">
        <f t="shared" si="8"/>
        <v>169194</v>
      </c>
      <c r="G44" s="7">
        <f t="shared" si="8"/>
        <v>8371</v>
      </c>
      <c r="H44" s="7">
        <f t="shared" si="8"/>
        <v>4313</v>
      </c>
      <c r="I44" s="16" t="str">
        <f t="shared" si="8"/>
        <v>No hay datos</v>
      </c>
      <c r="J44" s="19">
        <f t="shared" si="8"/>
        <v>149048</v>
      </c>
      <c r="K44" s="24">
        <f t="shared" si="8"/>
        <v>21423</v>
      </c>
      <c r="L44" s="7">
        <f t="shared" si="8"/>
        <v>327889</v>
      </c>
      <c r="M44" s="7">
        <f t="shared" si="8"/>
        <v>548790</v>
      </c>
      <c r="N44" s="7" t="s">
        <v>29</v>
      </c>
      <c r="O44" s="7" t="s">
        <v>43</v>
      </c>
      <c r="P44" s="7" t="s">
        <v>60</v>
      </c>
      <c r="Q44" s="8">
        <v>255</v>
      </c>
      <c r="R44" s="7">
        <f t="shared" si="9"/>
        <v>22263</v>
      </c>
      <c r="S44" s="7">
        <f t="shared" si="9"/>
        <v>1737</v>
      </c>
      <c r="T44" s="7">
        <f t="shared" si="9"/>
        <v>1651</v>
      </c>
      <c r="U44" s="7">
        <f t="shared" si="9"/>
        <v>79053</v>
      </c>
      <c r="V44" s="7">
        <f t="shared" si="9"/>
        <v>531</v>
      </c>
      <c r="W44" s="7">
        <f t="shared" si="9"/>
        <v>342</v>
      </c>
      <c r="X44" s="7" t="str">
        <f t="shared" si="9"/>
        <v>53.0%</v>
      </c>
      <c r="Y44" s="7" t="str">
        <f t="shared" si="9"/>
        <v>47.0%</v>
      </c>
      <c r="Z44" s="7" t="str">
        <f t="shared" si="9"/>
        <v>60.6%</v>
      </c>
      <c r="AA44" s="7" t="str">
        <f t="shared" si="9"/>
        <v>20.5%</v>
      </c>
      <c r="AB44" s="7" t="str">
        <f t="shared" si="9"/>
        <v>13.2%</v>
      </c>
      <c r="AC44" s="7" t="str">
        <f t="shared" si="9"/>
        <v>2.9%</v>
      </c>
      <c r="AD44" s="7" t="str">
        <f t="shared" si="9"/>
        <v>1.4%</v>
      </c>
      <c r="AE44" s="7" t="str">
        <f t="shared" si="9"/>
        <v>0.8%</v>
      </c>
      <c r="AF44" s="7" t="str">
        <f t="shared" si="9"/>
        <v>0.5%</v>
      </c>
      <c r="AG44" s="7" t="str">
        <f t="shared" si="9"/>
        <v>0.2%</v>
      </c>
      <c r="AH44" s="9"/>
      <c r="AI44" s="9">
        <f t="shared" si="3"/>
        <v>4</v>
      </c>
      <c r="AJ44" s="10" t="s">
        <v>282</v>
      </c>
    </row>
    <row r="45" spans="1:36" ht="13.8" x14ac:dyDescent="0.25">
      <c r="A45" s="5">
        <f t="shared" si="7"/>
        <v>43890</v>
      </c>
      <c r="B45" s="5">
        <f t="shared" si="7"/>
        <v>44136</v>
      </c>
      <c r="C45" s="6">
        <f t="shared" si="7"/>
        <v>0.33333333333333331</v>
      </c>
      <c r="D45" s="7">
        <f t="shared" si="7"/>
        <v>248</v>
      </c>
      <c r="E45" s="10" t="s">
        <v>268</v>
      </c>
      <c r="F45" s="7">
        <f t="shared" si="8"/>
        <v>169194</v>
      </c>
      <c r="G45" s="7">
        <f t="shared" si="8"/>
        <v>8371</v>
      </c>
      <c r="H45" s="7">
        <f t="shared" si="8"/>
        <v>4313</v>
      </c>
      <c r="I45" s="16" t="str">
        <f t="shared" si="8"/>
        <v>No hay datos</v>
      </c>
      <c r="J45" s="19">
        <f t="shared" si="8"/>
        <v>149048</v>
      </c>
      <c r="K45" s="24">
        <f t="shared" si="8"/>
        <v>21423</v>
      </c>
      <c r="L45" s="7">
        <f t="shared" si="8"/>
        <v>327889</v>
      </c>
      <c r="M45" s="7">
        <f t="shared" si="8"/>
        <v>548790</v>
      </c>
      <c r="N45" s="7" t="s">
        <v>29</v>
      </c>
      <c r="O45" s="7" t="s">
        <v>43</v>
      </c>
      <c r="P45" s="7" t="s">
        <v>61</v>
      </c>
      <c r="Q45" s="8">
        <v>64</v>
      </c>
      <c r="R45" s="7">
        <f t="shared" si="9"/>
        <v>22263</v>
      </c>
      <c r="S45" s="7">
        <f t="shared" si="9"/>
        <v>1737</v>
      </c>
      <c r="T45" s="7">
        <f t="shared" si="9"/>
        <v>1651</v>
      </c>
      <c r="U45" s="7">
        <f t="shared" si="9"/>
        <v>79053</v>
      </c>
      <c r="V45" s="7">
        <f t="shared" si="9"/>
        <v>531</v>
      </c>
      <c r="W45" s="7">
        <f t="shared" si="9"/>
        <v>342</v>
      </c>
      <c r="X45" s="7" t="str">
        <f t="shared" si="9"/>
        <v>53.0%</v>
      </c>
      <c r="Y45" s="7" t="str">
        <f t="shared" si="9"/>
        <v>47.0%</v>
      </c>
      <c r="Z45" s="7" t="str">
        <f t="shared" si="9"/>
        <v>60.6%</v>
      </c>
      <c r="AA45" s="7" t="str">
        <f t="shared" si="9"/>
        <v>20.5%</v>
      </c>
      <c r="AB45" s="7" t="str">
        <f t="shared" si="9"/>
        <v>13.2%</v>
      </c>
      <c r="AC45" s="7" t="str">
        <f t="shared" si="9"/>
        <v>2.9%</v>
      </c>
      <c r="AD45" s="7" t="str">
        <f t="shared" si="9"/>
        <v>1.4%</v>
      </c>
      <c r="AE45" s="7" t="str">
        <f t="shared" si="9"/>
        <v>0.8%</v>
      </c>
      <c r="AF45" s="7" t="str">
        <f t="shared" si="9"/>
        <v>0.5%</v>
      </c>
      <c r="AG45" s="7" t="str">
        <f t="shared" si="9"/>
        <v>0.2%</v>
      </c>
      <c r="AH45" s="9"/>
      <c r="AI45" s="9">
        <f t="shared" si="3"/>
        <v>4</v>
      </c>
      <c r="AJ45" s="10" t="s">
        <v>282</v>
      </c>
    </row>
    <row r="46" spans="1:36" ht="13.8" x14ac:dyDescent="0.25">
      <c r="A46" s="5">
        <f t="shared" si="7"/>
        <v>43890</v>
      </c>
      <c r="B46" s="5">
        <f t="shared" si="7"/>
        <v>44136</v>
      </c>
      <c r="C46" s="6">
        <f t="shared" si="7"/>
        <v>0.33333333333333331</v>
      </c>
      <c r="D46" s="7">
        <f t="shared" si="7"/>
        <v>248</v>
      </c>
      <c r="E46" s="10" t="s">
        <v>268</v>
      </c>
      <c r="F46" s="7">
        <f t="shared" si="8"/>
        <v>169194</v>
      </c>
      <c r="G46" s="7">
        <f t="shared" si="8"/>
        <v>8371</v>
      </c>
      <c r="H46" s="7">
        <f t="shared" si="8"/>
        <v>4313</v>
      </c>
      <c r="I46" s="16" t="str">
        <f t="shared" si="8"/>
        <v>No hay datos</v>
      </c>
      <c r="J46" s="19">
        <f t="shared" si="8"/>
        <v>149048</v>
      </c>
      <c r="K46" s="24">
        <f t="shared" si="8"/>
        <v>21423</v>
      </c>
      <c r="L46" s="7">
        <f t="shared" si="8"/>
        <v>327889</v>
      </c>
      <c r="M46" s="7">
        <f t="shared" si="8"/>
        <v>548790</v>
      </c>
      <c r="N46" s="7" t="s">
        <v>29</v>
      </c>
      <c r="O46" s="7" t="s">
        <v>43</v>
      </c>
      <c r="P46" s="7" t="s">
        <v>62</v>
      </c>
      <c r="Q46" s="8">
        <v>169</v>
      </c>
      <c r="R46" s="7">
        <f t="shared" si="9"/>
        <v>22263</v>
      </c>
      <c r="S46" s="7">
        <f t="shared" si="9"/>
        <v>1737</v>
      </c>
      <c r="T46" s="7">
        <f t="shared" si="9"/>
        <v>1651</v>
      </c>
      <c r="U46" s="7">
        <f t="shared" si="9"/>
        <v>79053</v>
      </c>
      <c r="V46" s="7">
        <f t="shared" si="9"/>
        <v>531</v>
      </c>
      <c r="W46" s="7">
        <f t="shared" si="9"/>
        <v>342</v>
      </c>
      <c r="X46" s="7" t="str">
        <f t="shared" si="9"/>
        <v>53.0%</v>
      </c>
      <c r="Y46" s="7" t="str">
        <f t="shared" si="9"/>
        <v>47.0%</v>
      </c>
      <c r="Z46" s="7" t="str">
        <f t="shared" si="9"/>
        <v>60.6%</v>
      </c>
      <c r="AA46" s="7" t="str">
        <f t="shared" si="9"/>
        <v>20.5%</v>
      </c>
      <c r="AB46" s="7" t="str">
        <f t="shared" si="9"/>
        <v>13.2%</v>
      </c>
      <c r="AC46" s="7" t="str">
        <f t="shared" si="9"/>
        <v>2.9%</v>
      </c>
      <c r="AD46" s="7" t="str">
        <f t="shared" si="9"/>
        <v>1.4%</v>
      </c>
      <c r="AE46" s="7" t="str">
        <f t="shared" si="9"/>
        <v>0.8%</v>
      </c>
      <c r="AF46" s="7" t="str">
        <f t="shared" si="9"/>
        <v>0.5%</v>
      </c>
      <c r="AG46" s="7" t="str">
        <f t="shared" si="9"/>
        <v>0.2%</v>
      </c>
      <c r="AH46" s="9"/>
      <c r="AI46" s="9">
        <f t="shared" si="3"/>
        <v>4</v>
      </c>
      <c r="AJ46" s="10" t="s">
        <v>282</v>
      </c>
    </row>
    <row r="47" spans="1:36" ht="13.8" x14ac:dyDescent="0.25">
      <c r="A47" s="5">
        <f t="shared" si="7"/>
        <v>43890</v>
      </c>
      <c r="B47" s="5">
        <f t="shared" si="7"/>
        <v>44136</v>
      </c>
      <c r="C47" s="6">
        <f t="shared" si="7"/>
        <v>0.33333333333333331</v>
      </c>
      <c r="D47" s="7">
        <f t="shared" si="7"/>
        <v>248</v>
      </c>
      <c r="E47" s="10" t="s">
        <v>268</v>
      </c>
      <c r="F47" s="7">
        <f t="shared" si="8"/>
        <v>169194</v>
      </c>
      <c r="G47" s="7">
        <f t="shared" si="8"/>
        <v>8371</v>
      </c>
      <c r="H47" s="7">
        <f t="shared" si="8"/>
        <v>4313</v>
      </c>
      <c r="I47" s="16" t="str">
        <f t="shared" si="8"/>
        <v>No hay datos</v>
      </c>
      <c r="J47" s="19">
        <f t="shared" si="8"/>
        <v>149048</v>
      </c>
      <c r="K47" s="24">
        <f t="shared" si="8"/>
        <v>21423</v>
      </c>
      <c r="L47" s="7">
        <f t="shared" si="8"/>
        <v>327889</v>
      </c>
      <c r="M47" s="7">
        <f t="shared" si="8"/>
        <v>548790</v>
      </c>
      <c r="N47" s="7" t="s">
        <v>29</v>
      </c>
      <c r="O47" s="7" t="s">
        <v>43</v>
      </c>
      <c r="P47" s="7" t="s">
        <v>201</v>
      </c>
      <c r="Q47" s="8">
        <v>17</v>
      </c>
      <c r="R47" s="7">
        <f t="shared" si="9"/>
        <v>22263</v>
      </c>
      <c r="S47" s="7">
        <f t="shared" si="9"/>
        <v>1737</v>
      </c>
      <c r="T47" s="7">
        <f t="shared" si="9"/>
        <v>1651</v>
      </c>
      <c r="U47" s="7">
        <f t="shared" si="9"/>
        <v>79053</v>
      </c>
      <c r="V47" s="7">
        <f t="shared" si="9"/>
        <v>531</v>
      </c>
      <c r="W47" s="7">
        <f t="shared" si="9"/>
        <v>342</v>
      </c>
      <c r="X47" s="7" t="str">
        <f t="shared" si="9"/>
        <v>53.0%</v>
      </c>
      <c r="Y47" s="7" t="str">
        <f t="shared" si="9"/>
        <v>47.0%</v>
      </c>
      <c r="Z47" s="7" t="str">
        <f t="shared" si="9"/>
        <v>60.6%</v>
      </c>
      <c r="AA47" s="7" t="str">
        <f t="shared" si="9"/>
        <v>20.5%</v>
      </c>
      <c r="AB47" s="7" t="str">
        <f t="shared" si="9"/>
        <v>13.2%</v>
      </c>
      <c r="AC47" s="7" t="str">
        <f t="shared" si="9"/>
        <v>2.9%</v>
      </c>
      <c r="AD47" s="7" t="str">
        <f t="shared" si="9"/>
        <v>1.4%</v>
      </c>
      <c r="AE47" s="7" t="str">
        <f t="shared" si="9"/>
        <v>0.8%</v>
      </c>
      <c r="AF47" s="7" t="str">
        <f t="shared" si="9"/>
        <v>0.5%</v>
      </c>
      <c r="AG47" s="7" t="str">
        <f t="shared" si="9"/>
        <v>0.2%</v>
      </c>
      <c r="AH47" s="9"/>
      <c r="AI47" s="9">
        <f t="shared" si="3"/>
        <v>4</v>
      </c>
      <c r="AJ47" s="10" t="s">
        <v>282</v>
      </c>
    </row>
    <row r="48" spans="1:36" ht="13.8" x14ac:dyDescent="0.25">
      <c r="A48" s="5">
        <f t="shared" si="7"/>
        <v>43890</v>
      </c>
      <c r="B48" s="5">
        <f t="shared" si="7"/>
        <v>44136</v>
      </c>
      <c r="C48" s="6">
        <f t="shared" si="7"/>
        <v>0.33333333333333331</v>
      </c>
      <c r="D48" s="7">
        <f t="shared" si="7"/>
        <v>248</v>
      </c>
      <c r="E48" s="10" t="s">
        <v>268</v>
      </c>
      <c r="F48" s="7">
        <f t="shared" si="8"/>
        <v>169194</v>
      </c>
      <c r="G48" s="7">
        <f t="shared" si="8"/>
        <v>8371</v>
      </c>
      <c r="H48" s="7">
        <f t="shared" si="8"/>
        <v>4313</v>
      </c>
      <c r="I48" s="16" t="str">
        <f t="shared" si="8"/>
        <v>No hay datos</v>
      </c>
      <c r="J48" s="19">
        <f t="shared" si="8"/>
        <v>149048</v>
      </c>
      <c r="K48" s="24">
        <f t="shared" si="8"/>
        <v>21423</v>
      </c>
      <c r="L48" s="7">
        <f t="shared" si="8"/>
        <v>327889</v>
      </c>
      <c r="M48" s="7">
        <f t="shared" si="8"/>
        <v>548790</v>
      </c>
      <c r="N48" s="7" t="s">
        <v>29</v>
      </c>
      <c r="O48" s="7" t="s">
        <v>43</v>
      </c>
      <c r="P48" s="7" t="s">
        <v>63</v>
      </c>
      <c r="Q48" s="8">
        <v>31</v>
      </c>
      <c r="R48" s="7">
        <f t="shared" si="9"/>
        <v>22263</v>
      </c>
      <c r="S48" s="7">
        <f t="shared" si="9"/>
        <v>1737</v>
      </c>
      <c r="T48" s="7">
        <f t="shared" si="9"/>
        <v>1651</v>
      </c>
      <c r="U48" s="7">
        <f t="shared" si="9"/>
        <v>79053</v>
      </c>
      <c r="V48" s="7">
        <f t="shared" si="9"/>
        <v>531</v>
      </c>
      <c r="W48" s="7">
        <f t="shared" si="9"/>
        <v>342</v>
      </c>
      <c r="X48" s="7" t="str">
        <f t="shared" si="9"/>
        <v>53.0%</v>
      </c>
      <c r="Y48" s="7" t="str">
        <f t="shared" si="9"/>
        <v>47.0%</v>
      </c>
      <c r="Z48" s="7" t="str">
        <f t="shared" si="9"/>
        <v>60.6%</v>
      </c>
      <c r="AA48" s="7" t="str">
        <f t="shared" si="9"/>
        <v>20.5%</v>
      </c>
      <c r="AB48" s="7" t="str">
        <f t="shared" si="9"/>
        <v>13.2%</v>
      </c>
      <c r="AC48" s="7" t="str">
        <f t="shared" si="9"/>
        <v>2.9%</v>
      </c>
      <c r="AD48" s="7" t="str">
        <f t="shared" si="9"/>
        <v>1.4%</v>
      </c>
      <c r="AE48" s="7" t="str">
        <f t="shared" si="9"/>
        <v>0.8%</v>
      </c>
      <c r="AF48" s="7" t="str">
        <f t="shared" si="9"/>
        <v>0.5%</v>
      </c>
      <c r="AG48" s="7" t="str">
        <f t="shared" si="9"/>
        <v>0.2%</v>
      </c>
      <c r="AH48" s="9"/>
      <c r="AI48" s="9">
        <f t="shared" si="3"/>
        <v>4</v>
      </c>
      <c r="AJ48" s="10" t="s">
        <v>282</v>
      </c>
    </row>
    <row r="49" spans="1:36" ht="13.8" x14ac:dyDescent="0.25">
      <c r="A49" s="5">
        <f t="shared" si="7"/>
        <v>43890</v>
      </c>
      <c r="B49" s="5">
        <f t="shared" si="7"/>
        <v>44136</v>
      </c>
      <c r="C49" s="6">
        <f t="shared" si="7"/>
        <v>0.33333333333333331</v>
      </c>
      <c r="D49" s="7">
        <f t="shared" si="7"/>
        <v>248</v>
      </c>
      <c r="E49" s="10" t="s">
        <v>268</v>
      </c>
      <c r="F49" s="7">
        <f t="shared" si="8"/>
        <v>169194</v>
      </c>
      <c r="G49" s="7">
        <f t="shared" si="8"/>
        <v>8371</v>
      </c>
      <c r="H49" s="7">
        <f t="shared" si="8"/>
        <v>4313</v>
      </c>
      <c r="I49" s="16" t="str">
        <f t="shared" si="8"/>
        <v>No hay datos</v>
      </c>
      <c r="J49" s="19">
        <f t="shared" si="8"/>
        <v>149048</v>
      </c>
      <c r="K49" s="24">
        <f t="shared" si="8"/>
        <v>21423</v>
      </c>
      <c r="L49" s="7">
        <f t="shared" si="8"/>
        <v>327889</v>
      </c>
      <c r="M49" s="7">
        <f t="shared" si="8"/>
        <v>548790</v>
      </c>
      <c r="N49" s="7" t="s">
        <v>29</v>
      </c>
      <c r="O49" s="7" t="s">
        <v>43</v>
      </c>
      <c r="P49" s="7" t="s">
        <v>64</v>
      </c>
      <c r="Q49" s="8">
        <v>14</v>
      </c>
      <c r="R49" s="7">
        <f t="shared" si="9"/>
        <v>22263</v>
      </c>
      <c r="S49" s="7">
        <f t="shared" si="9"/>
        <v>1737</v>
      </c>
      <c r="T49" s="7">
        <f t="shared" si="9"/>
        <v>1651</v>
      </c>
      <c r="U49" s="7">
        <f t="shared" si="9"/>
        <v>79053</v>
      </c>
      <c r="V49" s="7">
        <f t="shared" si="9"/>
        <v>531</v>
      </c>
      <c r="W49" s="7">
        <f t="shared" si="9"/>
        <v>342</v>
      </c>
      <c r="X49" s="7" t="str">
        <f t="shared" si="9"/>
        <v>53.0%</v>
      </c>
      <c r="Y49" s="7" t="str">
        <f t="shared" si="9"/>
        <v>47.0%</v>
      </c>
      <c r="Z49" s="7" t="str">
        <f t="shared" si="9"/>
        <v>60.6%</v>
      </c>
      <c r="AA49" s="7" t="str">
        <f t="shared" si="9"/>
        <v>20.5%</v>
      </c>
      <c r="AB49" s="7" t="str">
        <f t="shared" si="9"/>
        <v>13.2%</v>
      </c>
      <c r="AC49" s="7" t="str">
        <f t="shared" si="9"/>
        <v>2.9%</v>
      </c>
      <c r="AD49" s="7" t="str">
        <f t="shared" si="9"/>
        <v>1.4%</v>
      </c>
      <c r="AE49" s="7" t="str">
        <f t="shared" si="9"/>
        <v>0.8%</v>
      </c>
      <c r="AF49" s="7" t="str">
        <f t="shared" si="9"/>
        <v>0.5%</v>
      </c>
      <c r="AG49" s="7" t="str">
        <f t="shared" si="9"/>
        <v>0.2%</v>
      </c>
      <c r="AH49" s="9"/>
      <c r="AI49" s="9">
        <f t="shared" si="3"/>
        <v>4</v>
      </c>
      <c r="AJ49" s="10" t="s">
        <v>282</v>
      </c>
    </row>
    <row r="50" spans="1:36" ht="13.8" x14ac:dyDescent="0.25">
      <c r="A50" s="5">
        <f t="shared" si="7"/>
        <v>43890</v>
      </c>
      <c r="B50" s="5">
        <f t="shared" si="7"/>
        <v>44136</v>
      </c>
      <c r="C50" s="6">
        <f t="shared" si="7"/>
        <v>0.33333333333333331</v>
      </c>
      <c r="D50" s="7">
        <f t="shared" si="7"/>
        <v>248</v>
      </c>
      <c r="E50" s="10" t="s">
        <v>268</v>
      </c>
      <c r="F50" s="7">
        <f t="shared" si="8"/>
        <v>169194</v>
      </c>
      <c r="G50" s="7">
        <f t="shared" si="8"/>
        <v>8371</v>
      </c>
      <c r="H50" s="7">
        <f t="shared" si="8"/>
        <v>4313</v>
      </c>
      <c r="I50" s="16" t="str">
        <f t="shared" si="8"/>
        <v>No hay datos</v>
      </c>
      <c r="J50" s="19">
        <f t="shared" si="8"/>
        <v>149048</v>
      </c>
      <c r="K50" s="24">
        <f t="shared" si="8"/>
        <v>21423</v>
      </c>
      <c r="L50" s="7">
        <f t="shared" si="8"/>
        <v>327889</v>
      </c>
      <c r="M50" s="7">
        <f t="shared" si="8"/>
        <v>548790</v>
      </c>
      <c r="N50" s="7" t="s">
        <v>29</v>
      </c>
      <c r="O50" s="7" t="s">
        <v>43</v>
      </c>
      <c r="P50" s="7" t="s">
        <v>65</v>
      </c>
      <c r="Q50" s="8">
        <v>32</v>
      </c>
      <c r="R50" s="7">
        <f t="shared" si="9"/>
        <v>22263</v>
      </c>
      <c r="S50" s="7">
        <f t="shared" si="9"/>
        <v>1737</v>
      </c>
      <c r="T50" s="7">
        <f t="shared" si="9"/>
        <v>1651</v>
      </c>
      <c r="U50" s="7">
        <f t="shared" si="9"/>
        <v>79053</v>
      </c>
      <c r="V50" s="7">
        <f t="shared" si="9"/>
        <v>531</v>
      </c>
      <c r="W50" s="7">
        <f t="shared" si="9"/>
        <v>342</v>
      </c>
      <c r="X50" s="7" t="str">
        <f t="shared" si="9"/>
        <v>53.0%</v>
      </c>
      <c r="Y50" s="7" t="str">
        <f t="shared" si="9"/>
        <v>47.0%</v>
      </c>
      <c r="Z50" s="7" t="str">
        <f t="shared" si="9"/>
        <v>60.6%</v>
      </c>
      <c r="AA50" s="7" t="str">
        <f t="shared" si="9"/>
        <v>20.5%</v>
      </c>
      <c r="AB50" s="7" t="str">
        <f t="shared" si="9"/>
        <v>13.2%</v>
      </c>
      <c r="AC50" s="7" t="str">
        <f t="shared" si="9"/>
        <v>2.9%</v>
      </c>
      <c r="AD50" s="7" t="str">
        <f t="shared" si="9"/>
        <v>1.4%</v>
      </c>
      <c r="AE50" s="7" t="str">
        <f t="shared" si="9"/>
        <v>0.8%</v>
      </c>
      <c r="AF50" s="7" t="str">
        <f t="shared" si="9"/>
        <v>0.5%</v>
      </c>
      <c r="AG50" s="7" t="str">
        <f t="shared" si="9"/>
        <v>0.2%</v>
      </c>
      <c r="AH50" s="9"/>
      <c r="AI50" s="9">
        <f t="shared" si="3"/>
        <v>4</v>
      </c>
      <c r="AJ50" s="10" t="s">
        <v>282</v>
      </c>
    </row>
    <row r="51" spans="1:36" ht="13.8" x14ac:dyDescent="0.25">
      <c r="A51" s="5">
        <f t="shared" ref="A51:D66" si="10">A50</f>
        <v>43890</v>
      </c>
      <c r="B51" s="5">
        <f t="shared" si="10"/>
        <v>44136</v>
      </c>
      <c r="C51" s="6">
        <f t="shared" si="10"/>
        <v>0.33333333333333331</v>
      </c>
      <c r="D51" s="7">
        <f t="shared" si="10"/>
        <v>248</v>
      </c>
      <c r="E51" s="10" t="s">
        <v>268</v>
      </c>
      <c r="F51" s="7">
        <f t="shared" ref="F51:M66" si="11">F50</f>
        <v>169194</v>
      </c>
      <c r="G51" s="7">
        <f t="shared" si="11"/>
        <v>8371</v>
      </c>
      <c r="H51" s="7">
        <f t="shared" si="11"/>
        <v>4313</v>
      </c>
      <c r="I51" s="16" t="str">
        <f t="shared" si="11"/>
        <v>No hay datos</v>
      </c>
      <c r="J51" s="19">
        <f t="shared" si="11"/>
        <v>149048</v>
      </c>
      <c r="K51" s="24">
        <f t="shared" si="11"/>
        <v>21423</v>
      </c>
      <c r="L51" s="7">
        <f t="shared" si="11"/>
        <v>327889</v>
      </c>
      <c r="M51" s="7">
        <f t="shared" si="11"/>
        <v>548790</v>
      </c>
      <c r="N51" s="7" t="s">
        <v>29</v>
      </c>
      <c r="O51" s="7" t="s">
        <v>234</v>
      </c>
      <c r="P51" s="7" t="s">
        <v>234</v>
      </c>
      <c r="Q51" s="8">
        <v>4017</v>
      </c>
      <c r="R51" s="8">
        <v>4017</v>
      </c>
      <c r="S51" s="8">
        <v>342</v>
      </c>
      <c r="T51" s="8">
        <v>237</v>
      </c>
      <c r="U51" s="7">
        <f t="shared" si="9"/>
        <v>79053</v>
      </c>
      <c r="V51" s="7">
        <f t="shared" si="9"/>
        <v>531</v>
      </c>
      <c r="W51" s="7">
        <f t="shared" si="9"/>
        <v>342</v>
      </c>
      <c r="X51" s="7" t="str">
        <f t="shared" si="9"/>
        <v>53.0%</v>
      </c>
      <c r="Y51" s="7" t="str">
        <f t="shared" si="9"/>
        <v>47.0%</v>
      </c>
      <c r="Z51" s="7" t="str">
        <f t="shared" si="9"/>
        <v>60.6%</v>
      </c>
      <c r="AA51" s="7" t="str">
        <f t="shared" si="9"/>
        <v>20.5%</v>
      </c>
      <c r="AB51" s="7" t="str">
        <f t="shared" si="9"/>
        <v>13.2%</v>
      </c>
      <c r="AC51" s="7" t="str">
        <f t="shared" si="9"/>
        <v>2.9%</v>
      </c>
      <c r="AD51" s="7" t="str">
        <f t="shared" si="9"/>
        <v>1.4%</v>
      </c>
      <c r="AE51" s="7" t="str">
        <f t="shared" si="9"/>
        <v>0.8%</v>
      </c>
      <c r="AF51" s="7" t="str">
        <f t="shared" si="9"/>
        <v>0.5%</v>
      </c>
      <c r="AG51" s="7" t="str">
        <f t="shared" si="9"/>
        <v>0.2%</v>
      </c>
      <c r="AH51" s="9"/>
      <c r="AI51" s="9">
        <f t="shared" si="3"/>
        <v>4</v>
      </c>
      <c r="AJ51" s="10" t="s">
        <v>282</v>
      </c>
    </row>
    <row r="52" spans="1:36" ht="13.8" x14ac:dyDescent="0.25">
      <c r="A52" s="5">
        <f t="shared" si="10"/>
        <v>43890</v>
      </c>
      <c r="B52" s="5">
        <f t="shared" si="10"/>
        <v>44136</v>
      </c>
      <c r="C52" s="6">
        <f t="shared" si="10"/>
        <v>0.33333333333333331</v>
      </c>
      <c r="D52" s="7">
        <f t="shared" si="10"/>
        <v>248</v>
      </c>
      <c r="E52" s="10" t="s">
        <v>268</v>
      </c>
      <c r="F52" s="7">
        <f t="shared" si="11"/>
        <v>169194</v>
      </c>
      <c r="G52" s="7">
        <f t="shared" si="11"/>
        <v>8371</v>
      </c>
      <c r="H52" s="7">
        <f t="shared" si="11"/>
        <v>4313</v>
      </c>
      <c r="I52" s="16" t="str">
        <f t="shared" si="11"/>
        <v>No hay datos</v>
      </c>
      <c r="J52" s="19">
        <f t="shared" si="11"/>
        <v>149048</v>
      </c>
      <c r="K52" s="24">
        <f t="shared" si="11"/>
        <v>21423</v>
      </c>
      <c r="L52" s="7">
        <f t="shared" si="11"/>
        <v>327889</v>
      </c>
      <c r="M52" s="7">
        <f t="shared" si="11"/>
        <v>548790</v>
      </c>
      <c r="N52" s="7" t="s">
        <v>29</v>
      </c>
      <c r="O52" s="7" t="s">
        <v>234</v>
      </c>
      <c r="P52" s="7" t="s">
        <v>66</v>
      </c>
      <c r="Q52" s="8">
        <v>73</v>
      </c>
      <c r="R52" s="7">
        <f t="shared" ref="R52:AG67" si="12">R51</f>
        <v>4017</v>
      </c>
      <c r="S52" s="7">
        <f t="shared" si="12"/>
        <v>342</v>
      </c>
      <c r="T52" s="7">
        <f t="shared" si="12"/>
        <v>237</v>
      </c>
      <c r="U52" s="7">
        <f t="shared" si="12"/>
        <v>79053</v>
      </c>
      <c r="V52" s="7">
        <f t="shared" si="12"/>
        <v>531</v>
      </c>
      <c r="W52" s="7">
        <f t="shared" si="12"/>
        <v>342</v>
      </c>
      <c r="X52" s="7" t="str">
        <f t="shared" si="12"/>
        <v>53.0%</v>
      </c>
      <c r="Y52" s="7" t="str">
        <f t="shared" si="12"/>
        <v>47.0%</v>
      </c>
      <c r="Z52" s="7" t="str">
        <f t="shared" si="12"/>
        <v>60.6%</v>
      </c>
      <c r="AA52" s="7" t="str">
        <f t="shared" si="12"/>
        <v>20.5%</v>
      </c>
      <c r="AB52" s="7" t="str">
        <f t="shared" si="12"/>
        <v>13.2%</v>
      </c>
      <c r="AC52" s="7" t="str">
        <f t="shared" si="12"/>
        <v>2.9%</v>
      </c>
      <c r="AD52" s="7" t="str">
        <f t="shared" si="12"/>
        <v>1.4%</v>
      </c>
      <c r="AE52" s="7" t="str">
        <f t="shared" si="12"/>
        <v>0.8%</v>
      </c>
      <c r="AF52" s="7" t="str">
        <f t="shared" si="12"/>
        <v>0.5%</v>
      </c>
      <c r="AG52" s="7" t="str">
        <f t="shared" si="12"/>
        <v>0.2%</v>
      </c>
      <c r="AH52" s="9"/>
      <c r="AI52" s="9">
        <f t="shared" si="3"/>
        <v>4</v>
      </c>
      <c r="AJ52" s="10" t="s">
        <v>282</v>
      </c>
    </row>
    <row r="53" spans="1:36" ht="13.8" x14ac:dyDescent="0.25">
      <c r="A53" s="5">
        <f t="shared" si="10"/>
        <v>43890</v>
      </c>
      <c r="B53" s="5">
        <f t="shared" si="10"/>
        <v>44136</v>
      </c>
      <c r="C53" s="6">
        <f t="shared" si="10"/>
        <v>0.33333333333333331</v>
      </c>
      <c r="D53" s="7">
        <f t="shared" si="10"/>
        <v>248</v>
      </c>
      <c r="E53" s="10" t="s">
        <v>268</v>
      </c>
      <c r="F53" s="7">
        <f t="shared" si="11"/>
        <v>169194</v>
      </c>
      <c r="G53" s="7">
        <f t="shared" si="11"/>
        <v>8371</v>
      </c>
      <c r="H53" s="7">
        <f t="shared" si="11"/>
        <v>4313</v>
      </c>
      <c r="I53" s="16" t="str">
        <f t="shared" si="11"/>
        <v>No hay datos</v>
      </c>
      <c r="J53" s="19">
        <f t="shared" si="11"/>
        <v>149048</v>
      </c>
      <c r="K53" s="24">
        <f t="shared" si="11"/>
        <v>21423</v>
      </c>
      <c r="L53" s="7">
        <f t="shared" si="11"/>
        <v>327889</v>
      </c>
      <c r="M53" s="7">
        <f t="shared" si="11"/>
        <v>548790</v>
      </c>
      <c r="N53" s="7" t="s">
        <v>29</v>
      </c>
      <c r="O53" s="7" t="s">
        <v>234</v>
      </c>
      <c r="P53" s="7" t="s">
        <v>67</v>
      </c>
      <c r="Q53" s="8">
        <v>1326</v>
      </c>
      <c r="R53" s="7">
        <f t="shared" si="12"/>
        <v>4017</v>
      </c>
      <c r="S53" s="7">
        <f t="shared" si="12"/>
        <v>342</v>
      </c>
      <c r="T53" s="7">
        <f t="shared" si="12"/>
        <v>237</v>
      </c>
      <c r="U53" s="7">
        <f t="shared" si="12"/>
        <v>79053</v>
      </c>
      <c r="V53" s="7">
        <f t="shared" si="12"/>
        <v>531</v>
      </c>
      <c r="W53" s="7">
        <f t="shared" si="12"/>
        <v>342</v>
      </c>
      <c r="X53" s="7" t="str">
        <f t="shared" si="12"/>
        <v>53.0%</v>
      </c>
      <c r="Y53" s="7" t="str">
        <f t="shared" si="12"/>
        <v>47.0%</v>
      </c>
      <c r="Z53" s="7" t="str">
        <f t="shared" si="12"/>
        <v>60.6%</v>
      </c>
      <c r="AA53" s="7" t="str">
        <f t="shared" si="12"/>
        <v>20.5%</v>
      </c>
      <c r="AB53" s="7" t="str">
        <f t="shared" si="12"/>
        <v>13.2%</v>
      </c>
      <c r="AC53" s="7" t="str">
        <f t="shared" si="12"/>
        <v>2.9%</v>
      </c>
      <c r="AD53" s="7" t="str">
        <f t="shared" si="12"/>
        <v>1.4%</v>
      </c>
      <c r="AE53" s="7" t="str">
        <f t="shared" si="12"/>
        <v>0.8%</v>
      </c>
      <c r="AF53" s="7" t="str">
        <f t="shared" si="12"/>
        <v>0.5%</v>
      </c>
      <c r="AG53" s="7" t="str">
        <f t="shared" si="12"/>
        <v>0.2%</v>
      </c>
      <c r="AH53" s="9"/>
      <c r="AI53" s="9">
        <f t="shared" si="3"/>
        <v>4</v>
      </c>
      <c r="AJ53" s="10" t="s">
        <v>282</v>
      </c>
    </row>
    <row r="54" spans="1:36" ht="13.8" x14ac:dyDescent="0.25">
      <c r="A54" s="5">
        <f t="shared" si="10"/>
        <v>43890</v>
      </c>
      <c r="B54" s="5">
        <f t="shared" si="10"/>
        <v>44136</v>
      </c>
      <c r="C54" s="6">
        <f t="shared" si="10"/>
        <v>0.33333333333333331</v>
      </c>
      <c r="D54" s="7">
        <f t="shared" si="10"/>
        <v>248</v>
      </c>
      <c r="E54" s="10" t="s">
        <v>268</v>
      </c>
      <c r="F54" s="7">
        <f t="shared" si="11"/>
        <v>169194</v>
      </c>
      <c r="G54" s="7">
        <f t="shared" si="11"/>
        <v>8371</v>
      </c>
      <c r="H54" s="7">
        <f t="shared" si="11"/>
        <v>4313</v>
      </c>
      <c r="I54" s="16" t="str">
        <f t="shared" si="11"/>
        <v>No hay datos</v>
      </c>
      <c r="J54" s="19">
        <f t="shared" si="11"/>
        <v>149048</v>
      </c>
      <c r="K54" s="24">
        <f t="shared" si="11"/>
        <v>21423</v>
      </c>
      <c r="L54" s="7">
        <f t="shared" si="11"/>
        <v>327889</v>
      </c>
      <c r="M54" s="7">
        <f t="shared" si="11"/>
        <v>548790</v>
      </c>
      <c r="N54" s="7" t="s">
        <v>29</v>
      </c>
      <c r="O54" s="7" t="s">
        <v>234</v>
      </c>
      <c r="P54" s="7" t="s">
        <v>202</v>
      </c>
      <c r="Q54" s="8">
        <v>298</v>
      </c>
      <c r="R54" s="7">
        <f t="shared" si="12"/>
        <v>4017</v>
      </c>
      <c r="S54" s="7">
        <f t="shared" si="12"/>
        <v>342</v>
      </c>
      <c r="T54" s="7">
        <f t="shared" si="12"/>
        <v>237</v>
      </c>
      <c r="U54" s="7">
        <f t="shared" si="12"/>
        <v>79053</v>
      </c>
      <c r="V54" s="7">
        <f t="shared" si="12"/>
        <v>531</v>
      </c>
      <c r="W54" s="7">
        <f t="shared" si="12"/>
        <v>342</v>
      </c>
      <c r="X54" s="7" t="str">
        <f t="shared" si="12"/>
        <v>53.0%</v>
      </c>
      <c r="Y54" s="7" t="str">
        <f t="shared" si="12"/>
        <v>47.0%</v>
      </c>
      <c r="Z54" s="7" t="str">
        <f t="shared" si="12"/>
        <v>60.6%</v>
      </c>
      <c r="AA54" s="7" t="str">
        <f t="shared" si="12"/>
        <v>20.5%</v>
      </c>
      <c r="AB54" s="7" t="str">
        <f t="shared" si="12"/>
        <v>13.2%</v>
      </c>
      <c r="AC54" s="7" t="str">
        <f t="shared" si="12"/>
        <v>2.9%</v>
      </c>
      <c r="AD54" s="7" t="str">
        <f t="shared" si="12"/>
        <v>1.4%</v>
      </c>
      <c r="AE54" s="7" t="str">
        <f t="shared" si="12"/>
        <v>0.8%</v>
      </c>
      <c r="AF54" s="7" t="str">
        <f t="shared" si="12"/>
        <v>0.5%</v>
      </c>
      <c r="AG54" s="7" t="str">
        <f t="shared" si="12"/>
        <v>0.2%</v>
      </c>
      <c r="AH54" s="9"/>
      <c r="AI54" s="9">
        <f t="shared" si="3"/>
        <v>4</v>
      </c>
      <c r="AJ54" s="10" t="s">
        <v>282</v>
      </c>
    </row>
    <row r="55" spans="1:36" ht="13.8" x14ac:dyDescent="0.25">
      <c r="A55" s="5">
        <f t="shared" si="10"/>
        <v>43890</v>
      </c>
      <c r="B55" s="5">
        <f t="shared" si="10"/>
        <v>44136</v>
      </c>
      <c r="C55" s="6">
        <f t="shared" si="10"/>
        <v>0.33333333333333331</v>
      </c>
      <c r="D55" s="7">
        <f t="shared" si="10"/>
        <v>248</v>
      </c>
      <c r="E55" s="10" t="s">
        <v>268</v>
      </c>
      <c r="F55" s="7">
        <f t="shared" si="11"/>
        <v>169194</v>
      </c>
      <c r="G55" s="7">
        <f t="shared" si="11"/>
        <v>8371</v>
      </c>
      <c r="H55" s="7">
        <f t="shared" si="11"/>
        <v>4313</v>
      </c>
      <c r="I55" s="16" t="str">
        <f t="shared" si="11"/>
        <v>No hay datos</v>
      </c>
      <c r="J55" s="19">
        <f t="shared" si="11"/>
        <v>149048</v>
      </c>
      <c r="K55" s="24">
        <f t="shared" si="11"/>
        <v>21423</v>
      </c>
      <c r="L55" s="7">
        <f t="shared" si="11"/>
        <v>327889</v>
      </c>
      <c r="M55" s="7">
        <f t="shared" si="11"/>
        <v>548790</v>
      </c>
      <c r="N55" s="7" t="s">
        <v>29</v>
      </c>
      <c r="O55" s="7" t="s">
        <v>234</v>
      </c>
      <c r="P55" s="7" t="s">
        <v>68</v>
      </c>
      <c r="Q55" s="8">
        <v>51</v>
      </c>
      <c r="R55" s="7">
        <f t="shared" si="12"/>
        <v>4017</v>
      </c>
      <c r="S55" s="7">
        <f t="shared" si="12"/>
        <v>342</v>
      </c>
      <c r="T55" s="7">
        <f t="shared" si="12"/>
        <v>237</v>
      </c>
      <c r="U55" s="7">
        <f t="shared" si="12"/>
        <v>79053</v>
      </c>
      <c r="V55" s="7">
        <f t="shared" si="12"/>
        <v>531</v>
      </c>
      <c r="W55" s="7">
        <f t="shared" si="12"/>
        <v>342</v>
      </c>
      <c r="X55" s="7" t="str">
        <f t="shared" si="12"/>
        <v>53.0%</v>
      </c>
      <c r="Y55" s="7" t="str">
        <f t="shared" si="12"/>
        <v>47.0%</v>
      </c>
      <c r="Z55" s="7" t="str">
        <f t="shared" si="12"/>
        <v>60.6%</v>
      </c>
      <c r="AA55" s="7" t="str">
        <f t="shared" si="12"/>
        <v>20.5%</v>
      </c>
      <c r="AB55" s="7" t="str">
        <f t="shared" si="12"/>
        <v>13.2%</v>
      </c>
      <c r="AC55" s="7" t="str">
        <f t="shared" si="12"/>
        <v>2.9%</v>
      </c>
      <c r="AD55" s="7" t="str">
        <f t="shared" si="12"/>
        <v>1.4%</v>
      </c>
      <c r="AE55" s="7" t="str">
        <f t="shared" si="12"/>
        <v>0.8%</v>
      </c>
      <c r="AF55" s="7" t="str">
        <f t="shared" si="12"/>
        <v>0.5%</v>
      </c>
      <c r="AG55" s="7" t="str">
        <f t="shared" si="12"/>
        <v>0.2%</v>
      </c>
      <c r="AH55" s="9"/>
      <c r="AI55" s="9">
        <f t="shared" si="3"/>
        <v>4</v>
      </c>
      <c r="AJ55" s="10" t="s">
        <v>282</v>
      </c>
    </row>
    <row r="56" spans="1:36" ht="13.8" x14ac:dyDescent="0.25">
      <c r="A56" s="5">
        <f t="shared" si="10"/>
        <v>43890</v>
      </c>
      <c r="B56" s="5">
        <f t="shared" si="10"/>
        <v>44136</v>
      </c>
      <c r="C56" s="6">
        <f t="shared" si="10"/>
        <v>0.33333333333333331</v>
      </c>
      <c r="D56" s="7">
        <f t="shared" si="10"/>
        <v>248</v>
      </c>
      <c r="E56" s="10" t="s">
        <v>268</v>
      </c>
      <c r="F56" s="7">
        <f t="shared" si="11"/>
        <v>169194</v>
      </c>
      <c r="G56" s="7">
        <f t="shared" si="11"/>
        <v>8371</v>
      </c>
      <c r="H56" s="7">
        <f t="shared" si="11"/>
        <v>4313</v>
      </c>
      <c r="I56" s="16" t="str">
        <f t="shared" si="11"/>
        <v>No hay datos</v>
      </c>
      <c r="J56" s="19">
        <f t="shared" si="11"/>
        <v>149048</v>
      </c>
      <c r="K56" s="24">
        <f t="shared" si="11"/>
        <v>21423</v>
      </c>
      <c r="L56" s="7">
        <f t="shared" si="11"/>
        <v>327889</v>
      </c>
      <c r="M56" s="7">
        <f t="shared" si="11"/>
        <v>548790</v>
      </c>
      <c r="N56" s="7" t="s">
        <v>29</v>
      </c>
      <c r="O56" s="7" t="s">
        <v>234</v>
      </c>
      <c r="P56" s="7" t="s">
        <v>69</v>
      </c>
      <c r="Q56" s="8">
        <v>89</v>
      </c>
      <c r="R56" s="7">
        <f t="shared" si="12"/>
        <v>4017</v>
      </c>
      <c r="S56" s="7">
        <f t="shared" si="12"/>
        <v>342</v>
      </c>
      <c r="T56" s="7">
        <f t="shared" si="12"/>
        <v>237</v>
      </c>
      <c r="U56" s="7">
        <f t="shared" si="12"/>
        <v>79053</v>
      </c>
      <c r="V56" s="7">
        <f t="shared" si="12"/>
        <v>531</v>
      </c>
      <c r="W56" s="7">
        <f t="shared" si="12"/>
        <v>342</v>
      </c>
      <c r="X56" s="7" t="str">
        <f t="shared" si="12"/>
        <v>53.0%</v>
      </c>
      <c r="Y56" s="7" t="str">
        <f t="shared" si="12"/>
        <v>47.0%</v>
      </c>
      <c r="Z56" s="7" t="str">
        <f t="shared" si="12"/>
        <v>60.6%</v>
      </c>
      <c r="AA56" s="7" t="str">
        <f t="shared" si="12"/>
        <v>20.5%</v>
      </c>
      <c r="AB56" s="7" t="str">
        <f t="shared" si="12"/>
        <v>13.2%</v>
      </c>
      <c r="AC56" s="7" t="str">
        <f t="shared" si="12"/>
        <v>2.9%</v>
      </c>
      <c r="AD56" s="7" t="str">
        <f t="shared" si="12"/>
        <v>1.4%</v>
      </c>
      <c r="AE56" s="7" t="str">
        <f t="shared" si="12"/>
        <v>0.8%</v>
      </c>
      <c r="AF56" s="7" t="str">
        <f t="shared" si="12"/>
        <v>0.5%</v>
      </c>
      <c r="AG56" s="7" t="str">
        <f t="shared" si="12"/>
        <v>0.2%</v>
      </c>
      <c r="AH56" s="9"/>
      <c r="AI56" s="9">
        <f t="shared" si="3"/>
        <v>4</v>
      </c>
      <c r="AJ56" s="10" t="s">
        <v>282</v>
      </c>
    </row>
    <row r="57" spans="1:36" ht="13.8" x14ac:dyDescent="0.25">
      <c r="A57" s="5">
        <f t="shared" si="10"/>
        <v>43890</v>
      </c>
      <c r="B57" s="5">
        <f t="shared" si="10"/>
        <v>44136</v>
      </c>
      <c r="C57" s="6">
        <f t="shared" si="10"/>
        <v>0.33333333333333331</v>
      </c>
      <c r="D57" s="7">
        <f t="shared" si="10"/>
        <v>248</v>
      </c>
      <c r="E57" s="10" t="s">
        <v>268</v>
      </c>
      <c r="F57" s="7">
        <f t="shared" si="11"/>
        <v>169194</v>
      </c>
      <c r="G57" s="7">
        <f t="shared" si="11"/>
        <v>8371</v>
      </c>
      <c r="H57" s="7">
        <f t="shared" si="11"/>
        <v>4313</v>
      </c>
      <c r="I57" s="16" t="str">
        <f t="shared" si="11"/>
        <v>No hay datos</v>
      </c>
      <c r="J57" s="19">
        <f t="shared" si="11"/>
        <v>149048</v>
      </c>
      <c r="K57" s="24">
        <f t="shared" si="11"/>
        <v>21423</v>
      </c>
      <c r="L57" s="7">
        <f t="shared" si="11"/>
        <v>327889</v>
      </c>
      <c r="M57" s="7">
        <f t="shared" si="11"/>
        <v>548790</v>
      </c>
      <c r="N57" s="7" t="s">
        <v>29</v>
      </c>
      <c r="O57" s="7" t="s">
        <v>234</v>
      </c>
      <c r="P57" s="7" t="s">
        <v>177</v>
      </c>
      <c r="Q57" s="8">
        <v>67</v>
      </c>
      <c r="R57" s="7">
        <f t="shared" si="12"/>
        <v>4017</v>
      </c>
      <c r="S57" s="7">
        <f t="shared" si="12"/>
        <v>342</v>
      </c>
      <c r="T57" s="7">
        <f t="shared" si="12"/>
        <v>237</v>
      </c>
      <c r="U57" s="7">
        <f t="shared" si="12"/>
        <v>79053</v>
      </c>
      <c r="V57" s="7">
        <f t="shared" si="12"/>
        <v>531</v>
      </c>
      <c r="W57" s="7">
        <f t="shared" si="12"/>
        <v>342</v>
      </c>
      <c r="X57" s="7" t="str">
        <f t="shared" si="12"/>
        <v>53.0%</v>
      </c>
      <c r="Y57" s="7" t="str">
        <f t="shared" si="12"/>
        <v>47.0%</v>
      </c>
      <c r="Z57" s="7" t="str">
        <f t="shared" si="12"/>
        <v>60.6%</v>
      </c>
      <c r="AA57" s="7" t="str">
        <f t="shared" si="12"/>
        <v>20.5%</v>
      </c>
      <c r="AB57" s="7" t="str">
        <f t="shared" si="12"/>
        <v>13.2%</v>
      </c>
      <c r="AC57" s="7" t="str">
        <f t="shared" si="12"/>
        <v>2.9%</v>
      </c>
      <c r="AD57" s="7" t="str">
        <f t="shared" si="12"/>
        <v>1.4%</v>
      </c>
      <c r="AE57" s="7" t="str">
        <f t="shared" si="12"/>
        <v>0.8%</v>
      </c>
      <c r="AF57" s="7" t="str">
        <f t="shared" si="12"/>
        <v>0.5%</v>
      </c>
      <c r="AG57" s="7" t="str">
        <f t="shared" si="12"/>
        <v>0.2%</v>
      </c>
      <c r="AH57" s="9"/>
      <c r="AI57" s="9">
        <f t="shared" si="3"/>
        <v>4</v>
      </c>
      <c r="AJ57" s="10" t="s">
        <v>282</v>
      </c>
    </row>
    <row r="58" spans="1:36" ht="13.8" x14ac:dyDescent="0.25">
      <c r="A58" s="5">
        <f t="shared" si="10"/>
        <v>43890</v>
      </c>
      <c r="B58" s="5">
        <f t="shared" si="10"/>
        <v>44136</v>
      </c>
      <c r="C58" s="6">
        <f t="shared" si="10"/>
        <v>0.33333333333333331</v>
      </c>
      <c r="D58" s="7">
        <f t="shared" si="10"/>
        <v>248</v>
      </c>
      <c r="E58" s="10" t="s">
        <v>268</v>
      </c>
      <c r="F58" s="7">
        <f t="shared" si="11"/>
        <v>169194</v>
      </c>
      <c r="G58" s="7">
        <f t="shared" si="11"/>
        <v>8371</v>
      </c>
      <c r="H58" s="7">
        <f t="shared" si="11"/>
        <v>4313</v>
      </c>
      <c r="I58" s="16" t="str">
        <f t="shared" si="11"/>
        <v>No hay datos</v>
      </c>
      <c r="J58" s="19">
        <f t="shared" si="11"/>
        <v>149048</v>
      </c>
      <c r="K58" s="24">
        <f t="shared" si="11"/>
        <v>21423</v>
      </c>
      <c r="L58" s="7">
        <f t="shared" si="11"/>
        <v>327889</v>
      </c>
      <c r="M58" s="7">
        <f t="shared" si="11"/>
        <v>548790</v>
      </c>
      <c r="N58" s="7" t="s">
        <v>29</v>
      </c>
      <c r="O58" s="7" t="s">
        <v>234</v>
      </c>
      <c r="P58" s="7" t="s">
        <v>196</v>
      </c>
      <c r="Q58" s="8">
        <v>101</v>
      </c>
      <c r="R58" s="7">
        <f t="shared" si="12"/>
        <v>4017</v>
      </c>
      <c r="S58" s="7">
        <f t="shared" si="12"/>
        <v>342</v>
      </c>
      <c r="T58" s="7">
        <f t="shared" si="12"/>
        <v>237</v>
      </c>
      <c r="U58" s="7">
        <f t="shared" si="12"/>
        <v>79053</v>
      </c>
      <c r="V58" s="7">
        <f t="shared" si="12"/>
        <v>531</v>
      </c>
      <c r="W58" s="7">
        <f t="shared" si="12"/>
        <v>342</v>
      </c>
      <c r="X58" s="7" t="str">
        <f t="shared" si="12"/>
        <v>53.0%</v>
      </c>
      <c r="Y58" s="7" t="str">
        <f t="shared" si="12"/>
        <v>47.0%</v>
      </c>
      <c r="Z58" s="7" t="str">
        <f t="shared" si="12"/>
        <v>60.6%</v>
      </c>
      <c r="AA58" s="7" t="str">
        <f t="shared" si="12"/>
        <v>20.5%</v>
      </c>
      <c r="AB58" s="7" t="str">
        <f t="shared" si="12"/>
        <v>13.2%</v>
      </c>
      <c r="AC58" s="7" t="str">
        <f t="shared" si="12"/>
        <v>2.9%</v>
      </c>
      <c r="AD58" s="7" t="str">
        <f t="shared" si="12"/>
        <v>1.4%</v>
      </c>
      <c r="AE58" s="7" t="str">
        <f t="shared" si="12"/>
        <v>0.8%</v>
      </c>
      <c r="AF58" s="7" t="str">
        <f t="shared" si="12"/>
        <v>0.5%</v>
      </c>
      <c r="AG58" s="7" t="str">
        <f t="shared" si="12"/>
        <v>0.2%</v>
      </c>
      <c r="AH58" s="9"/>
      <c r="AI58" s="9">
        <f t="shared" si="3"/>
        <v>4</v>
      </c>
      <c r="AJ58" s="10" t="s">
        <v>282</v>
      </c>
    </row>
    <row r="59" spans="1:36" ht="13.8" x14ac:dyDescent="0.25">
      <c r="A59" s="5">
        <f t="shared" si="10"/>
        <v>43890</v>
      </c>
      <c r="B59" s="5">
        <f t="shared" si="10"/>
        <v>44136</v>
      </c>
      <c r="C59" s="6">
        <f t="shared" si="10"/>
        <v>0.33333333333333331</v>
      </c>
      <c r="D59" s="7">
        <f t="shared" si="10"/>
        <v>248</v>
      </c>
      <c r="E59" s="10" t="s">
        <v>268</v>
      </c>
      <c r="F59" s="7">
        <f t="shared" si="11"/>
        <v>169194</v>
      </c>
      <c r="G59" s="7">
        <f t="shared" si="11"/>
        <v>8371</v>
      </c>
      <c r="H59" s="7">
        <f t="shared" si="11"/>
        <v>4313</v>
      </c>
      <c r="I59" s="16" t="str">
        <f t="shared" si="11"/>
        <v>No hay datos</v>
      </c>
      <c r="J59" s="19">
        <f t="shared" si="11"/>
        <v>149048</v>
      </c>
      <c r="K59" s="24">
        <f t="shared" si="11"/>
        <v>21423</v>
      </c>
      <c r="L59" s="7">
        <f t="shared" si="11"/>
        <v>327889</v>
      </c>
      <c r="M59" s="7">
        <f t="shared" si="11"/>
        <v>548790</v>
      </c>
      <c r="N59" s="7" t="s">
        <v>29</v>
      </c>
      <c r="O59" s="7" t="s">
        <v>234</v>
      </c>
      <c r="P59" s="7" t="s">
        <v>70</v>
      </c>
      <c r="Q59" s="8">
        <v>901</v>
      </c>
      <c r="R59" s="7">
        <f t="shared" si="12"/>
        <v>4017</v>
      </c>
      <c r="S59" s="7">
        <f t="shared" si="12"/>
        <v>342</v>
      </c>
      <c r="T59" s="7">
        <f t="shared" si="12"/>
        <v>237</v>
      </c>
      <c r="U59" s="7">
        <f t="shared" si="12"/>
        <v>79053</v>
      </c>
      <c r="V59" s="7">
        <f t="shared" si="12"/>
        <v>531</v>
      </c>
      <c r="W59" s="7">
        <f t="shared" si="12"/>
        <v>342</v>
      </c>
      <c r="X59" s="7" t="str">
        <f t="shared" si="12"/>
        <v>53.0%</v>
      </c>
      <c r="Y59" s="7" t="str">
        <f t="shared" si="12"/>
        <v>47.0%</v>
      </c>
      <c r="Z59" s="7" t="str">
        <f t="shared" si="12"/>
        <v>60.6%</v>
      </c>
      <c r="AA59" s="7" t="str">
        <f t="shared" si="12"/>
        <v>20.5%</v>
      </c>
      <c r="AB59" s="7" t="str">
        <f t="shared" si="12"/>
        <v>13.2%</v>
      </c>
      <c r="AC59" s="7" t="str">
        <f t="shared" si="12"/>
        <v>2.9%</v>
      </c>
      <c r="AD59" s="7" t="str">
        <f t="shared" si="12"/>
        <v>1.4%</v>
      </c>
      <c r="AE59" s="7" t="str">
        <f t="shared" si="12"/>
        <v>0.8%</v>
      </c>
      <c r="AF59" s="7" t="str">
        <f t="shared" si="12"/>
        <v>0.5%</v>
      </c>
      <c r="AG59" s="7" t="str">
        <f t="shared" si="12"/>
        <v>0.2%</v>
      </c>
      <c r="AH59" s="9"/>
      <c r="AI59" s="9">
        <f t="shared" si="3"/>
        <v>4</v>
      </c>
      <c r="AJ59" s="10" t="s">
        <v>282</v>
      </c>
    </row>
    <row r="60" spans="1:36" ht="13.8" x14ac:dyDescent="0.25">
      <c r="A60" s="5">
        <f t="shared" si="10"/>
        <v>43890</v>
      </c>
      <c r="B60" s="5">
        <f t="shared" si="10"/>
        <v>44136</v>
      </c>
      <c r="C60" s="6">
        <f t="shared" si="10"/>
        <v>0.33333333333333331</v>
      </c>
      <c r="D60" s="7">
        <f t="shared" si="10"/>
        <v>248</v>
      </c>
      <c r="E60" s="10" t="s">
        <v>268</v>
      </c>
      <c r="F60" s="7">
        <f t="shared" si="11"/>
        <v>169194</v>
      </c>
      <c r="G60" s="7">
        <f t="shared" si="11"/>
        <v>8371</v>
      </c>
      <c r="H60" s="7">
        <f t="shared" si="11"/>
        <v>4313</v>
      </c>
      <c r="I60" s="16" t="str">
        <f t="shared" si="11"/>
        <v>No hay datos</v>
      </c>
      <c r="J60" s="19">
        <f t="shared" si="11"/>
        <v>149048</v>
      </c>
      <c r="K60" s="24">
        <f t="shared" si="11"/>
        <v>21423</v>
      </c>
      <c r="L60" s="7">
        <f t="shared" si="11"/>
        <v>327889</v>
      </c>
      <c r="M60" s="7">
        <f t="shared" si="11"/>
        <v>548790</v>
      </c>
      <c r="N60" s="7" t="s">
        <v>29</v>
      </c>
      <c r="O60" s="7" t="s">
        <v>234</v>
      </c>
      <c r="P60" s="7" t="s">
        <v>71</v>
      </c>
      <c r="Q60" s="8">
        <v>130</v>
      </c>
      <c r="R60" s="7">
        <f t="shared" si="12"/>
        <v>4017</v>
      </c>
      <c r="S60" s="7">
        <f t="shared" si="12"/>
        <v>342</v>
      </c>
      <c r="T60" s="7">
        <f t="shared" si="12"/>
        <v>237</v>
      </c>
      <c r="U60" s="7">
        <f t="shared" si="12"/>
        <v>79053</v>
      </c>
      <c r="V60" s="7">
        <f t="shared" si="12"/>
        <v>531</v>
      </c>
      <c r="W60" s="7">
        <f t="shared" si="12"/>
        <v>342</v>
      </c>
      <c r="X60" s="7" t="str">
        <f t="shared" si="12"/>
        <v>53.0%</v>
      </c>
      <c r="Y60" s="7" t="str">
        <f t="shared" si="12"/>
        <v>47.0%</v>
      </c>
      <c r="Z60" s="7" t="str">
        <f t="shared" si="12"/>
        <v>60.6%</v>
      </c>
      <c r="AA60" s="7" t="str">
        <f t="shared" si="12"/>
        <v>20.5%</v>
      </c>
      <c r="AB60" s="7" t="str">
        <f t="shared" si="12"/>
        <v>13.2%</v>
      </c>
      <c r="AC60" s="7" t="str">
        <f t="shared" si="12"/>
        <v>2.9%</v>
      </c>
      <c r="AD60" s="7" t="str">
        <f t="shared" si="12"/>
        <v>1.4%</v>
      </c>
      <c r="AE60" s="7" t="str">
        <f t="shared" si="12"/>
        <v>0.8%</v>
      </c>
      <c r="AF60" s="7" t="str">
        <f t="shared" si="12"/>
        <v>0.5%</v>
      </c>
      <c r="AG60" s="7" t="str">
        <f t="shared" si="12"/>
        <v>0.2%</v>
      </c>
      <c r="AH60" s="9"/>
      <c r="AI60" s="9">
        <f t="shared" si="3"/>
        <v>4</v>
      </c>
      <c r="AJ60" s="10" t="s">
        <v>282</v>
      </c>
    </row>
    <row r="61" spans="1:36" ht="13.8" x14ac:dyDescent="0.25">
      <c r="A61" s="5">
        <f t="shared" si="10"/>
        <v>43890</v>
      </c>
      <c r="B61" s="5">
        <f t="shared" si="10"/>
        <v>44136</v>
      </c>
      <c r="C61" s="6">
        <f t="shared" si="10"/>
        <v>0.33333333333333331</v>
      </c>
      <c r="D61" s="7">
        <f t="shared" si="10"/>
        <v>248</v>
      </c>
      <c r="E61" s="10" t="s">
        <v>268</v>
      </c>
      <c r="F61" s="7">
        <f t="shared" si="11"/>
        <v>169194</v>
      </c>
      <c r="G61" s="7">
        <f t="shared" si="11"/>
        <v>8371</v>
      </c>
      <c r="H61" s="7">
        <f t="shared" si="11"/>
        <v>4313</v>
      </c>
      <c r="I61" s="16" t="str">
        <f t="shared" si="11"/>
        <v>No hay datos</v>
      </c>
      <c r="J61" s="19">
        <f t="shared" si="11"/>
        <v>149048</v>
      </c>
      <c r="K61" s="24">
        <f t="shared" si="11"/>
        <v>21423</v>
      </c>
      <c r="L61" s="7">
        <f t="shared" si="11"/>
        <v>327889</v>
      </c>
      <c r="M61" s="7">
        <f t="shared" si="11"/>
        <v>548790</v>
      </c>
      <c r="N61" s="7" t="s">
        <v>29</v>
      </c>
      <c r="O61" s="7" t="s">
        <v>234</v>
      </c>
      <c r="P61" s="7" t="s">
        <v>72</v>
      </c>
      <c r="Q61" s="8">
        <v>519</v>
      </c>
      <c r="R61" s="7">
        <f t="shared" si="12"/>
        <v>4017</v>
      </c>
      <c r="S61" s="7">
        <f t="shared" si="12"/>
        <v>342</v>
      </c>
      <c r="T61" s="7">
        <f t="shared" si="12"/>
        <v>237</v>
      </c>
      <c r="U61" s="7">
        <f t="shared" si="12"/>
        <v>79053</v>
      </c>
      <c r="V61" s="7">
        <f t="shared" si="12"/>
        <v>531</v>
      </c>
      <c r="W61" s="7">
        <f t="shared" si="12"/>
        <v>342</v>
      </c>
      <c r="X61" s="7" t="str">
        <f t="shared" si="12"/>
        <v>53.0%</v>
      </c>
      <c r="Y61" s="7" t="str">
        <f t="shared" si="12"/>
        <v>47.0%</v>
      </c>
      <c r="Z61" s="7" t="str">
        <f t="shared" si="12"/>
        <v>60.6%</v>
      </c>
      <c r="AA61" s="7" t="str">
        <f t="shared" si="12"/>
        <v>20.5%</v>
      </c>
      <c r="AB61" s="7" t="str">
        <f t="shared" si="12"/>
        <v>13.2%</v>
      </c>
      <c r="AC61" s="7" t="str">
        <f t="shared" si="12"/>
        <v>2.9%</v>
      </c>
      <c r="AD61" s="7" t="str">
        <f t="shared" si="12"/>
        <v>1.4%</v>
      </c>
      <c r="AE61" s="7" t="str">
        <f t="shared" si="12"/>
        <v>0.8%</v>
      </c>
      <c r="AF61" s="7" t="str">
        <f t="shared" si="12"/>
        <v>0.5%</v>
      </c>
      <c r="AG61" s="7" t="str">
        <f t="shared" si="12"/>
        <v>0.2%</v>
      </c>
      <c r="AH61" s="9"/>
      <c r="AI61" s="9">
        <f t="shared" si="3"/>
        <v>4</v>
      </c>
      <c r="AJ61" s="10" t="s">
        <v>282</v>
      </c>
    </row>
    <row r="62" spans="1:36" ht="13.8" x14ac:dyDescent="0.25">
      <c r="A62" s="5">
        <f t="shared" si="10"/>
        <v>43890</v>
      </c>
      <c r="B62" s="5">
        <f t="shared" si="10"/>
        <v>44136</v>
      </c>
      <c r="C62" s="6">
        <f t="shared" si="10"/>
        <v>0.33333333333333331</v>
      </c>
      <c r="D62" s="7">
        <f t="shared" si="10"/>
        <v>248</v>
      </c>
      <c r="E62" s="10" t="s">
        <v>268</v>
      </c>
      <c r="F62" s="7">
        <f t="shared" si="11"/>
        <v>169194</v>
      </c>
      <c r="G62" s="7">
        <f t="shared" si="11"/>
        <v>8371</v>
      </c>
      <c r="H62" s="7">
        <f t="shared" si="11"/>
        <v>4313</v>
      </c>
      <c r="I62" s="16" t="str">
        <f t="shared" si="11"/>
        <v>No hay datos</v>
      </c>
      <c r="J62" s="19">
        <f t="shared" si="11"/>
        <v>149048</v>
      </c>
      <c r="K62" s="24">
        <f t="shared" si="11"/>
        <v>21423</v>
      </c>
      <c r="L62" s="7">
        <f t="shared" si="11"/>
        <v>327889</v>
      </c>
      <c r="M62" s="7">
        <f t="shared" si="11"/>
        <v>548790</v>
      </c>
      <c r="N62" s="7" t="s">
        <v>29</v>
      </c>
      <c r="O62" s="7" t="s">
        <v>234</v>
      </c>
      <c r="P62" s="7" t="s">
        <v>73</v>
      </c>
      <c r="Q62" s="8">
        <v>236</v>
      </c>
      <c r="R62" s="7">
        <f t="shared" si="12"/>
        <v>4017</v>
      </c>
      <c r="S62" s="7">
        <f t="shared" si="12"/>
        <v>342</v>
      </c>
      <c r="T62" s="7">
        <f t="shared" si="12"/>
        <v>237</v>
      </c>
      <c r="U62" s="7">
        <f t="shared" si="12"/>
        <v>79053</v>
      </c>
      <c r="V62" s="7">
        <f t="shared" si="12"/>
        <v>531</v>
      </c>
      <c r="W62" s="7">
        <f t="shared" si="12"/>
        <v>342</v>
      </c>
      <c r="X62" s="7" t="str">
        <f t="shared" si="12"/>
        <v>53.0%</v>
      </c>
      <c r="Y62" s="7" t="str">
        <f t="shared" si="12"/>
        <v>47.0%</v>
      </c>
      <c r="Z62" s="7" t="str">
        <f t="shared" si="12"/>
        <v>60.6%</v>
      </c>
      <c r="AA62" s="7" t="str">
        <f t="shared" si="12"/>
        <v>20.5%</v>
      </c>
      <c r="AB62" s="7" t="str">
        <f t="shared" si="12"/>
        <v>13.2%</v>
      </c>
      <c r="AC62" s="7" t="str">
        <f t="shared" si="12"/>
        <v>2.9%</v>
      </c>
      <c r="AD62" s="7" t="str">
        <f t="shared" si="12"/>
        <v>1.4%</v>
      </c>
      <c r="AE62" s="7" t="str">
        <f t="shared" si="12"/>
        <v>0.8%</v>
      </c>
      <c r="AF62" s="7" t="str">
        <f t="shared" si="12"/>
        <v>0.5%</v>
      </c>
      <c r="AG62" s="7" t="str">
        <f t="shared" si="12"/>
        <v>0.2%</v>
      </c>
      <c r="AH62" s="9"/>
      <c r="AI62" s="9">
        <f t="shared" si="3"/>
        <v>4</v>
      </c>
      <c r="AJ62" s="10" t="s">
        <v>282</v>
      </c>
    </row>
    <row r="63" spans="1:36" ht="13.8" x14ac:dyDescent="0.25">
      <c r="A63" s="5">
        <f t="shared" si="10"/>
        <v>43890</v>
      </c>
      <c r="B63" s="5">
        <f t="shared" si="10"/>
        <v>44136</v>
      </c>
      <c r="C63" s="6">
        <f t="shared" si="10"/>
        <v>0.33333333333333331</v>
      </c>
      <c r="D63" s="7">
        <f t="shared" si="10"/>
        <v>248</v>
      </c>
      <c r="E63" s="10" t="s">
        <v>268</v>
      </c>
      <c r="F63" s="7">
        <f t="shared" si="11"/>
        <v>169194</v>
      </c>
      <c r="G63" s="7">
        <f t="shared" si="11"/>
        <v>8371</v>
      </c>
      <c r="H63" s="7">
        <f t="shared" si="11"/>
        <v>4313</v>
      </c>
      <c r="I63" s="16" t="str">
        <f t="shared" si="11"/>
        <v>No hay datos</v>
      </c>
      <c r="J63" s="19">
        <f t="shared" si="11"/>
        <v>149048</v>
      </c>
      <c r="K63" s="24">
        <f t="shared" si="11"/>
        <v>21423</v>
      </c>
      <c r="L63" s="7">
        <f t="shared" si="11"/>
        <v>327889</v>
      </c>
      <c r="M63" s="7">
        <f t="shared" si="11"/>
        <v>548790</v>
      </c>
      <c r="N63" s="7" t="s">
        <v>29</v>
      </c>
      <c r="O63" s="7" t="s">
        <v>234</v>
      </c>
      <c r="P63" s="7" t="s">
        <v>74</v>
      </c>
      <c r="Q63" s="8">
        <v>149</v>
      </c>
      <c r="R63" s="7">
        <f t="shared" si="12"/>
        <v>4017</v>
      </c>
      <c r="S63" s="7">
        <f t="shared" si="12"/>
        <v>342</v>
      </c>
      <c r="T63" s="7">
        <f t="shared" si="12"/>
        <v>237</v>
      </c>
      <c r="U63" s="7">
        <f t="shared" si="12"/>
        <v>79053</v>
      </c>
      <c r="V63" s="7">
        <f t="shared" si="12"/>
        <v>531</v>
      </c>
      <c r="W63" s="7">
        <f t="shared" si="12"/>
        <v>342</v>
      </c>
      <c r="X63" s="7" t="str">
        <f t="shared" si="12"/>
        <v>53.0%</v>
      </c>
      <c r="Y63" s="7" t="str">
        <f t="shared" si="12"/>
        <v>47.0%</v>
      </c>
      <c r="Z63" s="7" t="str">
        <f t="shared" si="12"/>
        <v>60.6%</v>
      </c>
      <c r="AA63" s="7" t="str">
        <f t="shared" si="12"/>
        <v>20.5%</v>
      </c>
      <c r="AB63" s="7" t="str">
        <f t="shared" si="12"/>
        <v>13.2%</v>
      </c>
      <c r="AC63" s="7" t="str">
        <f t="shared" si="12"/>
        <v>2.9%</v>
      </c>
      <c r="AD63" s="7" t="str">
        <f t="shared" si="12"/>
        <v>1.4%</v>
      </c>
      <c r="AE63" s="7" t="str">
        <f t="shared" si="12"/>
        <v>0.8%</v>
      </c>
      <c r="AF63" s="7" t="str">
        <f t="shared" si="12"/>
        <v>0.5%</v>
      </c>
      <c r="AG63" s="7" t="str">
        <f t="shared" si="12"/>
        <v>0.2%</v>
      </c>
      <c r="AH63" s="9"/>
      <c r="AI63" s="9">
        <f t="shared" si="3"/>
        <v>4</v>
      </c>
      <c r="AJ63" s="10" t="s">
        <v>282</v>
      </c>
    </row>
    <row r="64" spans="1:36" ht="13.8" x14ac:dyDescent="0.25">
      <c r="A64" s="5">
        <f t="shared" si="10"/>
        <v>43890</v>
      </c>
      <c r="B64" s="5">
        <f t="shared" si="10"/>
        <v>44136</v>
      </c>
      <c r="C64" s="6">
        <f t="shared" si="10"/>
        <v>0.33333333333333331</v>
      </c>
      <c r="D64" s="7">
        <f t="shared" si="10"/>
        <v>248</v>
      </c>
      <c r="E64" s="10" t="s">
        <v>268</v>
      </c>
      <c r="F64" s="7">
        <f t="shared" si="11"/>
        <v>169194</v>
      </c>
      <c r="G64" s="7">
        <f t="shared" si="11"/>
        <v>8371</v>
      </c>
      <c r="H64" s="7">
        <f t="shared" si="11"/>
        <v>4313</v>
      </c>
      <c r="I64" s="16" t="str">
        <f t="shared" si="11"/>
        <v>No hay datos</v>
      </c>
      <c r="J64" s="19">
        <f t="shared" si="11"/>
        <v>149048</v>
      </c>
      <c r="K64" s="24">
        <f t="shared" si="11"/>
        <v>21423</v>
      </c>
      <c r="L64" s="7">
        <f t="shared" si="11"/>
        <v>327889</v>
      </c>
      <c r="M64" s="7">
        <f t="shared" si="11"/>
        <v>548790</v>
      </c>
      <c r="N64" s="7" t="s">
        <v>29</v>
      </c>
      <c r="O64" s="7" t="s">
        <v>234</v>
      </c>
      <c r="P64" s="7" t="s">
        <v>185</v>
      </c>
      <c r="Q64" s="8">
        <v>77</v>
      </c>
      <c r="R64" s="7">
        <f t="shared" si="12"/>
        <v>4017</v>
      </c>
      <c r="S64" s="7">
        <f t="shared" si="12"/>
        <v>342</v>
      </c>
      <c r="T64" s="7">
        <f t="shared" si="12"/>
        <v>237</v>
      </c>
      <c r="U64" s="7">
        <f t="shared" si="12"/>
        <v>79053</v>
      </c>
      <c r="V64" s="7">
        <f t="shared" si="12"/>
        <v>531</v>
      </c>
      <c r="W64" s="7">
        <f t="shared" si="12"/>
        <v>342</v>
      </c>
      <c r="X64" s="7" t="str">
        <f t="shared" si="12"/>
        <v>53.0%</v>
      </c>
      <c r="Y64" s="7" t="str">
        <f t="shared" si="12"/>
        <v>47.0%</v>
      </c>
      <c r="Z64" s="7" t="str">
        <f t="shared" si="12"/>
        <v>60.6%</v>
      </c>
      <c r="AA64" s="7" t="str">
        <f t="shared" si="12"/>
        <v>20.5%</v>
      </c>
      <c r="AB64" s="7" t="str">
        <f t="shared" si="12"/>
        <v>13.2%</v>
      </c>
      <c r="AC64" s="7" t="str">
        <f t="shared" si="12"/>
        <v>2.9%</v>
      </c>
      <c r="AD64" s="7" t="str">
        <f t="shared" si="12"/>
        <v>1.4%</v>
      </c>
      <c r="AE64" s="7" t="str">
        <f t="shared" si="12"/>
        <v>0.8%</v>
      </c>
      <c r="AF64" s="7" t="str">
        <f t="shared" si="12"/>
        <v>0.5%</v>
      </c>
      <c r="AG64" s="7" t="str">
        <f t="shared" si="12"/>
        <v>0.2%</v>
      </c>
      <c r="AH64" s="9"/>
      <c r="AI64" s="9">
        <f t="shared" si="3"/>
        <v>4</v>
      </c>
      <c r="AJ64" s="10" t="s">
        <v>282</v>
      </c>
    </row>
    <row r="65" spans="1:36" ht="13.8" x14ac:dyDescent="0.25">
      <c r="A65" s="5">
        <f t="shared" si="10"/>
        <v>43890</v>
      </c>
      <c r="B65" s="5">
        <f t="shared" si="10"/>
        <v>44136</v>
      </c>
      <c r="C65" s="6">
        <f t="shared" si="10"/>
        <v>0.33333333333333331</v>
      </c>
      <c r="D65" s="7">
        <f t="shared" si="10"/>
        <v>248</v>
      </c>
      <c r="E65" s="10" t="s">
        <v>268</v>
      </c>
      <c r="F65" s="7">
        <f t="shared" si="11"/>
        <v>169194</v>
      </c>
      <c r="G65" s="7">
        <f t="shared" si="11"/>
        <v>8371</v>
      </c>
      <c r="H65" s="7">
        <f t="shared" si="11"/>
        <v>4313</v>
      </c>
      <c r="I65" s="16" t="str">
        <f t="shared" si="11"/>
        <v>No hay datos</v>
      </c>
      <c r="J65" s="19">
        <f t="shared" si="11"/>
        <v>149048</v>
      </c>
      <c r="K65" s="24">
        <f t="shared" si="11"/>
        <v>21423</v>
      </c>
      <c r="L65" s="7">
        <f t="shared" si="11"/>
        <v>327889</v>
      </c>
      <c r="M65" s="7">
        <f t="shared" si="11"/>
        <v>548790</v>
      </c>
      <c r="N65" s="7" t="s">
        <v>29</v>
      </c>
      <c r="O65" s="7" t="s">
        <v>75</v>
      </c>
      <c r="P65" s="7" t="s">
        <v>75</v>
      </c>
      <c r="Q65" s="8">
        <v>11284</v>
      </c>
      <c r="R65" s="8">
        <v>11284</v>
      </c>
      <c r="S65" s="8">
        <v>1025</v>
      </c>
      <c r="T65" s="8">
        <v>1033</v>
      </c>
      <c r="U65" s="7">
        <f t="shared" si="12"/>
        <v>79053</v>
      </c>
      <c r="V65" s="7">
        <f t="shared" si="12"/>
        <v>531</v>
      </c>
      <c r="W65" s="7">
        <f t="shared" si="12"/>
        <v>342</v>
      </c>
      <c r="X65" s="7" t="str">
        <f t="shared" si="12"/>
        <v>53.0%</v>
      </c>
      <c r="Y65" s="7" t="str">
        <f t="shared" si="12"/>
        <v>47.0%</v>
      </c>
      <c r="Z65" s="7" t="str">
        <f t="shared" si="12"/>
        <v>60.6%</v>
      </c>
      <c r="AA65" s="7" t="str">
        <f t="shared" si="12"/>
        <v>20.5%</v>
      </c>
      <c r="AB65" s="7" t="str">
        <f t="shared" si="12"/>
        <v>13.2%</v>
      </c>
      <c r="AC65" s="7" t="str">
        <f t="shared" si="12"/>
        <v>2.9%</v>
      </c>
      <c r="AD65" s="7" t="str">
        <f t="shared" si="12"/>
        <v>1.4%</v>
      </c>
      <c r="AE65" s="7" t="str">
        <f t="shared" si="12"/>
        <v>0.8%</v>
      </c>
      <c r="AF65" s="7" t="str">
        <f t="shared" si="12"/>
        <v>0.5%</v>
      </c>
      <c r="AG65" s="7" t="str">
        <f t="shared" si="12"/>
        <v>0.2%</v>
      </c>
      <c r="AH65" s="9"/>
      <c r="AI65" s="9">
        <f t="shared" si="3"/>
        <v>4</v>
      </c>
      <c r="AJ65" s="10" t="s">
        <v>282</v>
      </c>
    </row>
    <row r="66" spans="1:36" ht="13.8" x14ac:dyDescent="0.25">
      <c r="A66" s="5">
        <f t="shared" si="10"/>
        <v>43890</v>
      </c>
      <c r="B66" s="5">
        <f t="shared" si="10"/>
        <v>44136</v>
      </c>
      <c r="C66" s="6">
        <f t="shared" si="10"/>
        <v>0.33333333333333331</v>
      </c>
      <c r="D66" s="7">
        <f t="shared" si="10"/>
        <v>248</v>
      </c>
      <c r="E66" s="10" t="s">
        <v>268</v>
      </c>
      <c r="F66" s="7">
        <f t="shared" si="11"/>
        <v>169194</v>
      </c>
      <c r="G66" s="7">
        <f t="shared" si="11"/>
        <v>8371</v>
      </c>
      <c r="H66" s="7">
        <f t="shared" si="11"/>
        <v>4313</v>
      </c>
      <c r="I66" s="16" t="str">
        <f t="shared" si="11"/>
        <v>No hay datos</v>
      </c>
      <c r="J66" s="19">
        <f t="shared" si="11"/>
        <v>149048</v>
      </c>
      <c r="K66" s="24">
        <f t="shared" si="11"/>
        <v>21423</v>
      </c>
      <c r="L66" s="7">
        <f t="shared" si="11"/>
        <v>327889</v>
      </c>
      <c r="M66" s="7">
        <f t="shared" si="11"/>
        <v>548790</v>
      </c>
      <c r="N66" s="7" t="s">
        <v>29</v>
      </c>
      <c r="O66" s="7" t="s">
        <v>75</v>
      </c>
      <c r="P66" s="7" t="s">
        <v>203</v>
      </c>
      <c r="Q66" s="8">
        <v>192</v>
      </c>
      <c r="R66" s="7">
        <f t="shared" si="12"/>
        <v>11284</v>
      </c>
      <c r="S66" s="7">
        <f t="shared" si="12"/>
        <v>1025</v>
      </c>
      <c r="T66" s="7">
        <f t="shared" si="12"/>
        <v>1033</v>
      </c>
      <c r="U66" s="7">
        <f t="shared" si="12"/>
        <v>79053</v>
      </c>
      <c r="V66" s="7">
        <f t="shared" si="12"/>
        <v>531</v>
      </c>
      <c r="W66" s="7">
        <f t="shared" si="12"/>
        <v>342</v>
      </c>
      <c r="X66" s="7" t="str">
        <f t="shared" si="12"/>
        <v>53.0%</v>
      </c>
      <c r="Y66" s="7" t="str">
        <f t="shared" si="12"/>
        <v>47.0%</v>
      </c>
      <c r="Z66" s="7" t="str">
        <f t="shared" si="12"/>
        <v>60.6%</v>
      </c>
      <c r="AA66" s="7" t="str">
        <f t="shared" si="12"/>
        <v>20.5%</v>
      </c>
      <c r="AB66" s="7" t="str">
        <f t="shared" si="12"/>
        <v>13.2%</v>
      </c>
      <c r="AC66" s="7" t="str">
        <f t="shared" si="12"/>
        <v>2.9%</v>
      </c>
      <c r="AD66" s="7" t="str">
        <f t="shared" si="12"/>
        <v>1.4%</v>
      </c>
      <c r="AE66" s="7" t="str">
        <f t="shared" si="12"/>
        <v>0.8%</v>
      </c>
      <c r="AF66" s="7" t="str">
        <f t="shared" si="12"/>
        <v>0.5%</v>
      </c>
      <c r="AG66" s="7" t="str">
        <f t="shared" si="12"/>
        <v>0.2%</v>
      </c>
      <c r="AH66" s="9"/>
      <c r="AI66" s="9">
        <f t="shared" si="3"/>
        <v>4</v>
      </c>
      <c r="AJ66" s="10" t="s">
        <v>282</v>
      </c>
    </row>
    <row r="67" spans="1:36" ht="13.8" x14ac:dyDescent="0.25">
      <c r="A67" s="5">
        <f t="shared" ref="A67:D82" si="13">A66</f>
        <v>43890</v>
      </c>
      <c r="B67" s="5">
        <f t="shared" si="13"/>
        <v>44136</v>
      </c>
      <c r="C67" s="6">
        <f t="shared" si="13"/>
        <v>0.33333333333333331</v>
      </c>
      <c r="D67" s="7">
        <f t="shared" si="13"/>
        <v>248</v>
      </c>
      <c r="E67" s="10" t="s">
        <v>268</v>
      </c>
      <c r="F67" s="7">
        <f t="shared" ref="F67:M82" si="14">F66</f>
        <v>169194</v>
      </c>
      <c r="G67" s="7">
        <f t="shared" si="14"/>
        <v>8371</v>
      </c>
      <c r="H67" s="7">
        <f t="shared" si="14"/>
        <v>4313</v>
      </c>
      <c r="I67" s="16" t="str">
        <f t="shared" si="14"/>
        <v>No hay datos</v>
      </c>
      <c r="J67" s="19">
        <f t="shared" si="14"/>
        <v>149048</v>
      </c>
      <c r="K67" s="24">
        <f t="shared" si="14"/>
        <v>21423</v>
      </c>
      <c r="L67" s="7">
        <f t="shared" si="14"/>
        <v>327889</v>
      </c>
      <c r="M67" s="7">
        <f t="shared" si="14"/>
        <v>548790</v>
      </c>
      <c r="N67" s="7" t="s">
        <v>29</v>
      </c>
      <c r="O67" s="7" t="s">
        <v>75</v>
      </c>
      <c r="P67" s="7" t="s">
        <v>76</v>
      </c>
      <c r="Q67" s="8">
        <v>266</v>
      </c>
      <c r="R67" s="7">
        <f t="shared" si="12"/>
        <v>11284</v>
      </c>
      <c r="S67" s="7">
        <f t="shared" si="12"/>
        <v>1025</v>
      </c>
      <c r="T67" s="7">
        <f t="shared" si="12"/>
        <v>1033</v>
      </c>
      <c r="U67" s="7">
        <f t="shared" si="12"/>
        <v>79053</v>
      </c>
      <c r="V67" s="7">
        <f t="shared" si="12"/>
        <v>531</v>
      </c>
      <c r="W67" s="7">
        <f t="shared" si="12"/>
        <v>342</v>
      </c>
      <c r="X67" s="7" t="str">
        <f t="shared" si="12"/>
        <v>53.0%</v>
      </c>
      <c r="Y67" s="7" t="str">
        <f t="shared" si="12"/>
        <v>47.0%</v>
      </c>
      <c r="Z67" s="7" t="str">
        <f t="shared" si="12"/>
        <v>60.6%</v>
      </c>
      <c r="AA67" s="7" t="str">
        <f t="shared" si="12"/>
        <v>20.5%</v>
      </c>
      <c r="AB67" s="7" t="str">
        <f t="shared" si="12"/>
        <v>13.2%</v>
      </c>
      <c r="AC67" s="7" t="str">
        <f t="shared" si="12"/>
        <v>2.9%</v>
      </c>
      <c r="AD67" s="7" t="str">
        <f t="shared" si="12"/>
        <v>1.4%</v>
      </c>
      <c r="AE67" s="7" t="str">
        <f t="shared" si="12"/>
        <v>0.8%</v>
      </c>
      <c r="AF67" s="7" t="str">
        <f t="shared" si="12"/>
        <v>0.5%</v>
      </c>
      <c r="AG67" s="7" t="str">
        <f t="shared" si="12"/>
        <v>0.2%</v>
      </c>
      <c r="AH67" s="9"/>
      <c r="AI67" s="9">
        <f t="shared" si="3"/>
        <v>4</v>
      </c>
      <c r="AJ67" s="10" t="s">
        <v>282</v>
      </c>
    </row>
    <row r="68" spans="1:36" ht="13.8" x14ac:dyDescent="0.25">
      <c r="A68" s="5">
        <f t="shared" si="13"/>
        <v>43890</v>
      </c>
      <c r="B68" s="5">
        <f t="shared" si="13"/>
        <v>44136</v>
      </c>
      <c r="C68" s="6">
        <f t="shared" si="13"/>
        <v>0.33333333333333331</v>
      </c>
      <c r="D68" s="7">
        <f t="shared" si="13"/>
        <v>248</v>
      </c>
      <c r="E68" s="10" t="s">
        <v>268</v>
      </c>
      <c r="F68" s="7">
        <f t="shared" si="14"/>
        <v>169194</v>
      </c>
      <c r="G68" s="7">
        <f t="shared" si="14"/>
        <v>8371</v>
      </c>
      <c r="H68" s="7">
        <f t="shared" si="14"/>
        <v>4313</v>
      </c>
      <c r="I68" s="16" t="str">
        <f t="shared" si="14"/>
        <v>No hay datos</v>
      </c>
      <c r="J68" s="19">
        <f t="shared" si="14"/>
        <v>149048</v>
      </c>
      <c r="K68" s="24">
        <f t="shared" si="14"/>
        <v>21423</v>
      </c>
      <c r="L68" s="7">
        <f t="shared" si="14"/>
        <v>327889</v>
      </c>
      <c r="M68" s="7">
        <f t="shared" si="14"/>
        <v>548790</v>
      </c>
      <c r="N68" s="7" t="s">
        <v>29</v>
      </c>
      <c r="O68" s="7" t="s">
        <v>75</v>
      </c>
      <c r="P68" s="7" t="s">
        <v>77</v>
      </c>
      <c r="Q68" s="8">
        <v>516</v>
      </c>
      <c r="R68" s="7">
        <f t="shared" ref="R68:AG83" si="15">R67</f>
        <v>11284</v>
      </c>
      <c r="S68" s="7">
        <f t="shared" si="15"/>
        <v>1025</v>
      </c>
      <c r="T68" s="7">
        <f t="shared" si="15"/>
        <v>1033</v>
      </c>
      <c r="U68" s="7">
        <f t="shared" si="15"/>
        <v>79053</v>
      </c>
      <c r="V68" s="7">
        <f t="shared" si="15"/>
        <v>531</v>
      </c>
      <c r="W68" s="7">
        <f t="shared" si="15"/>
        <v>342</v>
      </c>
      <c r="X68" s="7" t="str">
        <f t="shared" si="15"/>
        <v>53.0%</v>
      </c>
      <c r="Y68" s="7" t="str">
        <f t="shared" si="15"/>
        <v>47.0%</v>
      </c>
      <c r="Z68" s="7" t="str">
        <f t="shared" si="15"/>
        <v>60.6%</v>
      </c>
      <c r="AA68" s="7" t="str">
        <f t="shared" si="15"/>
        <v>20.5%</v>
      </c>
      <c r="AB68" s="7" t="str">
        <f t="shared" si="15"/>
        <v>13.2%</v>
      </c>
      <c r="AC68" s="7" t="str">
        <f t="shared" si="15"/>
        <v>2.9%</v>
      </c>
      <c r="AD68" s="7" t="str">
        <f t="shared" si="15"/>
        <v>1.4%</v>
      </c>
      <c r="AE68" s="7" t="str">
        <f t="shared" si="15"/>
        <v>0.8%</v>
      </c>
      <c r="AF68" s="7" t="str">
        <f t="shared" si="15"/>
        <v>0.5%</v>
      </c>
      <c r="AG68" s="7" t="str">
        <f t="shared" si="15"/>
        <v>0.2%</v>
      </c>
      <c r="AH68" s="9"/>
      <c r="AI68" s="9">
        <f t="shared" ref="AI68:AI131" si="16">AI67</f>
        <v>4</v>
      </c>
      <c r="AJ68" s="10" t="s">
        <v>282</v>
      </c>
    </row>
    <row r="69" spans="1:36" ht="13.8" x14ac:dyDescent="0.25">
      <c r="A69" s="5">
        <f t="shared" si="13"/>
        <v>43890</v>
      </c>
      <c r="B69" s="5">
        <f t="shared" si="13"/>
        <v>44136</v>
      </c>
      <c r="C69" s="6">
        <f t="shared" si="13"/>
        <v>0.33333333333333331</v>
      </c>
      <c r="D69" s="7">
        <f t="shared" si="13"/>
        <v>248</v>
      </c>
      <c r="E69" s="10" t="s">
        <v>268</v>
      </c>
      <c r="F69" s="7">
        <f t="shared" si="14"/>
        <v>169194</v>
      </c>
      <c r="G69" s="7">
        <f t="shared" si="14"/>
        <v>8371</v>
      </c>
      <c r="H69" s="7">
        <f t="shared" si="14"/>
        <v>4313</v>
      </c>
      <c r="I69" s="16" t="str">
        <f t="shared" si="14"/>
        <v>No hay datos</v>
      </c>
      <c r="J69" s="19">
        <f t="shared" si="14"/>
        <v>149048</v>
      </c>
      <c r="K69" s="24">
        <f t="shared" si="14"/>
        <v>21423</v>
      </c>
      <c r="L69" s="7">
        <f t="shared" si="14"/>
        <v>327889</v>
      </c>
      <c r="M69" s="7">
        <f t="shared" si="14"/>
        <v>548790</v>
      </c>
      <c r="N69" s="7" t="s">
        <v>29</v>
      </c>
      <c r="O69" s="7" t="s">
        <v>75</v>
      </c>
      <c r="P69" s="7" t="s">
        <v>78</v>
      </c>
      <c r="Q69" s="8">
        <v>1474</v>
      </c>
      <c r="R69" s="7">
        <f t="shared" si="15"/>
        <v>11284</v>
      </c>
      <c r="S69" s="7">
        <f t="shared" si="15"/>
        <v>1025</v>
      </c>
      <c r="T69" s="7">
        <f t="shared" si="15"/>
        <v>1033</v>
      </c>
      <c r="U69" s="7">
        <f t="shared" si="15"/>
        <v>79053</v>
      </c>
      <c r="V69" s="7">
        <f t="shared" si="15"/>
        <v>531</v>
      </c>
      <c r="W69" s="7">
        <f t="shared" si="15"/>
        <v>342</v>
      </c>
      <c r="X69" s="7" t="str">
        <f t="shared" si="15"/>
        <v>53.0%</v>
      </c>
      <c r="Y69" s="7" t="str">
        <f t="shared" si="15"/>
        <v>47.0%</v>
      </c>
      <c r="Z69" s="7" t="str">
        <f t="shared" si="15"/>
        <v>60.6%</v>
      </c>
      <c r="AA69" s="7" t="str">
        <f t="shared" si="15"/>
        <v>20.5%</v>
      </c>
      <c r="AB69" s="7" t="str">
        <f t="shared" si="15"/>
        <v>13.2%</v>
      </c>
      <c r="AC69" s="7" t="str">
        <f t="shared" si="15"/>
        <v>2.9%</v>
      </c>
      <c r="AD69" s="7" t="str">
        <f t="shared" si="15"/>
        <v>1.4%</v>
      </c>
      <c r="AE69" s="7" t="str">
        <f t="shared" si="15"/>
        <v>0.8%</v>
      </c>
      <c r="AF69" s="7" t="str">
        <f t="shared" si="15"/>
        <v>0.5%</v>
      </c>
      <c r="AG69" s="7" t="str">
        <f t="shared" si="15"/>
        <v>0.2%</v>
      </c>
      <c r="AH69" s="9"/>
      <c r="AI69" s="9">
        <f t="shared" si="16"/>
        <v>4</v>
      </c>
      <c r="AJ69" s="10" t="s">
        <v>282</v>
      </c>
    </row>
    <row r="70" spans="1:36" ht="13.8" x14ac:dyDescent="0.25">
      <c r="A70" s="5">
        <f t="shared" si="13"/>
        <v>43890</v>
      </c>
      <c r="B70" s="5">
        <f t="shared" si="13"/>
        <v>44136</v>
      </c>
      <c r="C70" s="6">
        <f t="shared" si="13"/>
        <v>0.33333333333333331</v>
      </c>
      <c r="D70" s="7">
        <f t="shared" si="13"/>
        <v>248</v>
      </c>
      <c r="E70" s="10" t="s">
        <v>268</v>
      </c>
      <c r="F70" s="7">
        <f t="shared" si="14"/>
        <v>169194</v>
      </c>
      <c r="G70" s="7">
        <f t="shared" si="14"/>
        <v>8371</v>
      </c>
      <c r="H70" s="7">
        <f t="shared" si="14"/>
        <v>4313</v>
      </c>
      <c r="I70" s="16" t="str">
        <f t="shared" si="14"/>
        <v>No hay datos</v>
      </c>
      <c r="J70" s="19">
        <f t="shared" si="14"/>
        <v>149048</v>
      </c>
      <c r="K70" s="24">
        <f t="shared" si="14"/>
        <v>21423</v>
      </c>
      <c r="L70" s="7">
        <f t="shared" si="14"/>
        <v>327889</v>
      </c>
      <c r="M70" s="7">
        <f t="shared" si="14"/>
        <v>548790</v>
      </c>
      <c r="N70" s="7" t="s">
        <v>29</v>
      </c>
      <c r="O70" s="7" t="s">
        <v>75</v>
      </c>
      <c r="P70" s="7" t="s">
        <v>79</v>
      </c>
      <c r="Q70" s="8">
        <v>357</v>
      </c>
      <c r="R70" s="7">
        <f t="shared" si="15"/>
        <v>11284</v>
      </c>
      <c r="S70" s="7">
        <f t="shared" si="15"/>
        <v>1025</v>
      </c>
      <c r="T70" s="7">
        <f t="shared" si="15"/>
        <v>1033</v>
      </c>
      <c r="U70" s="7">
        <f t="shared" si="15"/>
        <v>79053</v>
      </c>
      <c r="V70" s="7">
        <f t="shared" si="15"/>
        <v>531</v>
      </c>
      <c r="W70" s="7">
        <f t="shared" si="15"/>
        <v>342</v>
      </c>
      <c r="X70" s="7" t="str">
        <f t="shared" si="15"/>
        <v>53.0%</v>
      </c>
      <c r="Y70" s="7" t="str">
        <f t="shared" si="15"/>
        <v>47.0%</v>
      </c>
      <c r="Z70" s="7" t="str">
        <f t="shared" si="15"/>
        <v>60.6%</v>
      </c>
      <c r="AA70" s="7" t="str">
        <f t="shared" si="15"/>
        <v>20.5%</v>
      </c>
      <c r="AB70" s="7" t="str">
        <f t="shared" si="15"/>
        <v>13.2%</v>
      </c>
      <c r="AC70" s="7" t="str">
        <f t="shared" si="15"/>
        <v>2.9%</v>
      </c>
      <c r="AD70" s="7" t="str">
        <f t="shared" si="15"/>
        <v>1.4%</v>
      </c>
      <c r="AE70" s="7" t="str">
        <f t="shared" si="15"/>
        <v>0.8%</v>
      </c>
      <c r="AF70" s="7" t="str">
        <f t="shared" si="15"/>
        <v>0.5%</v>
      </c>
      <c r="AG70" s="7" t="str">
        <f t="shared" si="15"/>
        <v>0.2%</v>
      </c>
      <c r="AH70" s="9"/>
      <c r="AI70" s="9">
        <f t="shared" si="16"/>
        <v>4</v>
      </c>
      <c r="AJ70" s="10" t="s">
        <v>282</v>
      </c>
    </row>
    <row r="71" spans="1:36" ht="13.8" x14ac:dyDescent="0.25">
      <c r="A71" s="5">
        <f t="shared" si="13"/>
        <v>43890</v>
      </c>
      <c r="B71" s="5">
        <f t="shared" si="13"/>
        <v>44136</v>
      </c>
      <c r="C71" s="6">
        <f t="shared" si="13"/>
        <v>0.33333333333333331</v>
      </c>
      <c r="D71" s="7">
        <f t="shared" si="13"/>
        <v>248</v>
      </c>
      <c r="E71" s="10" t="s">
        <v>268</v>
      </c>
      <c r="F71" s="7">
        <f t="shared" si="14"/>
        <v>169194</v>
      </c>
      <c r="G71" s="7">
        <f t="shared" si="14"/>
        <v>8371</v>
      </c>
      <c r="H71" s="7">
        <f t="shared" si="14"/>
        <v>4313</v>
      </c>
      <c r="I71" s="16" t="str">
        <f t="shared" si="14"/>
        <v>No hay datos</v>
      </c>
      <c r="J71" s="19">
        <f t="shared" si="14"/>
        <v>149048</v>
      </c>
      <c r="K71" s="24">
        <f t="shared" si="14"/>
        <v>21423</v>
      </c>
      <c r="L71" s="7">
        <f t="shared" si="14"/>
        <v>327889</v>
      </c>
      <c r="M71" s="7">
        <f t="shared" si="14"/>
        <v>548790</v>
      </c>
      <c r="N71" s="7" t="s">
        <v>29</v>
      </c>
      <c r="O71" s="7" t="s">
        <v>75</v>
      </c>
      <c r="P71" s="7" t="s">
        <v>80</v>
      </c>
      <c r="Q71" s="8">
        <v>3545</v>
      </c>
      <c r="R71" s="7">
        <f t="shared" si="15"/>
        <v>11284</v>
      </c>
      <c r="S71" s="7">
        <f t="shared" si="15"/>
        <v>1025</v>
      </c>
      <c r="T71" s="7">
        <f t="shared" si="15"/>
        <v>1033</v>
      </c>
      <c r="U71" s="7">
        <f t="shared" si="15"/>
        <v>79053</v>
      </c>
      <c r="V71" s="7">
        <f t="shared" si="15"/>
        <v>531</v>
      </c>
      <c r="W71" s="7">
        <f t="shared" si="15"/>
        <v>342</v>
      </c>
      <c r="X71" s="7" t="str">
        <f t="shared" si="15"/>
        <v>53.0%</v>
      </c>
      <c r="Y71" s="7" t="str">
        <f t="shared" si="15"/>
        <v>47.0%</v>
      </c>
      <c r="Z71" s="7" t="str">
        <f t="shared" si="15"/>
        <v>60.6%</v>
      </c>
      <c r="AA71" s="7" t="str">
        <f t="shared" si="15"/>
        <v>20.5%</v>
      </c>
      <c r="AB71" s="7" t="str">
        <f t="shared" si="15"/>
        <v>13.2%</v>
      </c>
      <c r="AC71" s="7" t="str">
        <f t="shared" si="15"/>
        <v>2.9%</v>
      </c>
      <c r="AD71" s="7" t="str">
        <f t="shared" si="15"/>
        <v>1.4%</v>
      </c>
      <c r="AE71" s="7" t="str">
        <f t="shared" si="15"/>
        <v>0.8%</v>
      </c>
      <c r="AF71" s="7" t="str">
        <f t="shared" si="15"/>
        <v>0.5%</v>
      </c>
      <c r="AG71" s="7" t="str">
        <f t="shared" si="15"/>
        <v>0.2%</v>
      </c>
      <c r="AH71" s="9"/>
      <c r="AI71" s="9">
        <f t="shared" si="16"/>
        <v>4</v>
      </c>
      <c r="AJ71" s="10" t="s">
        <v>282</v>
      </c>
    </row>
    <row r="72" spans="1:36" ht="13.8" x14ac:dyDescent="0.25">
      <c r="A72" s="5">
        <f t="shared" si="13"/>
        <v>43890</v>
      </c>
      <c r="B72" s="5">
        <f t="shared" si="13"/>
        <v>44136</v>
      </c>
      <c r="C72" s="6">
        <f t="shared" si="13"/>
        <v>0.33333333333333331</v>
      </c>
      <c r="D72" s="7">
        <f t="shared" si="13"/>
        <v>248</v>
      </c>
      <c r="E72" s="10" t="s">
        <v>268</v>
      </c>
      <c r="F72" s="7">
        <f t="shared" si="14"/>
        <v>169194</v>
      </c>
      <c r="G72" s="7">
        <f t="shared" si="14"/>
        <v>8371</v>
      </c>
      <c r="H72" s="7">
        <f t="shared" si="14"/>
        <v>4313</v>
      </c>
      <c r="I72" s="16" t="str">
        <f t="shared" si="14"/>
        <v>No hay datos</v>
      </c>
      <c r="J72" s="19">
        <f t="shared" si="14"/>
        <v>149048</v>
      </c>
      <c r="K72" s="24">
        <f t="shared" si="14"/>
        <v>21423</v>
      </c>
      <c r="L72" s="7">
        <f t="shared" si="14"/>
        <v>327889</v>
      </c>
      <c r="M72" s="7">
        <f t="shared" si="14"/>
        <v>548790</v>
      </c>
      <c r="N72" s="7" t="s">
        <v>29</v>
      </c>
      <c r="O72" s="7" t="s">
        <v>75</v>
      </c>
      <c r="P72" s="7" t="s">
        <v>81</v>
      </c>
      <c r="Q72" s="8">
        <v>361</v>
      </c>
      <c r="R72" s="7">
        <f t="shared" si="15"/>
        <v>11284</v>
      </c>
      <c r="S72" s="7">
        <f t="shared" si="15"/>
        <v>1025</v>
      </c>
      <c r="T72" s="7">
        <f t="shared" si="15"/>
        <v>1033</v>
      </c>
      <c r="U72" s="7">
        <f t="shared" si="15"/>
        <v>79053</v>
      </c>
      <c r="V72" s="7">
        <f t="shared" si="15"/>
        <v>531</v>
      </c>
      <c r="W72" s="7">
        <f t="shared" si="15"/>
        <v>342</v>
      </c>
      <c r="X72" s="7" t="str">
        <f t="shared" si="15"/>
        <v>53.0%</v>
      </c>
      <c r="Y72" s="7" t="str">
        <f t="shared" si="15"/>
        <v>47.0%</v>
      </c>
      <c r="Z72" s="7" t="str">
        <f t="shared" si="15"/>
        <v>60.6%</v>
      </c>
      <c r="AA72" s="7" t="str">
        <f t="shared" si="15"/>
        <v>20.5%</v>
      </c>
      <c r="AB72" s="7" t="str">
        <f t="shared" si="15"/>
        <v>13.2%</v>
      </c>
      <c r="AC72" s="7" t="str">
        <f t="shared" si="15"/>
        <v>2.9%</v>
      </c>
      <c r="AD72" s="7" t="str">
        <f t="shared" si="15"/>
        <v>1.4%</v>
      </c>
      <c r="AE72" s="7" t="str">
        <f t="shared" si="15"/>
        <v>0.8%</v>
      </c>
      <c r="AF72" s="7" t="str">
        <f t="shared" si="15"/>
        <v>0.5%</v>
      </c>
      <c r="AG72" s="7" t="str">
        <f t="shared" si="15"/>
        <v>0.2%</v>
      </c>
      <c r="AH72" s="9"/>
      <c r="AI72" s="9">
        <f t="shared" si="16"/>
        <v>4</v>
      </c>
      <c r="AJ72" s="10" t="s">
        <v>282</v>
      </c>
    </row>
    <row r="73" spans="1:36" ht="13.8" x14ac:dyDescent="0.25">
      <c r="A73" s="5">
        <f t="shared" si="13"/>
        <v>43890</v>
      </c>
      <c r="B73" s="5">
        <f t="shared" si="13"/>
        <v>44136</v>
      </c>
      <c r="C73" s="6">
        <f t="shared" si="13"/>
        <v>0.33333333333333331</v>
      </c>
      <c r="D73" s="7">
        <f t="shared" si="13"/>
        <v>248</v>
      </c>
      <c r="E73" s="10" t="s">
        <v>268</v>
      </c>
      <c r="F73" s="7">
        <f t="shared" si="14"/>
        <v>169194</v>
      </c>
      <c r="G73" s="7">
        <f t="shared" si="14"/>
        <v>8371</v>
      </c>
      <c r="H73" s="7">
        <f t="shared" si="14"/>
        <v>4313</v>
      </c>
      <c r="I73" s="16" t="str">
        <f t="shared" si="14"/>
        <v>No hay datos</v>
      </c>
      <c r="J73" s="19">
        <f t="shared" si="14"/>
        <v>149048</v>
      </c>
      <c r="K73" s="24">
        <f t="shared" si="14"/>
        <v>21423</v>
      </c>
      <c r="L73" s="7">
        <f t="shared" si="14"/>
        <v>327889</v>
      </c>
      <c r="M73" s="7">
        <f t="shared" si="14"/>
        <v>548790</v>
      </c>
      <c r="N73" s="7" t="s">
        <v>29</v>
      </c>
      <c r="O73" s="7" t="s">
        <v>75</v>
      </c>
      <c r="P73" s="7" t="s">
        <v>82</v>
      </c>
      <c r="Q73" s="8">
        <v>334</v>
      </c>
      <c r="R73" s="7">
        <f t="shared" si="15"/>
        <v>11284</v>
      </c>
      <c r="S73" s="7">
        <f t="shared" si="15"/>
        <v>1025</v>
      </c>
      <c r="T73" s="7">
        <f t="shared" si="15"/>
        <v>1033</v>
      </c>
      <c r="U73" s="7">
        <f t="shared" si="15"/>
        <v>79053</v>
      </c>
      <c r="V73" s="7">
        <f t="shared" si="15"/>
        <v>531</v>
      </c>
      <c r="W73" s="7">
        <f t="shared" si="15"/>
        <v>342</v>
      </c>
      <c r="X73" s="7" t="str">
        <f t="shared" si="15"/>
        <v>53.0%</v>
      </c>
      <c r="Y73" s="7" t="str">
        <f t="shared" si="15"/>
        <v>47.0%</v>
      </c>
      <c r="Z73" s="7" t="str">
        <f t="shared" si="15"/>
        <v>60.6%</v>
      </c>
      <c r="AA73" s="7" t="str">
        <f t="shared" si="15"/>
        <v>20.5%</v>
      </c>
      <c r="AB73" s="7" t="str">
        <f t="shared" si="15"/>
        <v>13.2%</v>
      </c>
      <c r="AC73" s="7" t="str">
        <f t="shared" si="15"/>
        <v>2.9%</v>
      </c>
      <c r="AD73" s="7" t="str">
        <f t="shared" si="15"/>
        <v>1.4%</v>
      </c>
      <c r="AE73" s="7" t="str">
        <f t="shared" si="15"/>
        <v>0.8%</v>
      </c>
      <c r="AF73" s="7" t="str">
        <f t="shared" si="15"/>
        <v>0.5%</v>
      </c>
      <c r="AG73" s="7" t="str">
        <f t="shared" si="15"/>
        <v>0.2%</v>
      </c>
      <c r="AH73" s="9"/>
      <c r="AI73" s="9">
        <f t="shared" si="16"/>
        <v>4</v>
      </c>
      <c r="AJ73" s="10" t="s">
        <v>282</v>
      </c>
    </row>
    <row r="74" spans="1:36" ht="13.8" x14ac:dyDescent="0.25">
      <c r="A74" s="5">
        <f t="shared" si="13"/>
        <v>43890</v>
      </c>
      <c r="B74" s="5">
        <f t="shared" si="13"/>
        <v>44136</v>
      </c>
      <c r="C74" s="6">
        <f t="shared" si="13"/>
        <v>0.33333333333333331</v>
      </c>
      <c r="D74" s="7">
        <f t="shared" si="13"/>
        <v>248</v>
      </c>
      <c r="E74" s="10" t="s">
        <v>268</v>
      </c>
      <c r="F74" s="7">
        <f t="shared" si="14"/>
        <v>169194</v>
      </c>
      <c r="G74" s="7">
        <f t="shared" si="14"/>
        <v>8371</v>
      </c>
      <c r="H74" s="7">
        <f t="shared" si="14"/>
        <v>4313</v>
      </c>
      <c r="I74" s="16" t="str">
        <f t="shared" si="14"/>
        <v>No hay datos</v>
      </c>
      <c r="J74" s="19">
        <f t="shared" si="14"/>
        <v>149048</v>
      </c>
      <c r="K74" s="24">
        <f t="shared" si="14"/>
        <v>21423</v>
      </c>
      <c r="L74" s="7">
        <f t="shared" si="14"/>
        <v>327889</v>
      </c>
      <c r="M74" s="7">
        <f t="shared" si="14"/>
        <v>548790</v>
      </c>
      <c r="N74" s="7" t="s">
        <v>29</v>
      </c>
      <c r="O74" s="7" t="s">
        <v>75</v>
      </c>
      <c r="P74" s="7" t="s">
        <v>83</v>
      </c>
      <c r="Q74" s="8">
        <v>546</v>
      </c>
      <c r="R74" s="7">
        <f t="shared" si="15"/>
        <v>11284</v>
      </c>
      <c r="S74" s="7">
        <f t="shared" si="15"/>
        <v>1025</v>
      </c>
      <c r="T74" s="7">
        <f t="shared" si="15"/>
        <v>1033</v>
      </c>
      <c r="U74" s="7">
        <f t="shared" si="15"/>
        <v>79053</v>
      </c>
      <c r="V74" s="7">
        <f t="shared" si="15"/>
        <v>531</v>
      </c>
      <c r="W74" s="7">
        <f t="shared" si="15"/>
        <v>342</v>
      </c>
      <c r="X74" s="7" t="str">
        <f t="shared" si="15"/>
        <v>53.0%</v>
      </c>
      <c r="Y74" s="7" t="str">
        <f t="shared" si="15"/>
        <v>47.0%</v>
      </c>
      <c r="Z74" s="7" t="str">
        <f t="shared" si="15"/>
        <v>60.6%</v>
      </c>
      <c r="AA74" s="7" t="str">
        <f t="shared" si="15"/>
        <v>20.5%</v>
      </c>
      <c r="AB74" s="7" t="str">
        <f t="shared" si="15"/>
        <v>13.2%</v>
      </c>
      <c r="AC74" s="7" t="str">
        <f t="shared" si="15"/>
        <v>2.9%</v>
      </c>
      <c r="AD74" s="7" t="str">
        <f t="shared" si="15"/>
        <v>1.4%</v>
      </c>
      <c r="AE74" s="7" t="str">
        <f t="shared" si="15"/>
        <v>0.8%</v>
      </c>
      <c r="AF74" s="7" t="str">
        <f t="shared" si="15"/>
        <v>0.5%</v>
      </c>
      <c r="AG74" s="7" t="str">
        <f t="shared" si="15"/>
        <v>0.2%</v>
      </c>
      <c r="AH74" s="9"/>
      <c r="AI74" s="9">
        <f t="shared" si="16"/>
        <v>4</v>
      </c>
      <c r="AJ74" s="10" t="s">
        <v>282</v>
      </c>
    </row>
    <row r="75" spans="1:36" ht="13.8" x14ac:dyDescent="0.25">
      <c r="A75" s="5">
        <f t="shared" si="13"/>
        <v>43890</v>
      </c>
      <c r="B75" s="5">
        <f t="shared" si="13"/>
        <v>44136</v>
      </c>
      <c r="C75" s="6">
        <f t="shared" si="13"/>
        <v>0.33333333333333331</v>
      </c>
      <c r="D75" s="7">
        <f t="shared" si="13"/>
        <v>248</v>
      </c>
      <c r="E75" s="10" t="s">
        <v>268</v>
      </c>
      <c r="F75" s="7">
        <f t="shared" si="14"/>
        <v>169194</v>
      </c>
      <c r="G75" s="7">
        <f t="shared" si="14"/>
        <v>8371</v>
      </c>
      <c r="H75" s="7">
        <f t="shared" si="14"/>
        <v>4313</v>
      </c>
      <c r="I75" s="16" t="str">
        <f t="shared" si="14"/>
        <v>No hay datos</v>
      </c>
      <c r="J75" s="19">
        <f t="shared" si="14"/>
        <v>149048</v>
      </c>
      <c r="K75" s="24">
        <f t="shared" si="14"/>
        <v>21423</v>
      </c>
      <c r="L75" s="7">
        <f t="shared" si="14"/>
        <v>327889</v>
      </c>
      <c r="M75" s="7">
        <f t="shared" si="14"/>
        <v>548790</v>
      </c>
      <c r="N75" s="7" t="s">
        <v>29</v>
      </c>
      <c r="O75" s="7" t="s">
        <v>75</v>
      </c>
      <c r="P75" s="7" t="s">
        <v>178</v>
      </c>
      <c r="Q75" s="8">
        <v>192</v>
      </c>
      <c r="R75" s="7">
        <f t="shared" si="15"/>
        <v>11284</v>
      </c>
      <c r="S75" s="7">
        <f t="shared" si="15"/>
        <v>1025</v>
      </c>
      <c r="T75" s="7">
        <f t="shared" si="15"/>
        <v>1033</v>
      </c>
      <c r="U75" s="7">
        <f t="shared" si="15"/>
        <v>79053</v>
      </c>
      <c r="V75" s="7">
        <f t="shared" si="15"/>
        <v>531</v>
      </c>
      <c r="W75" s="7">
        <f t="shared" si="15"/>
        <v>342</v>
      </c>
      <c r="X75" s="7" t="str">
        <f t="shared" si="15"/>
        <v>53.0%</v>
      </c>
      <c r="Y75" s="7" t="str">
        <f t="shared" si="15"/>
        <v>47.0%</v>
      </c>
      <c r="Z75" s="7" t="str">
        <f t="shared" si="15"/>
        <v>60.6%</v>
      </c>
      <c r="AA75" s="7" t="str">
        <f t="shared" si="15"/>
        <v>20.5%</v>
      </c>
      <c r="AB75" s="7" t="str">
        <f t="shared" si="15"/>
        <v>13.2%</v>
      </c>
      <c r="AC75" s="7" t="str">
        <f t="shared" si="15"/>
        <v>2.9%</v>
      </c>
      <c r="AD75" s="7" t="str">
        <f t="shared" si="15"/>
        <v>1.4%</v>
      </c>
      <c r="AE75" s="7" t="str">
        <f t="shared" si="15"/>
        <v>0.8%</v>
      </c>
      <c r="AF75" s="7" t="str">
        <f t="shared" si="15"/>
        <v>0.5%</v>
      </c>
      <c r="AG75" s="7" t="str">
        <f t="shared" si="15"/>
        <v>0.2%</v>
      </c>
      <c r="AH75" s="9"/>
      <c r="AI75" s="9">
        <f t="shared" si="16"/>
        <v>4</v>
      </c>
      <c r="AJ75" s="10" t="s">
        <v>282</v>
      </c>
    </row>
    <row r="76" spans="1:36" ht="13.8" x14ac:dyDescent="0.25">
      <c r="A76" s="5">
        <f t="shared" si="13"/>
        <v>43890</v>
      </c>
      <c r="B76" s="5">
        <f t="shared" si="13"/>
        <v>44136</v>
      </c>
      <c r="C76" s="6">
        <f t="shared" si="13"/>
        <v>0.33333333333333331</v>
      </c>
      <c r="D76" s="7">
        <f t="shared" si="13"/>
        <v>248</v>
      </c>
      <c r="E76" s="10" t="s">
        <v>268</v>
      </c>
      <c r="F76" s="7">
        <f t="shared" si="14"/>
        <v>169194</v>
      </c>
      <c r="G76" s="7">
        <f t="shared" si="14"/>
        <v>8371</v>
      </c>
      <c r="H76" s="7">
        <f t="shared" si="14"/>
        <v>4313</v>
      </c>
      <c r="I76" s="16" t="str">
        <f t="shared" si="14"/>
        <v>No hay datos</v>
      </c>
      <c r="J76" s="19">
        <f t="shared" si="14"/>
        <v>149048</v>
      </c>
      <c r="K76" s="24">
        <f t="shared" si="14"/>
        <v>21423</v>
      </c>
      <c r="L76" s="7">
        <f t="shared" si="14"/>
        <v>327889</v>
      </c>
      <c r="M76" s="7">
        <f t="shared" si="14"/>
        <v>548790</v>
      </c>
      <c r="N76" s="7" t="s">
        <v>29</v>
      </c>
      <c r="O76" s="7" t="s">
        <v>75</v>
      </c>
      <c r="P76" s="7" t="s">
        <v>84</v>
      </c>
      <c r="Q76" s="8">
        <v>84</v>
      </c>
      <c r="R76" s="7">
        <f t="shared" si="15"/>
        <v>11284</v>
      </c>
      <c r="S76" s="7">
        <f t="shared" si="15"/>
        <v>1025</v>
      </c>
      <c r="T76" s="7">
        <f t="shared" si="15"/>
        <v>1033</v>
      </c>
      <c r="U76" s="7">
        <f t="shared" si="15"/>
        <v>79053</v>
      </c>
      <c r="V76" s="7">
        <f t="shared" si="15"/>
        <v>531</v>
      </c>
      <c r="W76" s="7">
        <f t="shared" si="15"/>
        <v>342</v>
      </c>
      <c r="X76" s="7" t="str">
        <f t="shared" si="15"/>
        <v>53.0%</v>
      </c>
      <c r="Y76" s="7" t="str">
        <f t="shared" si="15"/>
        <v>47.0%</v>
      </c>
      <c r="Z76" s="7" t="str">
        <f t="shared" si="15"/>
        <v>60.6%</v>
      </c>
      <c r="AA76" s="7" t="str">
        <f t="shared" si="15"/>
        <v>20.5%</v>
      </c>
      <c r="AB76" s="7" t="str">
        <f t="shared" si="15"/>
        <v>13.2%</v>
      </c>
      <c r="AC76" s="7" t="str">
        <f t="shared" si="15"/>
        <v>2.9%</v>
      </c>
      <c r="AD76" s="7" t="str">
        <f t="shared" si="15"/>
        <v>1.4%</v>
      </c>
      <c r="AE76" s="7" t="str">
        <f t="shared" si="15"/>
        <v>0.8%</v>
      </c>
      <c r="AF76" s="7" t="str">
        <f t="shared" si="15"/>
        <v>0.5%</v>
      </c>
      <c r="AG76" s="7" t="str">
        <f t="shared" si="15"/>
        <v>0.2%</v>
      </c>
      <c r="AH76" s="9"/>
      <c r="AI76" s="9">
        <f t="shared" si="16"/>
        <v>4</v>
      </c>
      <c r="AJ76" s="10" t="s">
        <v>282</v>
      </c>
    </row>
    <row r="77" spans="1:36" ht="13.8" x14ac:dyDescent="0.25">
      <c r="A77" s="5">
        <f t="shared" si="13"/>
        <v>43890</v>
      </c>
      <c r="B77" s="5">
        <f t="shared" si="13"/>
        <v>44136</v>
      </c>
      <c r="C77" s="6">
        <f t="shared" si="13"/>
        <v>0.33333333333333331</v>
      </c>
      <c r="D77" s="7">
        <f t="shared" si="13"/>
        <v>248</v>
      </c>
      <c r="E77" s="10" t="s">
        <v>268</v>
      </c>
      <c r="F77" s="7">
        <f t="shared" si="14"/>
        <v>169194</v>
      </c>
      <c r="G77" s="7">
        <f t="shared" si="14"/>
        <v>8371</v>
      </c>
      <c r="H77" s="7">
        <f t="shared" si="14"/>
        <v>4313</v>
      </c>
      <c r="I77" s="16" t="str">
        <f t="shared" si="14"/>
        <v>No hay datos</v>
      </c>
      <c r="J77" s="19">
        <f t="shared" si="14"/>
        <v>149048</v>
      </c>
      <c r="K77" s="24">
        <f t="shared" si="14"/>
        <v>21423</v>
      </c>
      <c r="L77" s="7">
        <f t="shared" si="14"/>
        <v>327889</v>
      </c>
      <c r="M77" s="7">
        <f t="shared" si="14"/>
        <v>548790</v>
      </c>
      <c r="N77" s="7" t="s">
        <v>29</v>
      </c>
      <c r="O77" s="7" t="s">
        <v>75</v>
      </c>
      <c r="P77" s="7" t="s">
        <v>222</v>
      </c>
      <c r="Q77" s="8">
        <v>93</v>
      </c>
      <c r="R77" s="7">
        <f t="shared" si="15"/>
        <v>11284</v>
      </c>
      <c r="S77" s="7">
        <f t="shared" si="15"/>
        <v>1025</v>
      </c>
      <c r="T77" s="7">
        <f t="shared" si="15"/>
        <v>1033</v>
      </c>
      <c r="U77" s="7">
        <f t="shared" si="15"/>
        <v>79053</v>
      </c>
      <c r="V77" s="7">
        <f t="shared" si="15"/>
        <v>531</v>
      </c>
      <c r="W77" s="7">
        <f t="shared" si="15"/>
        <v>342</v>
      </c>
      <c r="X77" s="7" t="str">
        <f t="shared" si="15"/>
        <v>53.0%</v>
      </c>
      <c r="Y77" s="7" t="str">
        <f t="shared" si="15"/>
        <v>47.0%</v>
      </c>
      <c r="Z77" s="7" t="str">
        <f t="shared" si="15"/>
        <v>60.6%</v>
      </c>
      <c r="AA77" s="7" t="str">
        <f t="shared" si="15"/>
        <v>20.5%</v>
      </c>
      <c r="AB77" s="7" t="str">
        <f t="shared" si="15"/>
        <v>13.2%</v>
      </c>
      <c r="AC77" s="7" t="str">
        <f t="shared" si="15"/>
        <v>2.9%</v>
      </c>
      <c r="AD77" s="7" t="str">
        <f t="shared" si="15"/>
        <v>1.4%</v>
      </c>
      <c r="AE77" s="7" t="str">
        <f t="shared" si="15"/>
        <v>0.8%</v>
      </c>
      <c r="AF77" s="7" t="str">
        <f t="shared" si="15"/>
        <v>0.5%</v>
      </c>
      <c r="AG77" s="7" t="str">
        <f t="shared" si="15"/>
        <v>0.2%</v>
      </c>
      <c r="AH77" s="9"/>
      <c r="AI77" s="9">
        <f t="shared" si="16"/>
        <v>4</v>
      </c>
      <c r="AJ77" s="10" t="s">
        <v>282</v>
      </c>
    </row>
    <row r="78" spans="1:36" ht="13.8" x14ac:dyDescent="0.25">
      <c r="A78" s="5">
        <f t="shared" si="13"/>
        <v>43890</v>
      </c>
      <c r="B78" s="5">
        <f t="shared" si="13"/>
        <v>44136</v>
      </c>
      <c r="C78" s="6">
        <f t="shared" si="13"/>
        <v>0.33333333333333331</v>
      </c>
      <c r="D78" s="7">
        <f t="shared" si="13"/>
        <v>248</v>
      </c>
      <c r="E78" s="10" t="s">
        <v>268</v>
      </c>
      <c r="F78" s="7">
        <f t="shared" si="14"/>
        <v>169194</v>
      </c>
      <c r="G78" s="7">
        <f t="shared" si="14"/>
        <v>8371</v>
      </c>
      <c r="H78" s="7">
        <f t="shared" si="14"/>
        <v>4313</v>
      </c>
      <c r="I78" s="16" t="str">
        <f t="shared" si="14"/>
        <v>No hay datos</v>
      </c>
      <c r="J78" s="19">
        <f t="shared" si="14"/>
        <v>149048</v>
      </c>
      <c r="K78" s="24">
        <f t="shared" si="14"/>
        <v>21423</v>
      </c>
      <c r="L78" s="7">
        <f t="shared" si="14"/>
        <v>327889</v>
      </c>
      <c r="M78" s="7">
        <f t="shared" si="14"/>
        <v>548790</v>
      </c>
      <c r="N78" s="7" t="s">
        <v>29</v>
      </c>
      <c r="O78" s="7" t="s">
        <v>75</v>
      </c>
      <c r="P78" s="7" t="s">
        <v>175</v>
      </c>
      <c r="Q78" s="8">
        <v>212</v>
      </c>
      <c r="R78" s="7">
        <f t="shared" si="15"/>
        <v>11284</v>
      </c>
      <c r="S78" s="7">
        <f t="shared" si="15"/>
        <v>1025</v>
      </c>
      <c r="T78" s="7">
        <f t="shared" si="15"/>
        <v>1033</v>
      </c>
      <c r="U78" s="7">
        <f t="shared" si="15"/>
        <v>79053</v>
      </c>
      <c r="V78" s="7">
        <f t="shared" si="15"/>
        <v>531</v>
      </c>
      <c r="W78" s="7">
        <f t="shared" si="15"/>
        <v>342</v>
      </c>
      <c r="X78" s="7" t="str">
        <f t="shared" si="15"/>
        <v>53.0%</v>
      </c>
      <c r="Y78" s="7" t="str">
        <f t="shared" si="15"/>
        <v>47.0%</v>
      </c>
      <c r="Z78" s="7" t="str">
        <f t="shared" si="15"/>
        <v>60.6%</v>
      </c>
      <c r="AA78" s="7" t="str">
        <f t="shared" si="15"/>
        <v>20.5%</v>
      </c>
      <c r="AB78" s="7" t="str">
        <f t="shared" si="15"/>
        <v>13.2%</v>
      </c>
      <c r="AC78" s="7" t="str">
        <f t="shared" si="15"/>
        <v>2.9%</v>
      </c>
      <c r="AD78" s="7" t="str">
        <f t="shared" si="15"/>
        <v>1.4%</v>
      </c>
      <c r="AE78" s="7" t="str">
        <f t="shared" si="15"/>
        <v>0.8%</v>
      </c>
      <c r="AF78" s="7" t="str">
        <f t="shared" si="15"/>
        <v>0.5%</v>
      </c>
      <c r="AG78" s="7" t="str">
        <f t="shared" si="15"/>
        <v>0.2%</v>
      </c>
      <c r="AH78" s="9"/>
      <c r="AI78" s="9">
        <f t="shared" si="16"/>
        <v>4</v>
      </c>
      <c r="AJ78" s="10" t="s">
        <v>282</v>
      </c>
    </row>
    <row r="79" spans="1:36" ht="13.8" x14ac:dyDescent="0.25">
      <c r="A79" s="5">
        <f t="shared" si="13"/>
        <v>43890</v>
      </c>
      <c r="B79" s="5">
        <f t="shared" si="13"/>
        <v>44136</v>
      </c>
      <c r="C79" s="6">
        <f t="shared" si="13"/>
        <v>0.33333333333333331</v>
      </c>
      <c r="D79" s="7">
        <f t="shared" si="13"/>
        <v>248</v>
      </c>
      <c r="E79" s="10" t="s">
        <v>268</v>
      </c>
      <c r="F79" s="7">
        <f t="shared" si="14"/>
        <v>169194</v>
      </c>
      <c r="G79" s="7">
        <f t="shared" si="14"/>
        <v>8371</v>
      </c>
      <c r="H79" s="7">
        <f t="shared" si="14"/>
        <v>4313</v>
      </c>
      <c r="I79" s="16" t="str">
        <f t="shared" si="14"/>
        <v>No hay datos</v>
      </c>
      <c r="J79" s="19">
        <f t="shared" si="14"/>
        <v>149048</v>
      </c>
      <c r="K79" s="24">
        <f t="shared" si="14"/>
        <v>21423</v>
      </c>
      <c r="L79" s="7">
        <f t="shared" si="14"/>
        <v>327889</v>
      </c>
      <c r="M79" s="7">
        <f t="shared" si="14"/>
        <v>548790</v>
      </c>
      <c r="N79" s="7" t="s">
        <v>29</v>
      </c>
      <c r="O79" s="7" t="s">
        <v>75</v>
      </c>
      <c r="P79" s="7" t="s">
        <v>204</v>
      </c>
      <c r="Q79" s="8">
        <v>512</v>
      </c>
      <c r="R79" s="7">
        <f t="shared" si="15"/>
        <v>11284</v>
      </c>
      <c r="S79" s="7">
        <f t="shared" si="15"/>
        <v>1025</v>
      </c>
      <c r="T79" s="7">
        <f t="shared" si="15"/>
        <v>1033</v>
      </c>
      <c r="U79" s="7">
        <f t="shared" si="15"/>
        <v>79053</v>
      </c>
      <c r="V79" s="7">
        <f t="shared" si="15"/>
        <v>531</v>
      </c>
      <c r="W79" s="7">
        <f t="shared" si="15"/>
        <v>342</v>
      </c>
      <c r="X79" s="7" t="str">
        <f t="shared" si="15"/>
        <v>53.0%</v>
      </c>
      <c r="Y79" s="7" t="str">
        <f t="shared" si="15"/>
        <v>47.0%</v>
      </c>
      <c r="Z79" s="7" t="str">
        <f t="shared" si="15"/>
        <v>60.6%</v>
      </c>
      <c r="AA79" s="7" t="str">
        <f t="shared" si="15"/>
        <v>20.5%</v>
      </c>
      <c r="AB79" s="7" t="str">
        <f t="shared" si="15"/>
        <v>13.2%</v>
      </c>
      <c r="AC79" s="7" t="str">
        <f t="shared" si="15"/>
        <v>2.9%</v>
      </c>
      <c r="AD79" s="7" t="str">
        <f t="shared" si="15"/>
        <v>1.4%</v>
      </c>
      <c r="AE79" s="7" t="str">
        <f t="shared" si="15"/>
        <v>0.8%</v>
      </c>
      <c r="AF79" s="7" t="str">
        <f t="shared" si="15"/>
        <v>0.5%</v>
      </c>
      <c r="AG79" s="7" t="str">
        <f t="shared" si="15"/>
        <v>0.2%</v>
      </c>
      <c r="AH79" s="9"/>
      <c r="AI79" s="9">
        <f t="shared" si="16"/>
        <v>4</v>
      </c>
      <c r="AJ79" s="10" t="s">
        <v>282</v>
      </c>
    </row>
    <row r="80" spans="1:36" ht="13.8" x14ac:dyDescent="0.25">
      <c r="A80" s="5">
        <f t="shared" si="13"/>
        <v>43890</v>
      </c>
      <c r="B80" s="5">
        <f t="shared" si="13"/>
        <v>44136</v>
      </c>
      <c r="C80" s="6">
        <f t="shared" si="13"/>
        <v>0.33333333333333331</v>
      </c>
      <c r="D80" s="7">
        <f t="shared" si="13"/>
        <v>248</v>
      </c>
      <c r="E80" s="10" t="s">
        <v>268</v>
      </c>
      <c r="F80" s="7">
        <f t="shared" si="14"/>
        <v>169194</v>
      </c>
      <c r="G80" s="7">
        <f t="shared" si="14"/>
        <v>8371</v>
      </c>
      <c r="H80" s="7">
        <f t="shared" si="14"/>
        <v>4313</v>
      </c>
      <c r="I80" s="16" t="str">
        <f t="shared" si="14"/>
        <v>No hay datos</v>
      </c>
      <c r="J80" s="19">
        <f t="shared" si="14"/>
        <v>149048</v>
      </c>
      <c r="K80" s="24">
        <f t="shared" si="14"/>
        <v>21423</v>
      </c>
      <c r="L80" s="7">
        <f t="shared" si="14"/>
        <v>327889</v>
      </c>
      <c r="M80" s="7">
        <f t="shared" si="14"/>
        <v>548790</v>
      </c>
      <c r="N80" s="7" t="s">
        <v>29</v>
      </c>
      <c r="O80" s="7" t="s">
        <v>75</v>
      </c>
      <c r="P80" s="7" t="s">
        <v>235</v>
      </c>
      <c r="Q80" s="8">
        <v>185</v>
      </c>
      <c r="R80" s="7">
        <f t="shared" si="15"/>
        <v>11284</v>
      </c>
      <c r="S80" s="7">
        <f t="shared" si="15"/>
        <v>1025</v>
      </c>
      <c r="T80" s="7">
        <f t="shared" si="15"/>
        <v>1033</v>
      </c>
      <c r="U80" s="7">
        <f t="shared" si="15"/>
        <v>79053</v>
      </c>
      <c r="V80" s="7">
        <f t="shared" si="15"/>
        <v>531</v>
      </c>
      <c r="W80" s="7">
        <f t="shared" si="15"/>
        <v>342</v>
      </c>
      <c r="X80" s="7" t="str">
        <f t="shared" si="15"/>
        <v>53.0%</v>
      </c>
      <c r="Y80" s="7" t="str">
        <f t="shared" si="15"/>
        <v>47.0%</v>
      </c>
      <c r="Z80" s="7" t="str">
        <f t="shared" si="15"/>
        <v>60.6%</v>
      </c>
      <c r="AA80" s="7" t="str">
        <f t="shared" si="15"/>
        <v>20.5%</v>
      </c>
      <c r="AB80" s="7" t="str">
        <f t="shared" si="15"/>
        <v>13.2%</v>
      </c>
      <c r="AC80" s="7" t="str">
        <f t="shared" si="15"/>
        <v>2.9%</v>
      </c>
      <c r="AD80" s="7" t="str">
        <f t="shared" si="15"/>
        <v>1.4%</v>
      </c>
      <c r="AE80" s="7" t="str">
        <f t="shared" si="15"/>
        <v>0.8%</v>
      </c>
      <c r="AF80" s="7" t="str">
        <f t="shared" si="15"/>
        <v>0.5%</v>
      </c>
      <c r="AG80" s="7" t="str">
        <f t="shared" si="15"/>
        <v>0.2%</v>
      </c>
      <c r="AH80" s="9"/>
      <c r="AI80" s="9">
        <f t="shared" si="16"/>
        <v>4</v>
      </c>
      <c r="AJ80" s="10" t="s">
        <v>282</v>
      </c>
    </row>
    <row r="81" spans="1:36" ht="13.8" x14ac:dyDescent="0.25">
      <c r="A81" s="5">
        <f t="shared" si="13"/>
        <v>43890</v>
      </c>
      <c r="B81" s="5">
        <f t="shared" si="13"/>
        <v>44136</v>
      </c>
      <c r="C81" s="6">
        <f t="shared" si="13"/>
        <v>0.33333333333333331</v>
      </c>
      <c r="D81" s="7">
        <f t="shared" si="13"/>
        <v>248</v>
      </c>
      <c r="E81" s="10" t="s">
        <v>268</v>
      </c>
      <c r="F81" s="7">
        <f t="shared" si="14"/>
        <v>169194</v>
      </c>
      <c r="G81" s="7">
        <f t="shared" si="14"/>
        <v>8371</v>
      </c>
      <c r="H81" s="7">
        <f t="shared" si="14"/>
        <v>4313</v>
      </c>
      <c r="I81" s="16" t="str">
        <f t="shared" si="14"/>
        <v>No hay datos</v>
      </c>
      <c r="J81" s="19">
        <f t="shared" si="14"/>
        <v>149048</v>
      </c>
      <c r="K81" s="24">
        <f t="shared" si="14"/>
        <v>21423</v>
      </c>
      <c r="L81" s="7">
        <f t="shared" si="14"/>
        <v>327889</v>
      </c>
      <c r="M81" s="7">
        <f t="shared" si="14"/>
        <v>548790</v>
      </c>
      <c r="N81" s="7" t="s">
        <v>29</v>
      </c>
      <c r="O81" s="7" t="s">
        <v>75</v>
      </c>
      <c r="P81" s="7" t="s">
        <v>85</v>
      </c>
      <c r="Q81" s="8">
        <v>147</v>
      </c>
      <c r="R81" s="7">
        <f t="shared" si="15"/>
        <v>11284</v>
      </c>
      <c r="S81" s="7">
        <f t="shared" si="15"/>
        <v>1025</v>
      </c>
      <c r="T81" s="7">
        <f t="shared" si="15"/>
        <v>1033</v>
      </c>
      <c r="U81" s="7">
        <f t="shared" si="15"/>
        <v>79053</v>
      </c>
      <c r="V81" s="7">
        <f t="shared" si="15"/>
        <v>531</v>
      </c>
      <c r="W81" s="7">
        <f t="shared" si="15"/>
        <v>342</v>
      </c>
      <c r="X81" s="7" t="str">
        <f t="shared" si="15"/>
        <v>53.0%</v>
      </c>
      <c r="Y81" s="7" t="str">
        <f t="shared" si="15"/>
        <v>47.0%</v>
      </c>
      <c r="Z81" s="7" t="str">
        <f t="shared" si="15"/>
        <v>60.6%</v>
      </c>
      <c r="AA81" s="7" t="str">
        <f t="shared" si="15"/>
        <v>20.5%</v>
      </c>
      <c r="AB81" s="7" t="str">
        <f t="shared" si="15"/>
        <v>13.2%</v>
      </c>
      <c r="AC81" s="7" t="str">
        <f t="shared" si="15"/>
        <v>2.9%</v>
      </c>
      <c r="AD81" s="7" t="str">
        <f t="shared" si="15"/>
        <v>1.4%</v>
      </c>
      <c r="AE81" s="7" t="str">
        <f t="shared" si="15"/>
        <v>0.8%</v>
      </c>
      <c r="AF81" s="7" t="str">
        <f t="shared" si="15"/>
        <v>0.5%</v>
      </c>
      <c r="AG81" s="7" t="str">
        <f t="shared" si="15"/>
        <v>0.2%</v>
      </c>
      <c r="AH81" s="9"/>
      <c r="AI81" s="9">
        <f t="shared" si="16"/>
        <v>4</v>
      </c>
      <c r="AJ81" s="10" t="s">
        <v>282</v>
      </c>
    </row>
    <row r="82" spans="1:36" ht="13.8" x14ac:dyDescent="0.25">
      <c r="A82" s="5">
        <f t="shared" si="13"/>
        <v>43890</v>
      </c>
      <c r="B82" s="5">
        <f t="shared" si="13"/>
        <v>44136</v>
      </c>
      <c r="C82" s="6">
        <f t="shared" si="13"/>
        <v>0.33333333333333331</v>
      </c>
      <c r="D82" s="7">
        <f t="shared" si="13"/>
        <v>248</v>
      </c>
      <c r="E82" s="10" t="s">
        <v>268</v>
      </c>
      <c r="F82" s="7">
        <f t="shared" si="14"/>
        <v>169194</v>
      </c>
      <c r="G82" s="7">
        <f t="shared" si="14"/>
        <v>8371</v>
      </c>
      <c r="H82" s="7">
        <f t="shared" si="14"/>
        <v>4313</v>
      </c>
      <c r="I82" s="16" t="str">
        <f t="shared" si="14"/>
        <v>No hay datos</v>
      </c>
      <c r="J82" s="19">
        <f t="shared" si="14"/>
        <v>149048</v>
      </c>
      <c r="K82" s="24">
        <f t="shared" si="14"/>
        <v>21423</v>
      </c>
      <c r="L82" s="7">
        <f t="shared" si="14"/>
        <v>327889</v>
      </c>
      <c r="M82" s="7">
        <f t="shared" si="14"/>
        <v>548790</v>
      </c>
      <c r="N82" s="7" t="s">
        <v>29</v>
      </c>
      <c r="O82" s="7" t="s">
        <v>75</v>
      </c>
      <c r="P82" s="7" t="s">
        <v>86</v>
      </c>
      <c r="Q82" s="8">
        <v>1238</v>
      </c>
      <c r="R82" s="7">
        <f t="shared" si="15"/>
        <v>11284</v>
      </c>
      <c r="S82" s="7">
        <f t="shared" si="15"/>
        <v>1025</v>
      </c>
      <c r="T82" s="7">
        <f t="shared" si="15"/>
        <v>1033</v>
      </c>
      <c r="U82" s="7">
        <f t="shared" si="15"/>
        <v>79053</v>
      </c>
      <c r="V82" s="7">
        <f t="shared" si="15"/>
        <v>531</v>
      </c>
      <c r="W82" s="7">
        <f t="shared" si="15"/>
        <v>342</v>
      </c>
      <c r="X82" s="7" t="str">
        <f t="shared" si="15"/>
        <v>53.0%</v>
      </c>
      <c r="Y82" s="7" t="str">
        <f t="shared" si="15"/>
        <v>47.0%</v>
      </c>
      <c r="Z82" s="7" t="str">
        <f t="shared" si="15"/>
        <v>60.6%</v>
      </c>
      <c r="AA82" s="7" t="str">
        <f t="shared" si="15"/>
        <v>20.5%</v>
      </c>
      <c r="AB82" s="7" t="str">
        <f t="shared" si="15"/>
        <v>13.2%</v>
      </c>
      <c r="AC82" s="7" t="str">
        <f t="shared" si="15"/>
        <v>2.9%</v>
      </c>
      <c r="AD82" s="7" t="str">
        <f t="shared" si="15"/>
        <v>1.4%</v>
      </c>
      <c r="AE82" s="7" t="str">
        <f t="shared" si="15"/>
        <v>0.8%</v>
      </c>
      <c r="AF82" s="7" t="str">
        <f t="shared" si="15"/>
        <v>0.5%</v>
      </c>
      <c r="AG82" s="7" t="str">
        <f t="shared" si="15"/>
        <v>0.2%</v>
      </c>
      <c r="AH82" s="9"/>
      <c r="AI82" s="9">
        <f t="shared" si="16"/>
        <v>4</v>
      </c>
      <c r="AJ82" s="10" t="s">
        <v>282</v>
      </c>
    </row>
    <row r="83" spans="1:36" ht="13.8" x14ac:dyDescent="0.25">
      <c r="A83" s="5">
        <f t="shared" ref="A83:D98" si="17">A82</f>
        <v>43890</v>
      </c>
      <c r="B83" s="5">
        <f t="shared" si="17"/>
        <v>44136</v>
      </c>
      <c r="C83" s="6">
        <f t="shared" si="17"/>
        <v>0.33333333333333331</v>
      </c>
      <c r="D83" s="7">
        <f t="shared" si="17"/>
        <v>248</v>
      </c>
      <c r="E83" s="10" t="s">
        <v>268</v>
      </c>
      <c r="F83" s="7">
        <f t="shared" ref="F83:M98" si="18">F82</f>
        <v>169194</v>
      </c>
      <c r="G83" s="7">
        <f t="shared" si="18"/>
        <v>8371</v>
      </c>
      <c r="H83" s="7">
        <f t="shared" si="18"/>
        <v>4313</v>
      </c>
      <c r="I83" s="16" t="str">
        <f t="shared" si="18"/>
        <v>No hay datos</v>
      </c>
      <c r="J83" s="19">
        <f t="shared" si="18"/>
        <v>149048</v>
      </c>
      <c r="K83" s="24">
        <f t="shared" si="18"/>
        <v>21423</v>
      </c>
      <c r="L83" s="7">
        <f t="shared" si="18"/>
        <v>327889</v>
      </c>
      <c r="M83" s="7">
        <f t="shared" si="18"/>
        <v>548790</v>
      </c>
      <c r="N83" s="7" t="s">
        <v>29</v>
      </c>
      <c r="O83" s="7" t="s">
        <v>75</v>
      </c>
      <c r="P83" s="7" t="s">
        <v>186</v>
      </c>
      <c r="Q83" s="8">
        <v>217</v>
      </c>
      <c r="R83" s="7">
        <f t="shared" si="15"/>
        <v>11284</v>
      </c>
      <c r="S83" s="7">
        <f t="shared" si="15"/>
        <v>1025</v>
      </c>
      <c r="T83" s="7">
        <f t="shared" si="15"/>
        <v>1033</v>
      </c>
      <c r="U83" s="7">
        <f t="shared" si="15"/>
        <v>79053</v>
      </c>
      <c r="V83" s="7">
        <f t="shared" si="15"/>
        <v>531</v>
      </c>
      <c r="W83" s="7">
        <f t="shared" si="15"/>
        <v>342</v>
      </c>
      <c r="X83" s="7" t="str">
        <f t="shared" si="15"/>
        <v>53.0%</v>
      </c>
      <c r="Y83" s="7" t="str">
        <f t="shared" si="15"/>
        <v>47.0%</v>
      </c>
      <c r="Z83" s="7" t="str">
        <f t="shared" si="15"/>
        <v>60.6%</v>
      </c>
      <c r="AA83" s="7" t="str">
        <f t="shared" si="15"/>
        <v>20.5%</v>
      </c>
      <c r="AB83" s="7" t="str">
        <f t="shared" si="15"/>
        <v>13.2%</v>
      </c>
      <c r="AC83" s="7" t="str">
        <f t="shared" si="15"/>
        <v>2.9%</v>
      </c>
      <c r="AD83" s="7" t="str">
        <f t="shared" si="15"/>
        <v>1.4%</v>
      </c>
      <c r="AE83" s="7" t="str">
        <f t="shared" si="15"/>
        <v>0.8%</v>
      </c>
      <c r="AF83" s="7" t="str">
        <f t="shared" si="15"/>
        <v>0.5%</v>
      </c>
      <c r="AG83" s="7" t="str">
        <f t="shared" ref="AG83:AG146" si="19">AG82</f>
        <v>0.2%</v>
      </c>
      <c r="AH83" s="9"/>
      <c r="AI83" s="9">
        <f t="shared" si="16"/>
        <v>4</v>
      </c>
      <c r="AJ83" s="10" t="s">
        <v>282</v>
      </c>
    </row>
    <row r="84" spans="1:36" ht="13.8" x14ac:dyDescent="0.25">
      <c r="A84" s="5">
        <f t="shared" si="17"/>
        <v>43890</v>
      </c>
      <c r="B84" s="5">
        <f t="shared" si="17"/>
        <v>44136</v>
      </c>
      <c r="C84" s="6">
        <f t="shared" si="17"/>
        <v>0.33333333333333331</v>
      </c>
      <c r="D84" s="7">
        <f t="shared" si="17"/>
        <v>248</v>
      </c>
      <c r="E84" s="10" t="s">
        <v>268</v>
      </c>
      <c r="F84" s="7">
        <f t="shared" si="18"/>
        <v>169194</v>
      </c>
      <c r="G84" s="7">
        <f t="shared" si="18"/>
        <v>8371</v>
      </c>
      <c r="H84" s="7">
        <f t="shared" si="18"/>
        <v>4313</v>
      </c>
      <c r="I84" s="16" t="str">
        <f t="shared" si="18"/>
        <v>No hay datos</v>
      </c>
      <c r="J84" s="19">
        <f t="shared" si="18"/>
        <v>149048</v>
      </c>
      <c r="K84" s="24">
        <f t="shared" si="18"/>
        <v>21423</v>
      </c>
      <c r="L84" s="7">
        <f t="shared" si="18"/>
        <v>327889</v>
      </c>
      <c r="M84" s="7">
        <f t="shared" si="18"/>
        <v>548790</v>
      </c>
      <c r="N84" s="7" t="s">
        <v>29</v>
      </c>
      <c r="O84" s="7" t="s">
        <v>75</v>
      </c>
      <c r="P84" s="7" t="s">
        <v>223</v>
      </c>
      <c r="Q84" s="8">
        <v>340</v>
      </c>
      <c r="R84" s="7">
        <f t="shared" ref="R84:AF99" si="20">R83</f>
        <v>11284</v>
      </c>
      <c r="S84" s="7">
        <f t="shared" si="20"/>
        <v>1025</v>
      </c>
      <c r="T84" s="7">
        <f t="shared" si="20"/>
        <v>1033</v>
      </c>
      <c r="U84" s="7">
        <f t="shared" si="20"/>
        <v>79053</v>
      </c>
      <c r="V84" s="7">
        <f t="shared" si="20"/>
        <v>531</v>
      </c>
      <c r="W84" s="7">
        <f t="shared" si="20"/>
        <v>342</v>
      </c>
      <c r="X84" s="7" t="str">
        <f t="shared" si="20"/>
        <v>53.0%</v>
      </c>
      <c r="Y84" s="7" t="str">
        <f t="shared" si="20"/>
        <v>47.0%</v>
      </c>
      <c r="Z84" s="7" t="str">
        <f t="shared" si="20"/>
        <v>60.6%</v>
      </c>
      <c r="AA84" s="7" t="str">
        <f t="shared" si="20"/>
        <v>20.5%</v>
      </c>
      <c r="AB84" s="7" t="str">
        <f t="shared" si="20"/>
        <v>13.2%</v>
      </c>
      <c r="AC84" s="7" t="str">
        <f t="shared" si="20"/>
        <v>2.9%</v>
      </c>
      <c r="AD84" s="7" t="str">
        <f t="shared" si="20"/>
        <v>1.4%</v>
      </c>
      <c r="AE84" s="7" t="str">
        <f t="shared" si="20"/>
        <v>0.8%</v>
      </c>
      <c r="AF84" s="7" t="str">
        <f t="shared" si="20"/>
        <v>0.5%</v>
      </c>
      <c r="AG84" s="7" t="str">
        <f t="shared" si="19"/>
        <v>0.2%</v>
      </c>
      <c r="AH84" s="9"/>
      <c r="AI84" s="9">
        <f t="shared" si="16"/>
        <v>4</v>
      </c>
      <c r="AJ84" s="10" t="s">
        <v>282</v>
      </c>
    </row>
    <row r="85" spans="1:36" ht="13.8" x14ac:dyDescent="0.25">
      <c r="A85" s="5">
        <f t="shared" si="17"/>
        <v>43890</v>
      </c>
      <c r="B85" s="5">
        <f t="shared" si="17"/>
        <v>44136</v>
      </c>
      <c r="C85" s="6">
        <f t="shared" si="17"/>
        <v>0.33333333333333331</v>
      </c>
      <c r="D85" s="7">
        <f t="shared" si="17"/>
        <v>248</v>
      </c>
      <c r="E85" s="10" t="s">
        <v>268</v>
      </c>
      <c r="F85" s="7">
        <f t="shared" si="18"/>
        <v>169194</v>
      </c>
      <c r="G85" s="7">
        <f t="shared" si="18"/>
        <v>8371</v>
      </c>
      <c r="H85" s="7">
        <f t="shared" si="18"/>
        <v>4313</v>
      </c>
      <c r="I85" s="16" t="str">
        <f t="shared" si="18"/>
        <v>No hay datos</v>
      </c>
      <c r="J85" s="19">
        <f t="shared" si="18"/>
        <v>149048</v>
      </c>
      <c r="K85" s="24">
        <f t="shared" si="18"/>
        <v>21423</v>
      </c>
      <c r="L85" s="7">
        <f t="shared" si="18"/>
        <v>327889</v>
      </c>
      <c r="M85" s="7">
        <f t="shared" si="18"/>
        <v>548790</v>
      </c>
      <c r="N85" s="7" t="s">
        <v>29</v>
      </c>
      <c r="O85" s="7" t="s">
        <v>75</v>
      </c>
      <c r="P85" s="7" t="s">
        <v>179</v>
      </c>
      <c r="Q85" s="8">
        <v>263</v>
      </c>
      <c r="R85" s="7">
        <f t="shared" si="20"/>
        <v>11284</v>
      </c>
      <c r="S85" s="7">
        <f t="shared" si="20"/>
        <v>1025</v>
      </c>
      <c r="T85" s="7">
        <f t="shared" si="20"/>
        <v>1033</v>
      </c>
      <c r="U85" s="7">
        <f t="shared" si="20"/>
        <v>79053</v>
      </c>
      <c r="V85" s="7">
        <f t="shared" si="20"/>
        <v>531</v>
      </c>
      <c r="W85" s="7">
        <f t="shared" si="20"/>
        <v>342</v>
      </c>
      <c r="X85" s="7" t="str">
        <f t="shared" si="20"/>
        <v>53.0%</v>
      </c>
      <c r="Y85" s="7" t="str">
        <f t="shared" si="20"/>
        <v>47.0%</v>
      </c>
      <c r="Z85" s="7" t="str">
        <f t="shared" si="20"/>
        <v>60.6%</v>
      </c>
      <c r="AA85" s="7" t="str">
        <f t="shared" si="20"/>
        <v>20.5%</v>
      </c>
      <c r="AB85" s="7" t="str">
        <f t="shared" si="20"/>
        <v>13.2%</v>
      </c>
      <c r="AC85" s="7" t="str">
        <f t="shared" si="20"/>
        <v>2.9%</v>
      </c>
      <c r="AD85" s="7" t="str">
        <f t="shared" si="20"/>
        <v>1.4%</v>
      </c>
      <c r="AE85" s="7" t="str">
        <f t="shared" si="20"/>
        <v>0.8%</v>
      </c>
      <c r="AF85" s="7" t="str">
        <f t="shared" si="20"/>
        <v>0.5%</v>
      </c>
      <c r="AG85" s="7" t="str">
        <f t="shared" si="19"/>
        <v>0.2%</v>
      </c>
      <c r="AH85" s="9"/>
      <c r="AI85" s="9">
        <f t="shared" si="16"/>
        <v>4</v>
      </c>
      <c r="AJ85" s="10" t="s">
        <v>282</v>
      </c>
    </row>
    <row r="86" spans="1:36" ht="13.8" x14ac:dyDescent="0.25">
      <c r="A86" s="5">
        <f t="shared" si="17"/>
        <v>43890</v>
      </c>
      <c r="B86" s="5">
        <f t="shared" si="17"/>
        <v>44136</v>
      </c>
      <c r="C86" s="6">
        <f t="shared" si="17"/>
        <v>0.33333333333333331</v>
      </c>
      <c r="D86" s="7">
        <f t="shared" si="17"/>
        <v>248</v>
      </c>
      <c r="E86" s="10" t="s">
        <v>268</v>
      </c>
      <c r="F86" s="7">
        <f t="shared" si="18"/>
        <v>169194</v>
      </c>
      <c r="G86" s="7">
        <f t="shared" si="18"/>
        <v>8371</v>
      </c>
      <c r="H86" s="7">
        <f t="shared" si="18"/>
        <v>4313</v>
      </c>
      <c r="I86" s="16" t="str">
        <f t="shared" si="18"/>
        <v>No hay datos</v>
      </c>
      <c r="J86" s="19">
        <f t="shared" si="18"/>
        <v>149048</v>
      </c>
      <c r="K86" s="24">
        <f t="shared" si="18"/>
        <v>21423</v>
      </c>
      <c r="L86" s="7">
        <f t="shared" si="18"/>
        <v>327889</v>
      </c>
      <c r="M86" s="7">
        <f t="shared" si="18"/>
        <v>548790</v>
      </c>
      <c r="N86" s="7" t="s">
        <v>29</v>
      </c>
      <c r="O86" s="7" t="s">
        <v>75</v>
      </c>
      <c r="P86" s="7" t="s">
        <v>241</v>
      </c>
      <c r="Q86" s="8">
        <v>86</v>
      </c>
      <c r="R86" s="7">
        <f t="shared" si="20"/>
        <v>11284</v>
      </c>
      <c r="S86" s="7">
        <f t="shared" si="20"/>
        <v>1025</v>
      </c>
      <c r="T86" s="7">
        <f t="shared" si="20"/>
        <v>1033</v>
      </c>
      <c r="U86" s="7">
        <f t="shared" si="20"/>
        <v>79053</v>
      </c>
      <c r="V86" s="7">
        <f t="shared" si="20"/>
        <v>531</v>
      </c>
      <c r="W86" s="7">
        <f t="shared" si="20"/>
        <v>342</v>
      </c>
      <c r="X86" s="7" t="str">
        <f t="shared" si="20"/>
        <v>53.0%</v>
      </c>
      <c r="Y86" s="7" t="str">
        <f t="shared" si="20"/>
        <v>47.0%</v>
      </c>
      <c r="Z86" s="7" t="str">
        <f t="shared" si="20"/>
        <v>60.6%</v>
      </c>
      <c r="AA86" s="7" t="str">
        <f t="shared" si="20"/>
        <v>20.5%</v>
      </c>
      <c r="AB86" s="7" t="str">
        <f t="shared" si="20"/>
        <v>13.2%</v>
      </c>
      <c r="AC86" s="7" t="str">
        <f t="shared" si="20"/>
        <v>2.9%</v>
      </c>
      <c r="AD86" s="7" t="str">
        <f t="shared" si="20"/>
        <v>1.4%</v>
      </c>
      <c r="AE86" s="7" t="str">
        <f t="shared" si="20"/>
        <v>0.8%</v>
      </c>
      <c r="AF86" s="7" t="str">
        <f t="shared" si="20"/>
        <v>0.5%</v>
      </c>
      <c r="AG86" s="7" t="str">
        <f t="shared" si="19"/>
        <v>0.2%</v>
      </c>
      <c r="AH86" s="9"/>
      <c r="AI86" s="9">
        <f t="shared" si="16"/>
        <v>4</v>
      </c>
      <c r="AJ86" s="10" t="s">
        <v>282</v>
      </c>
    </row>
    <row r="87" spans="1:36" ht="13.8" x14ac:dyDescent="0.25">
      <c r="A87" s="5">
        <f t="shared" si="17"/>
        <v>43890</v>
      </c>
      <c r="B87" s="5">
        <f t="shared" si="17"/>
        <v>44136</v>
      </c>
      <c r="C87" s="6">
        <f t="shared" si="17"/>
        <v>0.33333333333333331</v>
      </c>
      <c r="D87" s="7">
        <f t="shared" si="17"/>
        <v>248</v>
      </c>
      <c r="E87" s="10" t="s">
        <v>268</v>
      </c>
      <c r="F87" s="7">
        <f t="shared" si="18"/>
        <v>169194</v>
      </c>
      <c r="G87" s="7">
        <f t="shared" si="18"/>
        <v>8371</v>
      </c>
      <c r="H87" s="7">
        <f t="shared" si="18"/>
        <v>4313</v>
      </c>
      <c r="I87" s="16" t="str">
        <f t="shared" si="18"/>
        <v>No hay datos</v>
      </c>
      <c r="J87" s="19">
        <f t="shared" si="18"/>
        <v>149048</v>
      </c>
      <c r="K87" s="24">
        <f t="shared" si="18"/>
        <v>21423</v>
      </c>
      <c r="L87" s="7">
        <f t="shared" si="18"/>
        <v>327889</v>
      </c>
      <c r="M87" s="7">
        <f t="shared" si="18"/>
        <v>548790</v>
      </c>
      <c r="N87" s="7" t="s">
        <v>29</v>
      </c>
      <c r="O87" s="7" t="s">
        <v>75</v>
      </c>
      <c r="P87" s="7" t="s">
        <v>188</v>
      </c>
      <c r="Q87" s="8">
        <v>124</v>
      </c>
      <c r="R87" s="7">
        <f t="shared" si="20"/>
        <v>11284</v>
      </c>
      <c r="S87" s="7">
        <f t="shared" si="20"/>
        <v>1025</v>
      </c>
      <c r="T87" s="7">
        <f t="shared" si="20"/>
        <v>1033</v>
      </c>
      <c r="U87" s="7">
        <f t="shared" si="20"/>
        <v>79053</v>
      </c>
      <c r="V87" s="7">
        <f t="shared" si="20"/>
        <v>531</v>
      </c>
      <c r="W87" s="7">
        <f t="shared" si="20"/>
        <v>342</v>
      </c>
      <c r="X87" s="7" t="str">
        <f t="shared" si="20"/>
        <v>53.0%</v>
      </c>
      <c r="Y87" s="7" t="str">
        <f t="shared" si="20"/>
        <v>47.0%</v>
      </c>
      <c r="Z87" s="7" t="str">
        <f t="shared" si="20"/>
        <v>60.6%</v>
      </c>
      <c r="AA87" s="7" t="str">
        <f t="shared" si="20"/>
        <v>20.5%</v>
      </c>
      <c r="AB87" s="7" t="str">
        <f t="shared" si="20"/>
        <v>13.2%</v>
      </c>
      <c r="AC87" s="7" t="str">
        <f t="shared" si="20"/>
        <v>2.9%</v>
      </c>
      <c r="AD87" s="7" t="str">
        <f t="shared" si="20"/>
        <v>1.4%</v>
      </c>
      <c r="AE87" s="7" t="str">
        <f t="shared" si="20"/>
        <v>0.8%</v>
      </c>
      <c r="AF87" s="7" t="str">
        <f t="shared" si="20"/>
        <v>0.5%</v>
      </c>
      <c r="AG87" s="7" t="str">
        <f t="shared" si="19"/>
        <v>0.2%</v>
      </c>
      <c r="AH87" s="9"/>
      <c r="AI87" s="9">
        <f t="shared" si="16"/>
        <v>4</v>
      </c>
      <c r="AJ87" s="10" t="s">
        <v>282</v>
      </c>
    </row>
    <row r="88" spans="1:36" ht="13.8" x14ac:dyDescent="0.25">
      <c r="A88" s="5">
        <f t="shared" si="17"/>
        <v>43890</v>
      </c>
      <c r="B88" s="5">
        <f t="shared" si="17"/>
        <v>44136</v>
      </c>
      <c r="C88" s="6">
        <f t="shared" si="17"/>
        <v>0.33333333333333331</v>
      </c>
      <c r="D88" s="7">
        <f t="shared" si="17"/>
        <v>248</v>
      </c>
      <c r="E88" s="10" t="s">
        <v>268</v>
      </c>
      <c r="F88" s="7">
        <f t="shared" si="18"/>
        <v>169194</v>
      </c>
      <c r="G88" s="7">
        <f t="shared" si="18"/>
        <v>8371</v>
      </c>
      <c r="H88" s="7">
        <f t="shared" si="18"/>
        <v>4313</v>
      </c>
      <c r="I88" s="16" t="str">
        <f t="shared" si="18"/>
        <v>No hay datos</v>
      </c>
      <c r="J88" s="19">
        <f t="shared" si="18"/>
        <v>149048</v>
      </c>
      <c r="K88" s="24">
        <f t="shared" si="18"/>
        <v>21423</v>
      </c>
      <c r="L88" s="7">
        <f t="shared" si="18"/>
        <v>327889</v>
      </c>
      <c r="M88" s="7">
        <f t="shared" si="18"/>
        <v>548790</v>
      </c>
      <c r="N88" s="7" t="s">
        <v>29</v>
      </c>
      <c r="O88" s="7" t="s">
        <v>205</v>
      </c>
      <c r="P88" s="7" t="s">
        <v>205</v>
      </c>
      <c r="Q88" s="8">
        <v>1738</v>
      </c>
      <c r="R88" s="8">
        <v>1738</v>
      </c>
      <c r="S88" s="8">
        <v>368</v>
      </c>
      <c r="T88" s="8">
        <v>274</v>
      </c>
      <c r="U88" s="7">
        <f t="shared" si="20"/>
        <v>79053</v>
      </c>
      <c r="V88" s="7">
        <f t="shared" si="20"/>
        <v>531</v>
      </c>
      <c r="W88" s="7">
        <f t="shared" si="20"/>
        <v>342</v>
      </c>
      <c r="X88" s="7" t="str">
        <f t="shared" si="20"/>
        <v>53.0%</v>
      </c>
      <c r="Y88" s="7" t="str">
        <f t="shared" si="20"/>
        <v>47.0%</v>
      </c>
      <c r="Z88" s="7" t="str">
        <f t="shared" si="20"/>
        <v>60.6%</v>
      </c>
      <c r="AA88" s="7" t="str">
        <f t="shared" si="20"/>
        <v>20.5%</v>
      </c>
      <c r="AB88" s="7" t="str">
        <f t="shared" si="20"/>
        <v>13.2%</v>
      </c>
      <c r="AC88" s="7" t="str">
        <f t="shared" si="20"/>
        <v>2.9%</v>
      </c>
      <c r="AD88" s="7" t="str">
        <f t="shared" si="20"/>
        <v>1.4%</v>
      </c>
      <c r="AE88" s="7" t="str">
        <f t="shared" si="20"/>
        <v>0.8%</v>
      </c>
      <c r="AF88" s="7" t="str">
        <f t="shared" si="20"/>
        <v>0.5%</v>
      </c>
      <c r="AG88" s="7" t="str">
        <f t="shared" si="19"/>
        <v>0.2%</v>
      </c>
      <c r="AH88" s="9"/>
      <c r="AI88" s="9">
        <f t="shared" si="16"/>
        <v>4</v>
      </c>
      <c r="AJ88" s="10" t="s">
        <v>282</v>
      </c>
    </row>
    <row r="89" spans="1:36" ht="13.8" x14ac:dyDescent="0.25">
      <c r="A89" s="5">
        <f t="shared" si="17"/>
        <v>43890</v>
      </c>
      <c r="B89" s="5">
        <f t="shared" si="17"/>
        <v>44136</v>
      </c>
      <c r="C89" s="6">
        <f t="shared" si="17"/>
        <v>0.33333333333333331</v>
      </c>
      <c r="D89" s="7">
        <f t="shared" si="17"/>
        <v>248</v>
      </c>
      <c r="E89" s="10" t="s">
        <v>268</v>
      </c>
      <c r="F89" s="7">
        <f t="shared" si="18"/>
        <v>169194</v>
      </c>
      <c r="G89" s="7">
        <f t="shared" si="18"/>
        <v>8371</v>
      </c>
      <c r="H89" s="7">
        <f t="shared" si="18"/>
        <v>4313</v>
      </c>
      <c r="I89" s="16" t="str">
        <f t="shared" si="18"/>
        <v>No hay datos</v>
      </c>
      <c r="J89" s="19">
        <f t="shared" si="18"/>
        <v>149048</v>
      </c>
      <c r="K89" s="24">
        <f t="shared" si="18"/>
        <v>21423</v>
      </c>
      <c r="L89" s="7">
        <f t="shared" si="18"/>
        <v>327889</v>
      </c>
      <c r="M89" s="7">
        <f t="shared" si="18"/>
        <v>548790</v>
      </c>
      <c r="N89" s="7" t="s">
        <v>29</v>
      </c>
      <c r="O89" s="7" t="s">
        <v>205</v>
      </c>
      <c r="P89" s="7" t="s">
        <v>205</v>
      </c>
      <c r="Q89" s="8">
        <v>770</v>
      </c>
      <c r="R89" s="7">
        <f t="shared" si="20"/>
        <v>1738</v>
      </c>
      <c r="S89" s="7">
        <f t="shared" si="20"/>
        <v>368</v>
      </c>
      <c r="T89" s="7">
        <f t="shared" si="20"/>
        <v>274</v>
      </c>
      <c r="U89" s="7">
        <f t="shared" si="20"/>
        <v>79053</v>
      </c>
      <c r="V89" s="7">
        <f t="shared" si="20"/>
        <v>531</v>
      </c>
      <c r="W89" s="7">
        <f t="shared" si="20"/>
        <v>342</v>
      </c>
      <c r="X89" s="7" t="str">
        <f t="shared" si="20"/>
        <v>53.0%</v>
      </c>
      <c r="Y89" s="7" t="str">
        <f t="shared" si="20"/>
        <v>47.0%</v>
      </c>
      <c r="Z89" s="7" t="str">
        <f t="shared" si="20"/>
        <v>60.6%</v>
      </c>
      <c r="AA89" s="7" t="str">
        <f t="shared" si="20"/>
        <v>20.5%</v>
      </c>
      <c r="AB89" s="7" t="str">
        <f t="shared" si="20"/>
        <v>13.2%</v>
      </c>
      <c r="AC89" s="7" t="str">
        <f t="shared" si="20"/>
        <v>2.9%</v>
      </c>
      <c r="AD89" s="7" t="str">
        <f t="shared" si="20"/>
        <v>1.4%</v>
      </c>
      <c r="AE89" s="7" t="str">
        <f t="shared" si="20"/>
        <v>0.8%</v>
      </c>
      <c r="AF89" s="7" t="str">
        <f t="shared" si="20"/>
        <v>0.5%</v>
      </c>
      <c r="AG89" s="7" t="str">
        <f t="shared" si="19"/>
        <v>0.2%</v>
      </c>
      <c r="AH89" s="9"/>
      <c r="AI89" s="9">
        <f t="shared" si="16"/>
        <v>4</v>
      </c>
      <c r="AJ89" s="10" t="s">
        <v>282</v>
      </c>
    </row>
    <row r="90" spans="1:36" ht="13.8" x14ac:dyDescent="0.25">
      <c r="A90" s="5">
        <f t="shared" si="17"/>
        <v>43890</v>
      </c>
      <c r="B90" s="5">
        <f t="shared" si="17"/>
        <v>44136</v>
      </c>
      <c r="C90" s="6">
        <f t="shared" si="17"/>
        <v>0.33333333333333331</v>
      </c>
      <c r="D90" s="7">
        <f t="shared" si="17"/>
        <v>248</v>
      </c>
      <c r="E90" s="10" t="s">
        <v>268</v>
      </c>
      <c r="F90" s="7">
        <f t="shared" si="18"/>
        <v>169194</v>
      </c>
      <c r="G90" s="7">
        <f t="shared" si="18"/>
        <v>8371</v>
      </c>
      <c r="H90" s="7">
        <f t="shared" si="18"/>
        <v>4313</v>
      </c>
      <c r="I90" s="16" t="str">
        <f t="shared" si="18"/>
        <v>No hay datos</v>
      </c>
      <c r="J90" s="19">
        <f t="shared" si="18"/>
        <v>149048</v>
      </c>
      <c r="K90" s="24">
        <f t="shared" si="18"/>
        <v>21423</v>
      </c>
      <c r="L90" s="7">
        <f t="shared" si="18"/>
        <v>327889</v>
      </c>
      <c r="M90" s="7">
        <f t="shared" si="18"/>
        <v>548790</v>
      </c>
      <c r="N90" s="7" t="s">
        <v>29</v>
      </c>
      <c r="O90" s="7" t="s">
        <v>205</v>
      </c>
      <c r="P90" s="7" t="s">
        <v>206</v>
      </c>
      <c r="Q90" s="8">
        <v>583</v>
      </c>
      <c r="R90" s="7">
        <f t="shared" si="20"/>
        <v>1738</v>
      </c>
      <c r="S90" s="7">
        <f t="shared" si="20"/>
        <v>368</v>
      </c>
      <c r="T90" s="7">
        <f t="shared" si="20"/>
        <v>274</v>
      </c>
      <c r="U90" s="7">
        <f t="shared" si="20"/>
        <v>79053</v>
      </c>
      <c r="V90" s="7">
        <f t="shared" si="20"/>
        <v>531</v>
      </c>
      <c r="W90" s="7">
        <f t="shared" si="20"/>
        <v>342</v>
      </c>
      <c r="X90" s="7" t="str">
        <f t="shared" si="20"/>
        <v>53.0%</v>
      </c>
      <c r="Y90" s="7" t="str">
        <f t="shared" si="20"/>
        <v>47.0%</v>
      </c>
      <c r="Z90" s="7" t="str">
        <f t="shared" si="20"/>
        <v>60.6%</v>
      </c>
      <c r="AA90" s="7" t="str">
        <f t="shared" si="20"/>
        <v>20.5%</v>
      </c>
      <c r="AB90" s="7" t="str">
        <f t="shared" si="20"/>
        <v>13.2%</v>
      </c>
      <c r="AC90" s="7" t="str">
        <f t="shared" si="20"/>
        <v>2.9%</v>
      </c>
      <c r="AD90" s="7" t="str">
        <f t="shared" si="20"/>
        <v>1.4%</v>
      </c>
      <c r="AE90" s="7" t="str">
        <f t="shared" si="20"/>
        <v>0.8%</v>
      </c>
      <c r="AF90" s="7" t="str">
        <f t="shared" si="20"/>
        <v>0.5%</v>
      </c>
      <c r="AG90" s="7" t="str">
        <f t="shared" si="19"/>
        <v>0.2%</v>
      </c>
      <c r="AH90" s="9"/>
      <c r="AI90" s="9">
        <f t="shared" si="16"/>
        <v>4</v>
      </c>
      <c r="AJ90" s="10" t="s">
        <v>282</v>
      </c>
    </row>
    <row r="91" spans="1:36" ht="13.8" x14ac:dyDescent="0.25">
      <c r="A91" s="5">
        <f t="shared" si="17"/>
        <v>43890</v>
      </c>
      <c r="B91" s="5">
        <f t="shared" si="17"/>
        <v>44136</v>
      </c>
      <c r="C91" s="6">
        <f t="shared" si="17"/>
        <v>0.33333333333333331</v>
      </c>
      <c r="D91" s="7">
        <f t="shared" si="17"/>
        <v>248</v>
      </c>
      <c r="E91" s="10" t="s">
        <v>268</v>
      </c>
      <c r="F91" s="7">
        <f t="shared" si="18"/>
        <v>169194</v>
      </c>
      <c r="G91" s="7">
        <f t="shared" si="18"/>
        <v>8371</v>
      </c>
      <c r="H91" s="7">
        <f t="shared" si="18"/>
        <v>4313</v>
      </c>
      <c r="I91" s="16" t="str">
        <f t="shared" si="18"/>
        <v>No hay datos</v>
      </c>
      <c r="J91" s="19">
        <f t="shared" si="18"/>
        <v>149048</v>
      </c>
      <c r="K91" s="24">
        <f t="shared" si="18"/>
        <v>21423</v>
      </c>
      <c r="L91" s="7">
        <f t="shared" si="18"/>
        <v>327889</v>
      </c>
      <c r="M91" s="7">
        <f t="shared" si="18"/>
        <v>548790</v>
      </c>
      <c r="N91" s="7" t="s">
        <v>29</v>
      </c>
      <c r="O91" s="7" t="s">
        <v>205</v>
      </c>
      <c r="P91" s="7" t="s">
        <v>87</v>
      </c>
      <c r="Q91" s="8">
        <v>385</v>
      </c>
      <c r="R91" s="7">
        <f t="shared" si="20"/>
        <v>1738</v>
      </c>
      <c r="S91" s="7">
        <f t="shared" si="20"/>
        <v>368</v>
      </c>
      <c r="T91" s="7">
        <f t="shared" si="20"/>
        <v>274</v>
      </c>
      <c r="U91" s="7">
        <f t="shared" si="20"/>
        <v>79053</v>
      </c>
      <c r="V91" s="7">
        <f t="shared" si="20"/>
        <v>531</v>
      </c>
      <c r="W91" s="7">
        <f t="shared" si="20"/>
        <v>342</v>
      </c>
      <c r="X91" s="7" t="str">
        <f t="shared" si="20"/>
        <v>53.0%</v>
      </c>
      <c r="Y91" s="7" t="str">
        <f t="shared" si="20"/>
        <v>47.0%</v>
      </c>
      <c r="Z91" s="7" t="str">
        <f t="shared" si="20"/>
        <v>60.6%</v>
      </c>
      <c r="AA91" s="7" t="str">
        <f t="shared" si="20"/>
        <v>20.5%</v>
      </c>
      <c r="AB91" s="7" t="str">
        <f t="shared" si="20"/>
        <v>13.2%</v>
      </c>
      <c r="AC91" s="7" t="str">
        <f t="shared" si="20"/>
        <v>2.9%</v>
      </c>
      <c r="AD91" s="7" t="str">
        <f t="shared" si="20"/>
        <v>1.4%</v>
      </c>
      <c r="AE91" s="7" t="str">
        <f t="shared" si="20"/>
        <v>0.8%</v>
      </c>
      <c r="AF91" s="7" t="str">
        <f t="shared" si="20"/>
        <v>0.5%</v>
      </c>
      <c r="AG91" s="7" t="str">
        <f t="shared" si="19"/>
        <v>0.2%</v>
      </c>
      <c r="AH91" s="9"/>
      <c r="AI91" s="9">
        <f t="shared" si="16"/>
        <v>4</v>
      </c>
      <c r="AJ91" s="10" t="s">
        <v>282</v>
      </c>
    </row>
    <row r="92" spans="1:36" ht="13.8" x14ac:dyDescent="0.25">
      <c r="A92" s="5">
        <f t="shared" si="17"/>
        <v>43890</v>
      </c>
      <c r="B92" s="5">
        <f t="shared" si="17"/>
        <v>44136</v>
      </c>
      <c r="C92" s="6">
        <f t="shared" si="17"/>
        <v>0.33333333333333331</v>
      </c>
      <c r="D92" s="7">
        <f t="shared" si="17"/>
        <v>248</v>
      </c>
      <c r="E92" s="10" t="s">
        <v>268</v>
      </c>
      <c r="F92" s="7">
        <f t="shared" si="18"/>
        <v>169194</v>
      </c>
      <c r="G92" s="7">
        <f t="shared" si="18"/>
        <v>8371</v>
      </c>
      <c r="H92" s="7">
        <f t="shared" si="18"/>
        <v>4313</v>
      </c>
      <c r="I92" s="16" t="str">
        <f t="shared" si="18"/>
        <v>No hay datos</v>
      </c>
      <c r="J92" s="19">
        <f t="shared" si="18"/>
        <v>149048</v>
      </c>
      <c r="K92" s="24">
        <f t="shared" si="18"/>
        <v>21423</v>
      </c>
      <c r="L92" s="7">
        <f t="shared" si="18"/>
        <v>327889</v>
      </c>
      <c r="M92" s="7">
        <f t="shared" si="18"/>
        <v>548790</v>
      </c>
      <c r="N92" s="7" t="s">
        <v>29</v>
      </c>
      <c r="O92" s="7" t="s">
        <v>88</v>
      </c>
      <c r="P92" s="7" t="s">
        <v>88</v>
      </c>
      <c r="Q92" s="8">
        <v>5293</v>
      </c>
      <c r="R92" s="8">
        <v>5293</v>
      </c>
      <c r="S92" s="8">
        <v>361</v>
      </c>
      <c r="T92" s="8">
        <v>116</v>
      </c>
      <c r="U92" s="7">
        <f t="shared" si="20"/>
        <v>79053</v>
      </c>
      <c r="V92" s="7">
        <f t="shared" si="20"/>
        <v>531</v>
      </c>
      <c r="W92" s="7">
        <f t="shared" si="20"/>
        <v>342</v>
      </c>
      <c r="X92" s="7" t="str">
        <f t="shared" si="20"/>
        <v>53.0%</v>
      </c>
      <c r="Y92" s="7" t="str">
        <f t="shared" si="20"/>
        <v>47.0%</v>
      </c>
      <c r="Z92" s="7" t="str">
        <f t="shared" si="20"/>
        <v>60.6%</v>
      </c>
      <c r="AA92" s="7" t="str">
        <f t="shared" si="20"/>
        <v>20.5%</v>
      </c>
      <c r="AB92" s="7" t="str">
        <f t="shared" si="20"/>
        <v>13.2%</v>
      </c>
      <c r="AC92" s="7" t="str">
        <f t="shared" si="20"/>
        <v>2.9%</v>
      </c>
      <c r="AD92" s="7" t="str">
        <f t="shared" si="20"/>
        <v>1.4%</v>
      </c>
      <c r="AE92" s="7" t="str">
        <f t="shared" si="20"/>
        <v>0.8%</v>
      </c>
      <c r="AF92" s="7" t="str">
        <f t="shared" si="20"/>
        <v>0.5%</v>
      </c>
      <c r="AG92" s="7" t="str">
        <f t="shared" si="19"/>
        <v>0.2%</v>
      </c>
      <c r="AH92" s="9"/>
      <c r="AI92" s="9">
        <f t="shared" si="16"/>
        <v>4</v>
      </c>
      <c r="AJ92" s="10" t="s">
        <v>282</v>
      </c>
    </row>
    <row r="93" spans="1:36" ht="13.8" x14ac:dyDescent="0.25">
      <c r="A93" s="5">
        <f t="shared" si="17"/>
        <v>43890</v>
      </c>
      <c r="B93" s="5">
        <f t="shared" si="17"/>
        <v>44136</v>
      </c>
      <c r="C93" s="6">
        <f t="shared" si="17"/>
        <v>0.33333333333333331</v>
      </c>
      <c r="D93" s="7">
        <f t="shared" si="17"/>
        <v>248</v>
      </c>
      <c r="E93" s="10" t="s">
        <v>268</v>
      </c>
      <c r="F93" s="7">
        <f t="shared" si="18"/>
        <v>169194</v>
      </c>
      <c r="G93" s="7">
        <f t="shared" si="18"/>
        <v>8371</v>
      </c>
      <c r="H93" s="7">
        <f t="shared" si="18"/>
        <v>4313</v>
      </c>
      <c r="I93" s="16" t="str">
        <f t="shared" si="18"/>
        <v>No hay datos</v>
      </c>
      <c r="J93" s="19">
        <f t="shared" si="18"/>
        <v>149048</v>
      </c>
      <c r="K93" s="24">
        <f t="shared" si="18"/>
        <v>21423</v>
      </c>
      <c r="L93" s="7">
        <f t="shared" si="18"/>
        <v>327889</v>
      </c>
      <c r="M93" s="7">
        <f t="shared" si="18"/>
        <v>548790</v>
      </c>
      <c r="N93" s="7" t="s">
        <v>29</v>
      </c>
      <c r="O93" s="7" t="s">
        <v>88</v>
      </c>
      <c r="P93" s="7" t="s">
        <v>89</v>
      </c>
      <c r="Q93" s="8">
        <v>799</v>
      </c>
      <c r="R93" s="7">
        <f t="shared" si="20"/>
        <v>5293</v>
      </c>
      <c r="S93" s="7">
        <f t="shared" si="20"/>
        <v>361</v>
      </c>
      <c r="T93" s="7">
        <f t="shared" si="20"/>
        <v>116</v>
      </c>
      <c r="U93" s="7">
        <f t="shared" si="20"/>
        <v>79053</v>
      </c>
      <c r="V93" s="7">
        <f t="shared" si="20"/>
        <v>531</v>
      </c>
      <c r="W93" s="7">
        <f t="shared" si="20"/>
        <v>342</v>
      </c>
      <c r="X93" s="7" t="str">
        <f t="shared" si="20"/>
        <v>53.0%</v>
      </c>
      <c r="Y93" s="7" t="str">
        <f t="shared" si="20"/>
        <v>47.0%</v>
      </c>
      <c r="Z93" s="7" t="str">
        <f t="shared" si="20"/>
        <v>60.6%</v>
      </c>
      <c r="AA93" s="7" t="str">
        <f t="shared" si="20"/>
        <v>20.5%</v>
      </c>
      <c r="AB93" s="7" t="str">
        <f t="shared" si="20"/>
        <v>13.2%</v>
      </c>
      <c r="AC93" s="7" t="str">
        <f t="shared" si="20"/>
        <v>2.9%</v>
      </c>
      <c r="AD93" s="7" t="str">
        <f t="shared" si="20"/>
        <v>1.4%</v>
      </c>
      <c r="AE93" s="7" t="str">
        <f t="shared" si="20"/>
        <v>0.8%</v>
      </c>
      <c r="AF93" s="7" t="str">
        <f t="shared" si="20"/>
        <v>0.5%</v>
      </c>
      <c r="AG93" s="7" t="str">
        <f t="shared" si="19"/>
        <v>0.2%</v>
      </c>
      <c r="AH93" s="9"/>
      <c r="AI93" s="9">
        <f t="shared" si="16"/>
        <v>4</v>
      </c>
      <c r="AJ93" s="10" t="s">
        <v>282</v>
      </c>
    </row>
    <row r="94" spans="1:36" ht="13.8" x14ac:dyDescent="0.25">
      <c r="A94" s="5">
        <f t="shared" si="17"/>
        <v>43890</v>
      </c>
      <c r="B94" s="5">
        <f t="shared" si="17"/>
        <v>44136</v>
      </c>
      <c r="C94" s="6">
        <f t="shared" si="17"/>
        <v>0.33333333333333331</v>
      </c>
      <c r="D94" s="7">
        <f t="shared" si="17"/>
        <v>248</v>
      </c>
      <c r="E94" s="10" t="s">
        <v>268</v>
      </c>
      <c r="F94" s="7">
        <f t="shared" si="18"/>
        <v>169194</v>
      </c>
      <c r="G94" s="7">
        <f t="shared" si="18"/>
        <v>8371</v>
      </c>
      <c r="H94" s="7">
        <f t="shared" si="18"/>
        <v>4313</v>
      </c>
      <c r="I94" s="16" t="str">
        <f t="shared" si="18"/>
        <v>No hay datos</v>
      </c>
      <c r="J94" s="19">
        <f t="shared" si="18"/>
        <v>149048</v>
      </c>
      <c r="K94" s="24">
        <f t="shared" si="18"/>
        <v>21423</v>
      </c>
      <c r="L94" s="7">
        <f t="shared" si="18"/>
        <v>327889</v>
      </c>
      <c r="M94" s="7">
        <f t="shared" si="18"/>
        <v>548790</v>
      </c>
      <c r="N94" s="7" t="s">
        <v>29</v>
      </c>
      <c r="O94" s="7" t="s">
        <v>88</v>
      </c>
      <c r="P94" s="7" t="s">
        <v>90</v>
      </c>
      <c r="Q94" s="8">
        <v>4494</v>
      </c>
      <c r="R94" s="7">
        <f t="shared" si="20"/>
        <v>5293</v>
      </c>
      <c r="S94" s="7">
        <f t="shared" si="20"/>
        <v>361</v>
      </c>
      <c r="T94" s="7">
        <f t="shared" si="20"/>
        <v>116</v>
      </c>
      <c r="U94" s="7">
        <f t="shared" si="20"/>
        <v>79053</v>
      </c>
      <c r="V94" s="7">
        <f t="shared" si="20"/>
        <v>531</v>
      </c>
      <c r="W94" s="7">
        <f t="shared" si="20"/>
        <v>342</v>
      </c>
      <c r="X94" s="7" t="str">
        <f t="shared" si="20"/>
        <v>53.0%</v>
      </c>
      <c r="Y94" s="7" t="str">
        <f t="shared" si="20"/>
        <v>47.0%</v>
      </c>
      <c r="Z94" s="7" t="str">
        <f t="shared" si="20"/>
        <v>60.6%</v>
      </c>
      <c r="AA94" s="7" t="str">
        <f t="shared" si="20"/>
        <v>20.5%</v>
      </c>
      <c r="AB94" s="7" t="str">
        <f t="shared" si="20"/>
        <v>13.2%</v>
      </c>
      <c r="AC94" s="7" t="str">
        <f t="shared" si="20"/>
        <v>2.9%</v>
      </c>
      <c r="AD94" s="7" t="str">
        <f t="shared" si="20"/>
        <v>1.4%</v>
      </c>
      <c r="AE94" s="7" t="str">
        <f t="shared" si="20"/>
        <v>0.8%</v>
      </c>
      <c r="AF94" s="7" t="str">
        <f t="shared" si="20"/>
        <v>0.5%</v>
      </c>
      <c r="AG94" s="7" t="str">
        <f t="shared" si="19"/>
        <v>0.2%</v>
      </c>
      <c r="AH94" s="9"/>
      <c r="AI94" s="9">
        <f t="shared" si="16"/>
        <v>4</v>
      </c>
      <c r="AJ94" s="10" t="s">
        <v>282</v>
      </c>
    </row>
    <row r="95" spans="1:36" ht="13.8" x14ac:dyDescent="0.25">
      <c r="A95" s="5">
        <f t="shared" si="17"/>
        <v>43890</v>
      </c>
      <c r="B95" s="5">
        <f t="shared" si="17"/>
        <v>44136</v>
      </c>
      <c r="C95" s="6">
        <f t="shared" si="17"/>
        <v>0.33333333333333331</v>
      </c>
      <c r="D95" s="7">
        <f t="shared" si="17"/>
        <v>248</v>
      </c>
      <c r="E95" s="10" t="s">
        <v>268</v>
      </c>
      <c r="F95" s="7">
        <f t="shared" si="18"/>
        <v>169194</v>
      </c>
      <c r="G95" s="7">
        <f t="shared" si="18"/>
        <v>8371</v>
      </c>
      <c r="H95" s="7">
        <f t="shared" si="18"/>
        <v>4313</v>
      </c>
      <c r="I95" s="16" t="str">
        <f t="shared" si="18"/>
        <v>No hay datos</v>
      </c>
      <c r="J95" s="19">
        <f t="shared" si="18"/>
        <v>149048</v>
      </c>
      <c r="K95" s="24">
        <f t="shared" si="18"/>
        <v>21423</v>
      </c>
      <c r="L95" s="7">
        <f t="shared" si="18"/>
        <v>327889</v>
      </c>
      <c r="M95" s="7">
        <f t="shared" si="18"/>
        <v>548790</v>
      </c>
      <c r="N95" s="7" t="s">
        <v>91</v>
      </c>
      <c r="O95" s="7" t="s">
        <v>92</v>
      </c>
      <c r="P95" s="7" t="s">
        <v>92</v>
      </c>
      <c r="Q95" s="8">
        <v>10658</v>
      </c>
      <c r="R95" s="8">
        <v>10658</v>
      </c>
      <c r="S95" s="8">
        <v>195</v>
      </c>
      <c r="T95" s="8">
        <v>12</v>
      </c>
      <c r="U95" s="7">
        <f t="shared" si="20"/>
        <v>79053</v>
      </c>
      <c r="V95" s="7">
        <f t="shared" si="20"/>
        <v>531</v>
      </c>
      <c r="W95" s="7">
        <f t="shared" si="20"/>
        <v>342</v>
      </c>
      <c r="X95" s="7" t="str">
        <f t="shared" si="20"/>
        <v>53.0%</v>
      </c>
      <c r="Y95" s="7" t="str">
        <f t="shared" si="20"/>
        <v>47.0%</v>
      </c>
      <c r="Z95" s="7" t="str">
        <f t="shared" si="20"/>
        <v>60.6%</v>
      </c>
      <c r="AA95" s="7" t="str">
        <f t="shared" si="20"/>
        <v>20.5%</v>
      </c>
      <c r="AB95" s="7" t="str">
        <f t="shared" si="20"/>
        <v>13.2%</v>
      </c>
      <c r="AC95" s="7" t="str">
        <f t="shared" si="20"/>
        <v>2.9%</v>
      </c>
      <c r="AD95" s="7" t="str">
        <f t="shared" si="20"/>
        <v>1.4%</v>
      </c>
      <c r="AE95" s="7" t="str">
        <f t="shared" si="20"/>
        <v>0.8%</v>
      </c>
      <c r="AF95" s="7" t="str">
        <f t="shared" si="20"/>
        <v>0.5%</v>
      </c>
      <c r="AG95" s="7" t="str">
        <f t="shared" si="19"/>
        <v>0.2%</v>
      </c>
      <c r="AH95" s="9"/>
      <c r="AI95" s="9">
        <f t="shared" si="16"/>
        <v>4</v>
      </c>
      <c r="AJ95" s="10" t="s">
        <v>282</v>
      </c>
    </row>
    <row r="96" spans="1:36" ht="13.8" x14ac:dyDescent="0.25">
      <c r="A96" s="5">
        <f t="shared" si="17"/>
        <v>43890</v>
      </c>
      <c r="B96" s="5">
        <f t="shared" si="17"/>
        <v>44136</v>
      </c>
      <c r="C96" s="6">
        <f t="shared" si="17"/>
        <v>0.33333333333333331</v>
      </c>
      <c r="D96" s="7">
        <f t="shared" si="17"/>
        <v>248</v>
      </c>
      <c r="E96" s="10" t="s">
        <v>268</v>
      </c>
      <c r="F96" s="7">
        <f t="shared" si="18"/>
        <v>169194</v>
      </c>
      <c r="G96" s="7">
        <f t="shared" si="18"/>
        <v>8371</v>
      </c>
      <c r="H96" s="7">
        <f t="shared" si="18"/>
        <v>4313</v>
      </c>
      <c r="I96" s="16" t="str">
        <f t="shared" si="18"/>
        <v>No hay datos</v>
      </c>
      <c r="J96" s="19">
        <f t="shared" si="18"/>
        <v>149048</v>
      </c>
      <c r="K96" s="24">
        <f t="shared" si="18"/>
        <v>21423</v>
      </c>
      <c r="L96" s="7">
        <f t="shared" si="18"/>
        <v>327889</v>
      </c>
      <c r="M96" s="7">
        <f t="shared" si="18"/>
        <v>548790</v>
      </c>
      <c r="N96" s="7" t="s">
        <v>91</v>
      </c>
      <c r="O96" s="7" t="s">
        <v>92</v>
      </c>
      <c r="P96" s="7" t="s">
        <v>215</v>
      </c>
      <c r="Q96" s="8">
        <v>180</v>
      </c>
      <c r="R96" s="7">
        <f t="shared" si="20"/>
        <v>10658</v>
      </c>
      <c r="S96" s="7">
        <f t="shared" si="20"/>
        <v>195</v>
      </c>
      <c r="T96" s="7">
        <f t="shared" si="20"/>
        <v>12</v>
      </c>
      <c r="U96" s="7">
        <f t="shared" si="20"/>
        <v>79053</v>
      </c>
      <c r="V96" s="7">
        <f t="shared" si="20"/>
        <v>531</v>
      </c>
      <c r="W96" s="7">
        <f t="shared" si="20"/>
        <v>342</v>
      </c>
      <c r="X96" s="7" t="str">
        <f t="shared" si="20"/>
        <v>53.0%</v>
      </c>
      <c r="Y96" s="7" t="str">
        <f t="shared" si="20"/>
        <v>47.0%</v>
      </c>
      <c r="Z96" s="7" t="str">
        <f t="shared" si="20"/>
        <v>60.6%</v>
      </c>
      <c r="AA96" s="7" t="str">
        <f t="shared" si="20"/>
        <v>20.5%</v>
      </c>
      <c r="AB96" s="7" t="str">
        <f t="shared" si="20"/>
        <v>13.2%</v>
      </c>
      <c r="AC96" s="7" t="str">
        <f t="shared" si="20"/>
        <v>2.9%</v>
      </c>
      <c r="AD96" s="7" t="str">
        <f t="shared" si="20"/>
        <v>1.4%</v>
      </c>
      <c r="AE96" s="7" t="str">
        <f t="shared" si="20"/>
        <v>0.8%</v>
      </c>
      <c r="AF96" s="7" t="str">
        <f t="shared" si="20"/>
        <v>0.5%</v>
      </c>
      <c r="AG96" s="7" t="str">
        <f t="shared" si="19"/>
        <v>0.2%</v>
      </c>
      <c r="AH96" s="9"/>
      <c r="AI96" s="9">
        <f t="shared" si="16"/>
        <v>4</v>
      </c>
      <c r="AJ96" s="10" t="s">
        <v>282</v>
      </c>
    </row>
    <row r="97" spans="1:36" ht="13.8" x14ac:dyDescent="0.25">
      <c r="A97" s="5">
        <f t="shared" si="17"/>
        <v>43890</v>
      </c>
      <c r="B97" s="5">
        <f t="shared" si="17"/>
        <v>44136</v>
      </c>
      <c r="C97" s="6">
        <f t="shared" si="17"/>
        <v>0.33333333333333331</v>
      </c>
      <c r="D97" s="7">
        <f t="shared" si="17"/>
        <v>248</v>
      </c>
      <c r="E97" s="10" t="s">
        <v>268</v>
      </c>
      <c r="F97" s="7">
        <f t="shared" si="18"/>
        <v>169194</v>
      </c>
      <c r="G97" s="7">
        <f t="shared" si="18"/>
        <v>8371</v>
      </c>
      <c r="H97" s="7">
        <f t="shared" si="18"/>
        <v>4313</v>
      </c>
      <c r="I97" s="16" t="str">
        <f t="shared" si="18"/>
        <v>No hay datos</v>
      </c>
      <c r="J97" s="19">
        <f t="shared" si="18"/>
        <v>149048</v>
      </c>
      <c r="K97" s="24">
        <f t="shared" si="18"/>
        <v>21423</v>
      </c>
      <c r="L97" s="7">
        <f t="shared" si="18"/>
        <v>327889</v>
      </c>
      <c r="M97" s="7">
        <f t="shared" si="18"/>
        <v>548790</v>
      </c>
      <c r="N97" s="7" t="s">
        <v>91</v>
      </c>
      <c r="O97" s="7" t="s">
        <v>92</v>
      </c>
      <c r="P97" s="7" t="s">
        <v>93</v>
      </c>
      <c r="Q97" s="8">
        <v>8434</v>
      </c>
      <c r="R97" s="7">
        <f t="shared" si="20"/>
        <v>10658</v>
      </c>
      <c r="S97" s="7">
        <f t="shared" si="20"/>
        <v>195</v>
      </c>
      <c r="T97" s="7">
        <f t="shared" si="20"/>
        <v>12</v>
      </c>
      <c r="U97" s="7">
        <f t="shared" si="20"/>
        <v>79053</v>
      </c>
      <c r="V97" s="7">
        <f t="shared" si="20"/>
        <v>531</v>
      </c>
      <c r="W97" s="7">
        <f t="shared" si="20"/>
        <v>342</v>
      </c>
      <c r="X97" s="7" t="str">
        <f t="shared" si="20"/>
        <v>53.0%</v>
      </c>
      <c r="Y97" s="7" t="str">
        <f t="shared" si="20"/>
        <v>47.0%</v>
      </c>
      <c r="Z97" s="7" t="str">
        <f t="shared" si="20"/>
        <v>60.6%</v>
      </c>
      <c r="AA97" s="7" t="str">
        <f t="shared" si="20"/>
        <v>20.5%</v>
      </c>
      <c r="AB97" s="7" t="str">
        <f t="shared" si="20"/>
        <v>13.2%</v>
      </c>
      <c r="AC97" s="7" t="str">
        <f t="shared" si="20"/>
        <v>2.9%</v>
      </c>
      <c r="AD97" s="7" t="str">
        <f t="shared" si="20"/>
        <v>1.4%</v>
      </c>
      <c r="AE97" s="7" t="str">
        <f t="shared" si="20"/>
        <v>0.8%</v>
      </c>
      <c r="AF97" s="7" t="str">
        <f t="shared" si="20"/>
        <v>0.5%</v>
      </c>
      <c r="AG97" s="7" t="str">
        <f t="shared" si="19"/>
        <v>0.2%</v>
      </c>
      <c r="AH97" s="9"/>
      <c r="AI97" s="9">
        <f t="shared" si="16"/>
        <v>4</v>
      </c>
      <c r="AJ97" s="10" t="s">
        <v>282</v>
      </c>
    </row>
    <row r="98" spans="1:36" ht="13.8" x14ac:dyDescent="0.25">
      <c r="A98" s="5">
        <f t="shared" si="17"/>
        <v>43890</v>
      </c>
      <c r="B98" s="5">
        <f t="shared" si="17"/>
        <v>44136</v>
      </c>
      <c r="C98" s="6">
        <f t="shared" si="17"/>
        <v>0.33333333333333331</v>
      </c>
      <c r="D98" s="7">
        <f t="shared" si="17"/>
        <v>248</v>
      </c>
      <c r="E98" s="10" t="s">
        <v>268</v>
      </c>
      <c r="F98" s="7">
        <f t="shared" si="18"/>
        <v>169194</v>
      </c>
      <c r="G98" s="7">
        <f t="shared" si="18"/>
        <v>8371</v>
      </c>
      <c r="H98" s="7">
        <f t="shared" si="18"/>
        <v>4313</v>
      </c>
      <c r="I98" s="16" t="str">
        <f t="shared" si="18"/>
        <v>No hay datos</v>
      </c>
      <c r="J98" s="19">
        <f t="shared" si="18"/>
        <v>149048</v>
      </c>
      <c r="K98" s="24">
        <f t="shared" si="18"/>
        <v>21423</v>
      </c>
      <c r="L98" s="7">
        <f t="shared" si="18"/>
        <v>327889</v>
      </c>
      <c r="M98" s="7">
        <f t="shared" si="18"/>
        <v>548790</v>
      </c>
      <c r="N98" s="7" t="s">
        <v>91</v>
      </c>
      <c r="O98" s="7" t="s">
        <v>92</v>
      </c>
      <c r="P98" s="7" t="s">
        <v>94</v>
      </c>
      <c r="Q98" s="8">
        <v>529</v>
      </c>
      <c r="R98" s="7">
        <f t="shared" si="20"/>
        <v>10658</v>
      </c>
      <c r="S98" s="7">
        <f t="shared" si="20"/>
        <v>195</v>
      </c>
      <c r="T98" s="7">
        <f t="shared" si="20"/>
        <v>12</v>
      </c>
      <c r="U98" s="7">
        <f t="shared" si="20"/>
        <v>79053</v>
      </c>
      <c r="V98" s="7">
        <f t="shared" si="20"/>
        <v>531</v>
      </c>
      <c r="W98" s="7">
        <f t="shared" si="20"/>
        <v>342</v>
      </c>
      <c r="X98" s="7" t="str">
        <f t="shared" si="20"/>
        <v>53.0%</v>
      </c>
      <c r="Y98" s="7" t="str">
        <f t="shared" si="20"/>
        <v>47.0%</v>
      </c>
      <c r="Z98" s="7" t="str">
        <f t="shared" si="20"/>
        <v>60.6%</v>
      </c>
      <c r="AA98" s="7" t="str">
        <f t="shared" si="20"/>
        <v>20.5%</v>
      </c>
      <c r="AB98" s="7" t="str">
        <f t="shared" si="20"/>
        <v>13.2%</v>
      </c>
      <c r="AC98" s="7" t="str">
        <f t="shared" si="20"/>
        <v>2.9%</v>
      </c>
      <c r="AD98" s="7" t="str">
        <f t="shared" si="20"/>
        <v>1.4%</v>
      </c>
      <c r="AE98" s="7" t="str">
        <f t="shared" si="20"/>
        <v>0.8%</v>
      </c>
      <c r="AF98" s="7" t="str">
        <f t="shared" si="20"/>
        <v>0.5%</v>
      </c>
      <c r="AG98" s="7" t="str">
        <f t="shared" si="19"/>
        <v>0.2%</v>
      </c>
      <c r="AH98" s="9"/>
      <c r="AI98" s="9">
        <f t="shared" si="16"/>
        <v>4</v>
      </c>
      <c r="AJ98" s="10" t="s">
        <v>282</v>
      </c>
    </row>
    <row r="99" spans="1:36" ht="13.8" x14ac:dyDescent="0.25">
      <c r="A99" s="5">
        <f t="shared" ref="A99:D114" si="21">A98</f>
        <v>43890</v>
      </c>
      <c r="B99" s="5">
        <f t="shared" si="21"/>
        <v>44136</v>
      </c>
      <c r="C99" s="6">
        <f t="shared" si="21"/>
        <v>0.33333333333333331</v>
      </c>
      <c r="D99" s="7">
        <f t="shared" si="21"/>
        <v>248</v>
      </c>
      <c r="E99" s="10" t="s">
        <v>268</v>
      </c>
      <c r="F99" s="7">
        <f t="shared" ref="F99:M114" si="22">F98</f>
        <v>169194</v>
      </c>
      <c r="G99" s="7">
        <f t="shared" si="22"/>
        <v>8371</v>
      </c>
      <c r="H99" s="7">
        <f t="shared" si="22"/>
        <v>4313</v>
      </c>
      <c r="I99" s="16" t="str">
        <f t="shared" si="22"/>
        <v>No hay datos</v>
      </c>
      <c r="J99" s="19">
        <f t="shared" si="22"/>
        <v>149048</v>
      </c>
      <c r="K99" s="24">
        <f t="shared" si="22"/>
        <v>21423</v>
      </c>
      <c r="L99" s="7">
        <f t="shared" si="22"/>
        <v>327889</v>
      </c>
      <c r="M99" s="7">
        <f t="shared" si="22"/>
        <v>548790</v>
      </c>
      <c r="N99" s="7" t="s">
        <v>91</v>
      </c>
      <c r="O99" s="7" t="s">
        <v>92</v>
      </c>
      <c r="P99" s="7" t="s">
        <v>207</v>
      </c>
      <c r="Q99" s="8">
        <v>241</v>
      </c>
      <c r="R99" s="7">
        <f t="shared" si="20"/>
        <v>10658</v>
      </c>
      <c r="S99" s="7">
        <f t="shared" si="20"/>
        <v>195</v>
      </c>
      <c r="T99" s="7">
        <f t="shared" si="20"/>
        <v>12</v>
      </c>
      <c r="U99" s="7">
        <f t="shared" si="20"/>
        <v>79053</v>
      </c>
      <c r="V99" s="7">
        <f t="shared" si="20"/>
        <v>531</v>
      </c>
      <c r="W99" s="7">
        <f t="shared" si="20"/>
        <v>342</v>
      </c>
      <c r="X99" s="7" t="str">
        <f t="shared" si="20"/>
        <v>53.0%</v>
      </c>
      <c r="Y99" s="7" t="str">
        <f t="shared" si="20"/>
        <v>47.0%</v>
      </c>
      <c r="Z99" s="7" t="str">
        <f t="shared" si="20"/>
        <v>60.6%</v>
      </c>
      <c r="AA99" s="7" t="str">
        <f t="shared" si="20"/>
        <v>20.5%</v>
      </c>
      <c r="AB99" s="7" t="str">
        <f t="shared" si="20"/>
        <v>13.2%</v>
      </c>
      <c r="AC99" s="7" t="str">
        <f t="shared" si="20"/>
        <v>2.9%</v>
      </c>
      <c r="AD99" s="7" t="str">
        <f t="shared" si="20"/>
        <v>1.4%</v>
      </c>
      <c r="AE99" s="7" t="str">
        <f t="shared" si="20"/>
        <v>0.8%</v>
      </c>
      <c r="AF99" s="7" t="str">
        <f t="shared" si="20"/>
        <v>0.5%</v>
      </c>
      <c r="AG99" s="7" t="str">
        <f t="shared" si="19"/>
        <v>0.2%</v>
      </c>
      <c r="AH99" s="9"/>
      <c r="AI99" s="9">
        <f t="shared" si="16"/>
        <v>4</v>
      </c>
      <c r="AJ99" s="10" t="s">
        <v>282</v>
      </c>
    </row>
    <row r="100" spans="1:36" ht="13.8" x14ac:dyDescent="0.25">
      <c r="A100" s="5">
        <f t="shared" si="21"/>
        <v>43890</v>
      </c>
      <c r="B100" s="5">
        <f t="shared" si="21"/>
        <v>44136</v>
      </c>
      <c r="C100" s="6">
        <f t="shared" si="21"/>
        <v>0.33333333333333331</v>
      </c>
      <c r="D100" s="7">
        <f t="shared" si="21"/>
        <v>248</v>
      </c>
      <c r="E100" s="10" t="s">
        <v>268</v>
      </c>
      <c r="F100" s="7">
        <f t="shared" si="22"/>
        <v>169194</v>
      </c>
      <c r="G100" s="7">
        <f t="shared" si="22"/>
        <v>8371</v>
      </c>
      <c r="H100" s="7">
        <f t="shared" si="22"/>
        <v>4313</v>
      </c>
      <c r="I100" s="16" t="str">
        <f t="shared" si="22"/>
        <v>No hay datos</v>
      </c>
      <c r="J100" s="19">
        <f t="shared" si="22"/>
        <v>149048</v>
      </c>
      <c r="K100" s="24">
        <f t="shared" si="22"/>
        <v>21423</v>
      </c>
      <c r="L100" s="7">
        <f t="shared" si="22"/>
        <v>327889</v>
      </c>
      <c r="M100" s="7">
        <f t="shared" si="22"/>
        <v>548790</v>
      </c>
      <c r="N100" s="7" t="s">
        <v>91</v>
      </c>
      <c r="O100" s="7" t="s">
        <v>92</v>
      </c>
      <c r="P100" s="7" t="s">
        <v>236</v>
      </c>
      <c r="Q100" s="8">
        <v>86</v>
      </c>
      <c r="R100" s="7">
        <f t="shared" ref="R100:AF115" si="23">R99</f>
        <v>10658</v>
      </c>
      <c r="S100" s="7">
        <f t="shared" si="23"/>
        <v>195</v>
      </c>
      <c r="T100" s="7">
        <f t="shared" si="23"/>
        <v>12</v>
      </c>
      <c r="U100" s="7">
        <f t="shared" si="23"/>
        <v>79053</v>
      </c>
      <c r="V100" s="7">
        <f t="shared" si="23"/>
        <v>531</v>
      </c>
      <c r="W100" s="7">
        <f t="shared" si="23"/>
        <v>342</v>
      </c>
      <c r="X100" s="7" t="str">
        <f t="shared" si="23"/>
        <v>53.0%</v>
      </c>
      <c r="Y100" s="7" t="str">
        <f t="shared" si="23"/>
        <v>47.0%</v>
      </c>
      <c r="Z100" s="7" t="str">
        <f t="shared" si="23"/>
        <v>60.6%</v>
      </c>
      <c r="AA100" s="7" t="str">
        <f t="shared" si="23"/>
        <v>20.5%</v>
      </c>
      <c r="AB100" s="7" t="str">
        <f t="shared" si="23"/>
        <v>13.2%</v>
      </c>
      <c r="AC100" s="7" t="str">
        <f t="shared" si="23"/>
        <v>2.9%</v>
      </c>
      <c r="AD100" s="7" t="str">
        <f t="shared" si="23"/>
        <v>1.4%</v>
      </c>
      <c r="AE100" s="7" t="str">
        <f t="shared" si="23"/>
        <v>0.8%</v>
      </c>
      <c r="AF100" s="7" t="str">
        <f t="shared" si="23"/>
        <v>0.5%</v>
      </c>
      <c r="AG100" s="7" t="str">
        <f t="shared" si="19"/>
        <v>0.2%</v>
      </c>
      <c r="AH100" s="9"/>
      <c r="AI100" s="9">
        <f t="shared" si="16"/>
        <v>4</v>
      </c>
      <c r="AJ100" s="10" t="s">
        <v>282</v>
      </c>
    </row>
    <row r="101" spans="1:36" ht="13.8" x14ac:dyDescent="0.25">
      <c r="A101" s="5">
        <f t="shared" si="21"/>
        <v>43890</v>
      </c>
      <c r="B101" s="5">
        <f t="shared" si="21"/>
        <v>44136</v>
      </c>
      <c r="C101" s="6">
        <f t="shared" si="21"/>
        <v>0.33333333333333331</v>
      </c>
      <c r="D101" s="7">
        <f t="shared" si="21"/>
        <v>248</v>
      </c>
      <c r="E101" s="10" t="s">
        <v>268</v>
      </c>
      <c r="F101" s="7">
        <f t="shared" si="22"/>
        <v>169194</v>
      </c>
      <c r="G101" s="7">
        <f t="shared" si="22"/>
        <v>8371</v>
      </c>
      <c r="H101" s="7">
        <f t="shared" si="22"/>
        <v>4313</v>
      </c>
      <c r="I101" s="16" t="str">
        <f t="shared" si="22"/>
        <v>No hay datos</v>
      </c>
      <c r="J101" s="19">
        <f t="shared" si="22"/>
        <v>149048</v>
      </c>
      <c r="K101" s="24">
        <f t="shared" si="22"/>
        <v>21423</v>
      </c>
      <c r="L101" s="7">
        <f t="shared" si="22"/>
        <v>327889</v>
      </c>
      <c r="M101" s="7">
        <f t="shared" si="22"/>
        <v>548790</v>
      </c>
      <c r="N101" s="7" t="s">
        <v>91</v>
      </c>
      <c r="O101" s="7" t="s">
        <v>92</v>
      </c>
      <c r="P101" s="7" t="s">
        <v>95</v>
      </c>
      <c r="Q101" s="8">
        <v>48</v>
      </c>
      <c r="R101" s="7">
        <f t="shared" si="23"/>
        <v>10658</v>
      </c>
      <c r="S101" s="7">
        <f t="shared" si="23"/>
        <v>195</v>
      </c>
      <c r="T101" s="7">
        <f t="shared" si="23"/>
        <v>12</v>
      </c>
      <c r="U101" s="7">
        <f t="shared" si="23"/>
        <v>79053</v>
      </c>
      <c r="V101" s="7">
        <f t="shared" si="23"/>
        <v>531</v>
      </c>
      <c r="W101" s="7">
        <f t="shared" si="23"/>
        <v>342</v>
      </c>
      <c r="X101" s="7" t="str">
        <f t="shared" si="23"/>
        <v>53.0%</v>
      </c>
      <c r="Y101" s="7" t="str">
        <f t="shared" si="23"/>
        <v>47.0%</v>
      </c>
      <c r="Z101" s="7" t="str">
        <f t="shared" si="23"/>
        <v>60.6%</v>
      </c>
      <c r="AA101" s="7" t="str">
        <f t="shared" si="23"/>
        <v>20.5%</v>
      </c>
      <c r="AB101" s="7" t="str">
        <f t="shared" si="23"/>
        <v>13.2%</v>
      </c>
      <c r="AC101" s="7" t="str">
        <f t="shared" si="23"/>
        <v>2.9%</v>
      </c>
      <c r="AD101" s="7" t="str">
        <f t="shared" si="23"/>
        <v>1.4%</v>
      </c>
      <c r="AE101" s="7" t="str">
        <f t="shared" si="23"/>
        <v>0.8%</v>
      </c>
      <c r="AF101" s="7" t="str">
        <f t="shared" si="23"/>
        <v>0.5%</v>
      </c>
      <c r="AG101" s="7" t="str">
        <f t="shared" si="19"/>
        <v>0.2%</v>
      </c>
      <c r="AH101" s="9"/>
      <c r="AI101" s="9">
        <f t="shared" si="16"/>
        <v>4</v>
      </c>
      <c r="AJ101" s="10" t="s">
        <v>282</v>
      </c>
    </row>
    <row r="102" spans="1:36" ht="13.8" x14ac:dyDescent="0.25">
      <c r="A102" s="5">
        <f t="shared" si="21"/>
        <v>43890</v>
      </c>
      <c r="B102" s="5">
        <f t="shared" si="21"/>
        <v>44136</v>
      </c>
      <c r="C102" s="6">
        <f t="shared" si="21"/>
        <v>0.33333333333333331</v>
      </c>
      <c r="D102" s="7">
        <f t="shared" si="21"/>
        <v>248</v>
      </c>
      <c r="E102" s="10" t="s">
        <v>268</v>
      </c>
      <c r="F102" s="7">
        <f t="shared" si="22"/>
        <v>169194</v>
      </c>
      <c r="G102" s="7">
        <f t="shared" si="22"/>
        <v>8371</v>
      </c>
      <c r="H102" s="7">
        <f t="shared" si="22"/>
        <v>4313</v>
      </c>
      <c r="I102" s="16" t="str">
        <f t="shared" si="22"/>
        <v>No hay datos</v>
      </c>
      <c r="J102" s="19">
        <f t="shared" si="22"/>
        <v>149048</v>
      </c>
      <c r="K102" s="24">
        <f t="shared" si="22"/>
        <v>21423</v>
      </c>
      <c r="L102" s="7">
        <f t="shared" si="22"/>
        <v>327889</v>
      </c>
      <c r="M102" s="7">
        <f t="shared" si="22"/>
        <v>548790</v>
      </c>
      <c r="N102" s="7" t="s">
        <v>91</v>
      </c>
      <c r="O102" s="7" t="s">
        <v>92</v>
      </c>
      <c r="P102" s="7" t="s">
        <v>96</v>
      </c>
      <c r="Q102" s="8">
        <v>565</v>
      </c>
      <c r="R102" s="7">
        <f t="shared" si="23"/>
        <v>10658</v>
      </c>
      <c r="S102" s="7">
        <f t="shared" si="23"/>
        <v>195</v>
      </c>
      <c r="T102" s="7">
        <f t="shared" si="23"/>
        <v>12</v>
      </c>
      <c r="U102" s="7">
        <f t="shared" si="23"/>
        <v>79053</v>
      </c>
      <c r="V102" s="7">
        <f t="shared" si="23"/>
        <v>531</v>
      </c>
      <c r="W102" s="7">
        <f t="shared" si="23"/>
        <v>342</v>
      </c>
      <c r="X102" s="7" t="str">
        <f t="shared" si="23"/>
        <v>53.0%</v>
      </c>
      <c r="Y102" s="7" t="str">
        <f t="shared" si="23"/>
        <v>47.0%</v>
      </c>
      <c r="Z102" s="7" t="str">
        <f t="shared" si="23"/>
        <v>60.6%</v>
      </c>
      <c r="AA102" s="7" t="str">
        <f t="shared" si="23"/>
        <v>20.5%</v>
      </c>
      <c r="AB102" s="7" t="str">
        <f t="shared" si="23"/>
        <v>13.2%</v>
      </c>
      <c r="AC102" s="7" t="str">
        <f t="shared" si="23"/>
        <v>2.9%</v>
      </c>
      <c r="AD102" s="7" t="str">
        <f t="shared" si="23"/>
        <v>1.4%</v>
      </c>
      <c r="AE102" s="7" t="str">
        <f t="shared" si="23"/>
        <v>0.8%</v>
      </c>
      <c r="AF102" s="7" t="str">
        <f t="shared" si="23"/>
        <v>0.5%</v>
      </c>
      <c r="AG102" s="7" t="str">
        <f t="shared" si="19"/>
        <v>0.2%</v>
      </c>
      <c r="AH102" s="9"/>
      <c r="AI102" s="9">
        <f t="shared" si="16"/>
        <v>4</v>
      </c>
      <c r="AJ102" s="10" t="s">
        <v>282</v>
      </c>
    </row>
    <row r="103" spans="1:36" ht="13.8" x14ac:dyDescent="0.25">
      <c r="A103" s="5">
        <f t="shared" si="21"/>
        <v>43890</v>
      </c>
      <c r="B103" s="5">
        <f t="shared" si="21"/>
        <v>44136</v>
      </c>
      <c r="C103" s="6">
        <f t="shared" si="21"/>
        <v>0.33333333333333331</v>
      </c>
      <c r="D103" s="7">
        <f t="shared" si="21"/>
        <v>248</v>
      </c>
      <c r="E103" s="10" t="s">
        <v>268</v>
      </c>
      <c r="F103" s="7">
        <f t="shared" si="22"/>
        <v>169194</v>
      </c>
      <c r="G103" s="7">
        <f t="shared" si="22"/>
        <v>8371</v>
      </c>
      <c r="H103" s="7">
        <f t="shared" si="22"/>
        <v>4313</v>
      </c>
      <c r="I103" s="16" t="str">
        <f t="shared" si="22"/>
        <v>No hay datos</v>
      </c>
      <c r="J103" s="19">
        <f t="shared" si="22"/>
        <v>149048</v>
      </c>
      <c r="K103" s="24">
        <f t="shared" si="22"/>
        <v>21423</v>
      </c>
      <c r="L103" s="7">
        <f t="shared" si="22"/>
        <v>327889</v>
      </c>
      <c r="M103" s="7">
        <f t="shared" si="22"/>
        <v>548790</v>
      </c>
      <c r="N103" s="7" t="s">
        <v>91</v>
      </c>
      <c r="O103" s="7" t="s">
        <v>92</v>
      </c>
      <c r="P103" s="7" t="s">
        <v>97</v>
      </c>
      <c r="Q103" s="8">
        <v>151</v>
      </c>
      <c r="R103" s="7">
        <f t="shared" si="23"/>
        <v>10658</v>
      </c>
      <c r="S103" s="7">
        <f t="shared" si="23"/>
        <v>195</v>
      </c>
      <c r="T103" s="7">
        <f t="shared" si="23"/>
        <v>12</v>
      </c>
      <c r="U103" s="7">
        <f t="shared" si="23"/>
        <v>79053</v>
      </c>
      <c r="V103" s="7">
        <f t="shared" si="23"/>
        <v>531</v>
      </c>
      <c r="W103" s="7">
        <f t="shared" si="23"/>
        <v>342</v>
      </c>
      <c r="X103" s="7" t="str">
        <f t="shared" si="23"/>
        <v>53.0%</v>
      </c>
      <c r="Y103" s="7" t="str">
        <f t="shared" si="23"/>
        <v>47.0%</v>
      </c>
      <c r="Z103" s="7" t="str">
        <f t="shared" si="23"/>
        <v>60.6%</v>
      </c>
      <c r="AA103" s="7" t="str">
        <f t="shared" si="23"/>
        <v>20.5%</v>
      </c>
      <c r="AB103" s="7" t="str">
        <f t="shared" si="23"/>
        <v>13.2%</v>
      </c>
      <c r="AC103" s="7" t="str">
        <f t="shared" si="23"/>
        <v>2.9%</v>
      </c>
      <c r="AD103" s="7" t="str">
        <f t="shared" si="23"/>
        <v>1.4%</v>
      </c>
      <c r="AE103" s="7" t="str">
        <f t="shared" si="23"/>
        <v>0.8%</v>
      </c>
      <c r="AF103" s="7" t="str">
        <f t="shared" si="23"/>
        <v>0.5%</v>
      </c>
      <c r="AG103" s="7" t="str">
        <f t="shared" si="19"/>
        <v>0.2%</v>
      </c>
      <c r="AH103" s="9"/>
      <c r="AI103" s="9">
        <f t="shared" si="16"/>
        <v>4</v>
      </c>
      <c r="AJ103" s="10" t="s">
        <v>282</v>
      </c>
    </row>
    <row r="104" spans="1:36" ht="13.8" x14ac:dyDescent="0.25">
      <c r="A104" s="5">
        <f t="shared" si="21"/>
        <v>43890</v>
      </c>
      <c r="B104" s="5">
        <f t="shared" si="21"/>
        <v>44136</v>
      </c>
      <c r="C104" s="6">
        <f t="shared" si="21"/>
        <v>0.33333333333333331</v>
      </c>
      <c r="D104" s="7">
        <f t="shared" si="21"/>
        <v>248</v>
      </c>
      <c r="E104" s="10" t="s">
        <v>268</v>
      </c>
      <c r="F104" s="7">
        <f t="shared" si="22"/>
        <v>169194</v>
      </c>
      <c r="G104" s="7">
        <f t="shared" si="22"/>
        <v>8371</v>
      </c>
      <c r="H104" s="7">
        <f t="shared" si="22"/>
        <v>4313</v>
      </c>
      <c r="I104" s="16" t="str">
        <f t="shared" si="22"/>
        <v>No hay datos</v>
      </c>
      <c r="J104" s="19">
        <f t="shared" si="22"/>
        <v>149048</v>
      </c>
      <c r="K104" s="24">
        <f t="shared" si="22"/>
        <v>21423</v>
      </c>
      <c r="L104" s="7">
        <f t="shared" si="22"/>
        <v>327889</v>
      </c>
      <c r="M104" s="7">
        <f t="shared" si="22"/>
        <v>548790</v>
      </c>
      <c r="N104" s="7" t="s">
        <v>91</v>
      </c>
      <c r="O104" s="7" t="s">
        <v>92</v>
      </c>
      <c r="P104" s="7" t="s">
        <v>98</v>
      </c>
      <c r="Q104" s="8">
        <v>127</v>
      </c>
      <c r="R104" s="7">
        <f t="shared" si="23"/>
        <v>10658</v>
      </c>
      <c r="S104" s="7">
        <f t="shared" si="23"/>
        <v>195</v>
      </c>
      <c r="T104" s="7">
        <f t="shared" si="23"/>
        <v>12</v>
      </c>
      <c r="U104" s="7">
        <f t="shared" si="23"/>
        <v>79053</v>
      </c>
      <c r="V104" s="7">
        <f t="shared" si="23"/>
        <v>531</v>
      </c>
      <c r="W104" s="7">
        <f t="shared" si="23"/>
        <v>342</v>
      </c>
      <c r="X104" s="7" t="str">
        <f t="shared" si="23"/>
        <v>53.0%</v>
      </c>
      <c r="Y104" s="7" t="str">
        <f t="shared" si="23"/>
        <v>47.0%</v>
      </c>
      <c r="Z104" s="7" t="str">
        <f t="shared" si="23"/>
        <v>60.6%</v>
      </c>
      <c r="AA104" s="7" t="str">
        <f t="shared" si="23"/>
        <v>20.5%</v>
      </c>
      <c r="AB104" s="7" t="str">
        <f t="shared" si="23"/>
        <v>13.2%</v>
      </c>
      <c r="AC104" s="7" t="str">
        <f t="shared" si="23"/>
        <v>2.9%</v>
      </c>
      <c r="AD104" s="7" t="str">
        <f t="shared" si="23"/>
        <v>1.4%</v>
      </c>
      <c r="AE104" s="7" t="str">
        <f t="shared" si="23"/>
        <v>0.8%</v>
      </c>
      <c r="AF104" s="7" t="str">
        <f t="shared" si="23"/>
        <v>0.5%</v>
      </c>
      <c r="AG104" s="7" t="str">
        <f t="shared" si="19"/>
        <v>0.2%</v>
      </c>
      <c r="AH104" s="9"/>
      <c r="AI104" s="9">
        <f t="shared" si="16"/>
        <v>4</v>
      </c>
      <c r="AJ104" s="10" t="s">
        <v>282</v>
      </c>
    </row>
    <row r="105" spans="1:36" ht="13.8" x14ac:dyDescent="0.25">
      <c r="A105" s="5">
        <f t="shared" si="21"/>
        <v>43890</v>
      </c>
      <c r="B105" s="5">
        <f t="shared" si="21"/>
        <v>44136</v>
      </c>
      <c r="C105" s="6">
        <f t="shared" si="21"/>
        <v>0.33333333333333331</v>
      </c>
      <c r="D105" s="7">
        <f t="shared" si="21"/>
        <v>248</v>
      </c>
      <c r="E105" s="10" t="s">
        <v>268</v>
      </c>
      <c r="F105" s="7">
        <f t="shared" si="22"/>
        <v>169194</v>
      </c>
      <c r="G105" s="7">
        <f t="shared" si="22"/>
        <v>8371</v>
      </c>
      <c r="H105" s="7">
        <f t="shared" si="22"/>
        <v>4313</v>
      </c>
      <c r="I105" s="16" t="str">
        <f t="shared" si="22"/>
        <v>No hay datos</v>
      </c>
      <c r="J105" s="19">
        <f t="shared" si="22"/>
        <v>149048</v>
      </c>
      <c r="K105" s="24">
        <f t="shared" si="22"/>
        <v>21423</v>
      </c>
      <c r="L105" s="7">
        <f t="shared" si="22"/>
        <v>327889</v>
      </c>
      <c r="M105" s="7">
        <f t="shared" si="22"/>
        <v>548790</v>
      </c>
      <c r="N105" s="7" t="s">
        <v>91</v>
      </c>
      <c r="O105" s="7" t="s">
        <v>92</v>
      </c>
      <c r="P105" s="7" t="s">
        <v>287</v>
      </c>
      <c r="Q105" s="8">
        <v>11</v>
      </c>
      <c r="R105" s="7">
        <f t="shared" si="23"/>
        <v>10658</v>
      </c>
      <c r="S105" s="7">
        <f t="shared" si="23"/>
        <v>195</v>
      </c>
      <c r="T105" s="7">
        <f t="shared" si="23"/>
        <v>12</v>
      </c>
      <c r="U105" s="7">
        <f t="shared" si="23"/>
        <v>79053</v>
      </c>
      <c r="V105" s="7">
        <f t="shared" si="23"/>
        <v>531</v>
      </c>
      <c r="W105" s="7">
        <f t="shared" si="23"/>
        <v>342</v>
      </c>
      <c r="X105" s="7" t="str">
        <f t="shared" si="23"/>
        <v>53.0%</v>
      </c>
      <c r="Y105" s="7" t="str">
        <f t="shared" si="23"/>
        <v>47.0%</v>
      </c>
      <c r="Z105" s="7" t="str">
        <f t="shared" si="23"/>
        <v>60.6%</v>
      </c>
      <c r="AA105" s="7" t="str">
        <f t="shared" si="23"/>
        <v>20.5%</v>
      </c>
      <c r="AB105" s="7" t="str">
        <f t="shared" si="23"/>
        <v>13.2%</v>
      </c>
      <c r="AC105" s="7" t="str">
        <f t="shared" si="23"/>
        <v>2.9%</v>
      </c>
      <c r="AD105" s="7" t="str">
        <f t="shared" si="23"/>
        <v>1.4%</v>
      </c>
      <c r="AE105" s="7" t="str">
        <f t="shared" si="23"/>
        <v>0.8%</v>
      </c>
      <c r="AF105" s="7" t="str">
        <f t="shared" si="23"/>
        <v>0.5%</v>
      </c>
      <c r="AG105" s="7" t="str">
        <f t="shared" si="19"/>
        <v>0.2%</v>
      </c>
      <c r="AH105" s="9"/>
      <c r="AI105" s="9">
        <f t="shared" si="16"/>
        <v>4</v>
      </c>
      <c r="AJ105" s="10" t="s">
        <v>282</v>
      </c>
    </row>
    <row r="106" spans="1:36" ht="13.8" x14ac:dyDescent="0.25">
      <c r="A106" s="5">
        <f>A104</f>
        <v>43890</v>
      </c>
      <c r="B106" s="5">
        <f>B104</f>
        <v>44136</v>
      </c>
      <c r="C106" s="6">
        <f>C104</f>
        <v>0.33333333333333331</v>
      </c>
      <c r="D106" s="7">
        <f>D104</f>
        <v>248</v>
      </c>
      <c r="E106" s="10" t="s">
        <v>268</v>
      </c>
      <c r="F106" s="7">
        <f t="shared" ref="F106:M106" si="24">F104</f>
        <v>169194</v>
      </c>
      <c r="G106" s="7">
        <f t="shared" si="24"/>
        <v>8371</v>
      </c>
      <c r="H106" s="7">
        <f t="shared" si="24"/>
        <v>4313</v>
      </c>
      <c r="I106" s="16" t="str">
        <f t="shared" si="24"/>
        <v>No hay datos</v>
      </c>
      <c r="J106" s="19">
        <f t="shared" si="24"/>
        <v>149048</v>
      </c>
      <c r="K106" s="24">
        <f t="shared" si="24"/>
        <v>21423</v>
      </c>
      <c r="L106" s="7">
        <f t="shared" si="24"/>
        <v>327889</v>
      </c>
      <c r="M106" s="7">
        <f t="shared" si="24"/>
        <v>548790</v>
      </c>
      <c r="N106" s="7" t="s">
        <v>91</v>
      </c>
      <c r="O106" s="7" t="s">
        <v>92</v>
      </c>
      <c r="P106" s="7" t="s">
        <v>180</v>
      </c>
      <c r="Q106" s="8">
        <v>93</v>
      </c>
      <c r="R106" s="7">
        <f t="shared" ref="R106:AG106" si="25">R104</f>
        <v>10658</v>
      </c>
      <c r="S106" s="7">
        <f t="shared" si="25"/>
        <v>195</v>
      </c>
      <c r="T106" s="7">
        <f t="shared" si="25"/>
        <v>12</v>
      </c>
      <c r="U106" s="7">
        <f t="shared" si="25"/>
        <v>79053</v>
      </c>
      <c r="V106" s="7">
        <f t="shared" si="25"/>
        <v>531</v>
      </c>
      <c r="W106" s="7">
        <f t="shared" si="25"/>
        <v>342</v>
      </c>
      <c r="X106" s="7" t="str">
        <f t="shared" si="25"/>
        <v>53.0%</v>
      </c>
      <c r="Y106" s="7" t="str">
        <f t="shared" si="25"/>
        <v>47.0%</v>
      </c>
      <c r="Z106" s="7" t="str">
        <f t="shared" si="25"/>
        <v>60.6%</v>
      </c>
      <c r="AA106" s="7" t="str">
        <f t="shared" si="25"/>
        <v>20.5%</v>
      </c>
      <c r="AB106" s="7" t="str">
        <f t="shared" si="25"/>
        <v>13.2%</v>
      </c>
      <c r="AC106" s="7" t="str">
        <f t="shared" si="25"/>
        <v>2.9%</v>
      </c>
      <c r="AD106" s="7" t="str">
        <f t="shared" si="25"/>
        <v>1.4%</v>
      </c>
      <c r="AE106" s="7" t="str">
        <f t="shared" si="25"/>
        <v>0.8%</v>
      </c>
      <c r="AF106" s="7" t="str">
        <f t="shared" si="25"/>
        <v>0.5%</v>
      </c>
      <c r="AG106" s="7" t="str">
        <f t="shared" si="25"/>
        <v>0.2%</v>
      </c>
      <c r="AH106" s="9"/>
      <c r="AI106" s="9">
        <f>AI104</f>
        <v>4</v>
      </c>
      <c r="AJ106" s="10" t="s">
        <v>282</v>
      </c>
    </row>
    <row r="107" spans="1:36" ht="13.8" x14ac:dyDescent="0.25">
      <c r="A107" s="5">
        <f t="shared" si="21"/>
        <v>43890</v>
      </c>
      <c r="B107" s="5">
        <f t="shared" si="21"/>
        <v>44136</v>
      </c>
      <c r="C107" s="6">
        <f t="shared" si="21"/>
        <v>0.33333333333333331</v>
      </c>
      <c r="D107" s="7">
        <f t="shared" si="21"/>
        <v>248</v>
      </c>
      <c r="E107" s="10" t="s">
        <v>268</v>
      </c>
      <c r="F107" s="7">
        <f t="shared" si="22"/>
        <v>169194</v>
      </c>
      <c r="G107" s="7">
        <f t="shared" si="22"/>
        <v>8371</v>
      </c>
      <c r="H107" s="7">
        <f t="shared" si="22"/>
        <v>4313</v>
      </c>
      <c r="I107" s="16" t="str">
        <f t="shared" si="22"/>
        <v>No hay datos</v>
      </c>
      <c r="J107" s="19">
        <f t="shared" si="22"/>
        <v>149048</v>
      </c>
      <c r="K107" s="24">
        <f t="shared" si="22"/>
        <v>21423</v>
      </c>
      <c r="L107" s="7">
        <f t="shared" si="22"/>
        <v>327889</v>
      </c>
      <c r="M107" s="7">
        <f t="shared" si="22"/>
        <v>548790</v>
      </c>
      <c r="N107" s="7" t="s">
        <v>91</v>
      </c>
      <c r="O107" s="7" t="s">
        <v>92</v>
      </c>
      <c r="P107" s="7" t="s">
        <v>216</v>
      </c>
      <c r="Q107" s="8">
        <v>70</v>
      </c>
      <c r="R107" s="7">
        <f t="shared" si="23"/>
        <v>10658</v>
      </c>
      <c r="S107" s="7">
        <f t="shared" si="23"/>
        <v>195</v>
      </c>
      <c r="T107" s="7">
        <f t="shared" si="23"/>
        <v>12</v>
      </c>
      <c r="U107" s="7">
        <f t="shared" si="23"/>
        <v>79053</v>
      </c>
      <c r="V107" s="7">
        <f t="shared" si="23"/>
        <v>531</v>
      </c>
      <c r="W107" s="7">
        <f t="shared" si="23"/>
        <v>342</v>
      </c>
      <c r="X107" s="7" t="str">
        <f t="shared" si="23"/>
        <v>53.0%</v>
      </c>
      <c r="Y107" s="7" t="str">
        <f t="shared" si="23"/>
        <v>47.0%</v>
      </c>
      <c r="Z107" s="7" t="str">
        <f t="shared" si="23"/>
        <v>60.6%</v>
      </c>
      <c r="AA107" s="7" t="str">
        <f t="shared" si="23"/>
        <v>20.5%</v>
      </c>
      <c r="AB107" s="7" t="str">
        <f t="shared" si="23"/>
        <v>13.2%</v>
      </c>
      <c r="AC107" s="7" t="str">
        <f t="shared" si="23"/>
        <v>2.9%</v>
      </c>
      <c r="AD107" s="7" t="str">
        <f t="shared" si="23"/>
        <v>1.4%</v>
      </c>
      <c r="AE107" s="7" t="str">
        <f t="shared" si="23"/>
        <v>0.8%</v>
      </c>
      <c r="AF107" s="7" t="str">
        <f t="shared" si="23"/>
        <v>0.5%</v>
      </c>
      <c r="AG107" s="7" t="str">
        <f t="shared" si="19"/>
        <v>0.2%</v>
      </c>
      <c r="AH107" s="9"/>
      <c r="AI107" s="9">
        <f t="shared" si="16"/>
        <v>4</v>
      </c>
      <c r="AJ107" s="10" t="s">
        <v>282</v>
      </c>
    </row>
    <row r="108" spans="1:36" ht="13.8" x14ac:dyDescent="0.25">
      <c r="A108" s="5">
        <f t="shared" si="21"/>
        <v>43890</v>
      </c>
      <c r="B108" s="5">
        <f t="shared" si="21"/>
        <v>44136</v>
      </c>
      <c r="C108" s="6">
        <f t="shared" si="21"/>
        <v>0.33333333333333331</v>
      </c>
      <c r="D108" s="7">
        <f t="shared" si="21"/>
        <v>248</v>
      </c>
      <c r="E108" s="10" t="s">
        <v>268</v>
      </c>
      <c r="F108" s="7">
        <f t="shared" si="22"/>
        <v>169194</v>
      </c>
      <c r="G108" s="7">
        <f t="shared" si="22"/>
        <v>8371</v>
      </c>
      <c r="H108" s="7">
        <f t="shared" si="22"/>
        <v>4313</v>
      </c>
      <c r="I108" s="16" t="str">
        <f t="shared" si="22"/>
        <v>No hay datos</v>
      </c>
      <c r="J108" s="19">
        <f t="shared" si="22"/>
        <v>149048</v>
      </c>
      <c r="K108" s="24">
        <f t="shared" si="22"/>
        <v>21423</v>
      </c>
      <c r="L108" s="7">
        <f t="shared" si="22"/>
        <v>327889</v>
      </c>
      <c r="M108" s="7">
        <f t="shared" si="22"/>
        <v>548790</v>
      </c>
      <c r="N108" s="7" t="s">
        <v>91</v>
      </c>
      <c r="O108" s="7" t="s">
        <v>92</v>
      </c>
      <c r="P108" s="7" t="s">
        <v>248</v>
      </c>
      <c r="Q108" s="8">
        <v>17</v>
      </c>
      <c r="R108" s="7">
        <f t="shared" si="23"/>
        <v>10658</v>
      </c>
      <c r="S108" s="7">
        <f t="shared" si="23"/>
        <v>195</v>
      </c>
      <c r="T108" s="7">
        <f t="shared" si="23"/>
        <v>12</v>
      </c>
      <c r="U108" s="7">
        <f t="shared" si="23"/>
        <v>79053</v>
      </c>
      <c r="V108" s="7">
        <f t="shared" si="23"/>
        <v>531</v>
      </c>
      <c r="W108" s="7">
        <f t="shared" si="23"/>
        <v>342</v>
      </c>
      <c r="X108" s="7" t="str">
        <f t="shared" si="23"/>
        <v>53.0%</v>
      </c>
      <c r="Y108" s="7" t="str">
        <f t="shared" si="23"/>
        <v>47.0%</v>
      </c>
      <c r="Z108" s="7" t="str">
        <f t="shared" si="23"/>
        <v>60.6%</v>
      </c>
      <c r="AA108" s="7" t="str">
        <f t="shared" si="23"/>
        <v>20.5%</v>
      </c>
      <c r="AB108" s="7" t="str">
        <f t="shared" si="23"/>
        <v>13.2%</v>
      </c>
      <c r="AC108" s="7" t="str">
        <f t="shared" si="23"/>
        <v>2.9%</v>
      </c>
      <c r="AD108" s="7" t="str">
        <f t="shared" si="23"/>
        <v>1.4%</v>
      </c>
      <c r="AE108" s="7" t="str">
        <f t="shared" si="23"/>
        <v>0.8%</v>
      </c>
      <c r="AF108" s="7" t="str">
        <f t="shared" si="23"/>
        <v>0.5%</v>
      </c>
      <c r="AG108" s="7" t="str">
        <f t="shared" si="19"/>
        <v>0.2%</v>
      </c>
      <c r="AH108" s="9"/>
      <c r="AI108" s="9">
        <f t="shared" si="16"/>
        <v>4</v>
      </c>
      <c r="AJ108" s="10" t="s">
        <v>282</v>
      </c>
    </row>
    <row r="109" spans="1:36" ht="13.8" x14ac:dyDescent="0.25">
      <c r="A109" s="5">
        <f t="shared" si="21"/>
        <v>43890</v>
      </c>
      <c r="B109" s="5">
        <f t="shared" si="21"/>
        <v>44136</v>
      </c>
      <c r="C109" s="6">
        <f t="shared" si="21"/>
        <v>0.33333333333333331</v>
      </c>
      <c r="D109" s="7">
        <f t="shared" si="21"/>
        <v>248</v>
      </c>
      <c r="E109" s="10" t="s">
        <v>268</v>
      </c>
      <c r="F109" s="7">
        <f t="shared" si="22"/>
        <v>169194</v>
      </c>
      <c r="G109" s="7">
        <f t="shared" si="22"/>
        <v>8371</v>
      </c>
      <c r="H109" s="7">
        <f t="shared" si="22"/>
        <v>4313</v>
      </c>
      <c r="I109" s="16" t="str">
        <f t="shared" si="22"/>
        <v>No hay datos</v>
      </c>
      <c r="J109" s="19">
        <f t="shared" si="22"/>
        <v>149048</v>
      </c>
      <c r="K109" s="24">
        <f t="shared" si="22"/>
        <v>21423</v>
      </c>
      <c r="L109" s="7">
        <f t="shared" si="22"/>
        <v>327889</v>
      </c>
      <c r="M109" s="7">
        <f t="shared" si="22"/>
        <v>548790</v>
      </c>
      <c r="N109" s="7" t="s">
        <v>91</v>
      </c>
      <c r="O109" s="7" t="s">
        <v>92</v>
      </c>
      <c r="P109" s="7" t="s">
        <v>232</v>
      </c>
      <c r="Q109" s="8">
        <v>91</v>
      </c>
      <c r="R109" s="7">
        <f t="shared" si="23"/>
        <v>10658</v>
      </c>
      <c r="S109" s="7">
        <f t="shared" si="23"/>
        <v>195</v>
      </c>
      <c r="T109" s="7">
        <f t="shared" si="23"/>
        <v>12</v>
      </c>
      <c r="U109" s="7">
        <f t="shared" si="23"/>
        <v>79053</v>
      </c>
      <c r="V109" s="7">
        <f t="shared" si="23"/>
        <v>531</v>
      </c>
      <c r="W109" s="7">
        <f t="shared" si="23"/>
        <v>342</v>
      </c>
      <c r="X109" s="7" t="str">
        <f t="shared" si="23"/>
        <v>53.0%</v>
      </c>
      <c r="Y109" s="7" t="str">
        <f t="shared" si="23"/>
        <v>47.0%</v>
      </c>
      <c r="Z109" s="7" t="str">
        <f t="shared" si="23"/>
        <v>60.6%</v>
      </c>
      <c r="AA109" s="7" t="str">
        <f t="shared" si="23"/>
        <v>20.5%</v>
      </c>
      <c r="AB109" s="7" t="str">
        <f t="shared" si="23"/>
        <v>13.2%</v>
      </c>
      <c r="AC109" s="7" t="str">
        <f t="shared" si="23"/>
        <v>2.9%</v>
      </c>
      <c r="AD109" s="7" t="str">
        <f t="shared" si="23"/>
        <v>1.4%</v>
      </c>
      <c r="AE109" s="7" t="str">
        <f t="shared" si="23"/>
        <v>0.8%</v>
      </c>
      <c r="AF109" s="7" t="str">
        <f t="shared" si="23"/>
        <v>0.5%</v>
      </c>
      <c r="AG109" s="7" t="str">
        <f t="shared" si="19"/>
        <v>0.2%</v>
      </c>
      <c r="AH109" s="9"/>
      <c r="AI109" s="9">
        <f t="shared" si="16"/>
        <v>4</v>
      </c>
      <c r="AJ109" s="10" t="s">
        <v>282</v>
      </c>
    </row>
    <row r="110" spans="1:36" ht="13.8" x14ac:dyDescent="0.25">
      <c r="A110" s="5">
        <f t="shared" si="21"/>
        <v>43890</v>
      </c>
      <c r="B110" s="5">
        <f t="shared" si="21"/>
        <v>44136</v>
      </c>
      <c r="C110" s="6">
        <f t="shared" si="21"/>
        <v>0.33333333333333331</v>
      </c>
      <c r="D110" s="7">
        <f t="shared" si="21"/>
        <v>248</v>
      </c>
      <c r="E110" s="10" t="s">
        <v>268</v>
      </c>
      <c r="F110" s="7">
        <f t="shared" si="22"/>
        <v>169194</v>
      </c>
      <c r="G110" s="7">
        <f t="shared" si="22"/>
        <v>8371</v>
      </c>
      <c r="H110" s="7">
        <f t="shared" si="22"/>
        <v>4313</v>
      </c>
      <c r="I110" s="16" t="str">
        <f t="shared" si="22"/>
        <v>No hay datos</v>
      </c>
      <c r="J110" s="19">
        <f t="shared" si="22"/>
        <v>149048</v>
      </c>
      <c r="K110" s="24">
        <f t="shared" si="22"/>
        <v>21423</v>
      </c>
      <c r="L110" s="7">
        <f t="shared" si="22"/>
        <v>327889</v>
      </c>
      <c r="M110" s="7">
        <f t="shared" si="22"/>
        <v>548790</v>
      </c>
      <c r="N110" s="7" t="s">
        <v>91</v>
      </c>
      <c r="O110" s="7" t="s">
        <v>92</v>
      </c>
      <c r="P110" s="7" t="s">
        <v>259</v>
      </c>
      <c r="Q110" s="8">
        <v>15</v>
      </c>
      <c r="R110" s="7">
        <f t="shared" si="23"/>
        <v>10658</v>
      </c>
      <c r="S110" s="7">
        <f t="shared" si="23"/>
        <v>195</v>
      </c>
      <c r="T110" s="7">
        <f t="shared" si="23"/>
        <v>12</v>
      </c>
      <c r="U110" s="7">
        <f t="shared" si="23"/>
        <v>79053</v>
      </c>
      <c r="V110" s="7">
        <f t="shared" si="23"/>
        <v>531</v>
      </c>
      <c r="W110" s="7">
        <f t="shared" si="23"/>
        <v>342</v>
      </c>
      <c r="X110" s="7" t="str">
        <f t="shared" si="23"/>
        <v>53.0%</v>
      </c>
      <c r="Y110" s="7" t="str">
        <f t="shared" si="23"/>
        <v>47.0%</v>
      </c>
      <c r="Z110" s="7" t="str">
        <f t="shared" si="23"/>
        <v>60.6%</v>
      </c>
      <c r="AA110" s="7" t="str">
        <f t="shared" si="23"/>
        <v>20.5%</v>
      </c>
      <c r="AB110" s="7" t="str">
        <f t="shared" si="23"/>
        <v>13.2%</v>
      </c>
      <c r="AC110" s="7" t="str">
        <f t="shared" si="23"/>
        <v>2.9%</v>
      </c>
      <c r="AD110" s="7" t="str">
        <f t="shared" si="23"/>
        <v>1.4%</v>
      </c>
      <c r="AE110" s="7" t="str">
        <f t="shared" si="23"/>
        <v>0.8%</v>
      </c>
      <c r="AF110" s="7" t="str">
        <f t="shared" si="23"/>
        <v>0.5%</v>
      </c>
      <c r="AG110" s="7" t="str">
        <f t="shared" si="19"/>
        <v>0.2%</v>
      </c>
      <c r="AH110" s="9"/>
      <c r="AI110" s="9">
        <f t="shared" si="16"/>
        <v>4</v>
      </c>
      <c r="AJ110" s="10" t="s">
        <v>282</v>
      </c>
    </row>
    <row r="111" spans="1:36" ht="13.8" x14ac:dyDescent="0.25">
      <c r="A111" s="5">
        <f t="shared" si="21"/>
        <v>43890</v>
      </c>
      <c r="B111" s="5">
        <f t="shared" si="21"/>
        <v>44136</v>
      </c>
      <c r="C111" s="6">
        <f t="shared" si="21"/>
        <v>0.33333333333333331</v>
      </c>
      <c r="D111" s="7">
        <f t="shared" si="21"/>
        <v>248</v>
      </c>
      <c r="E111" s="10" t="s">
        <v>268</v>
      </c>
      <c r="F111" s="7">
        <f t="shared" si="22"/>
        <v>169194</v>
      </c>
      <c r="G111" s="7">
        <f t="shared" si="22"/>
        <v>8371</v>
      </c>
      <c r="H111" s="7">
        <f t="shared" si="22"/>
        <v>4313</v>
      </c>
      <c r="I111" s="16" t="str">
        <f t="shared" si="22"/>
        <v>No hay datos</v>
      </c>
      <c r="J111" s="19">
        <f t="shared" si="22"/>
        <v>149048</v>
      </c>
      <c r="K111" s="24">
        <f t="shared" si="22"/>
        <v>21423</v>
      </c>
      <c r="L111" s="7">
        <f t="shared" si="22"/>
        <v>327889</v>
      </c>
      <c r="M111" s="7">
        <f t="shared" si="22"/>
        <v>548790</v>
      </c>
      <c r="N111" s="7" t="s">
        <v>91</v>
      </c>
      <c r="O111" s="7" t="s">
        <v>76</v>
      </c>
      <c r="P111" s="7" t="s">
        <v>76</v>
      </c>
      <c r="Q111" s="8">
        <v>2111</v>
      </c>
      <c r="R111" s="8">
        <v>2111</v>
      </c>
      <c r="S111" s="8">
        <v>66</v>
      </c>
      <c r="T111" s="8">
        <v>12</v>
      </c>
      <c r="U111" s="7">
        <f t="shared" si="23"/>
        <v>79053</v>
      </c>
      <c r="V111" s="7">
        <f t="shared" si="23"/>
        <v>531</v>
      </c>
      <c r="W111" s="7">
        <f t="shared" si="23"/>
        <v>342</v>
      </c>
      <c r="X111" s="7" t="str">
        <f t="shared" si="23"/>
        <v>53.0%</v>
      </c>
      <c r="Y111" s="7" t="str">
        <f t="shared" si="23"/>
        <v>47.0%</v>
      </c>
      <c r="Z111" s="7" t="str">
        <f t="shared" si="23"/>
        <v>60.6%</v>
      </c>
      <c r="AA111" s="7" t="str">
        <f t="shared" si="23"/>
        <v>20.5%</v>
      </c>
      <c r="AB111" s="7" t="str">
        <f t="shared" si="23"/>
        <v>13.2%</v>
      </c>
      <c r="AC111" s="7" t="str">
        <f t="shared" si="23"/>
        <v>2.9%</v>
      </c>
      <c r="AD111" s="7" t="str">
        <f t="shared" si="23"/>
        <v>1.4%</v>
      </c>
      <c r="AE111" s="7" t="str">
        <f t="shared" si="23"/>
        <v>0.8%</v>
      </c>
      <c r="AF111" s="7" t="str">
        <f t="shared" si="23"/>
        <v>0.5%</v>
      </c>
      <c r="AG111" s="7" t="str">
        <f t="shared" si="19"/>
        <v>0.2%</v>
      </c>
      <c r="AH111" s="9"/>
      <c r="AI111" s="9">
        <f t="shared" si="16"/>
        <v>4</v>
      </c>
      <c r="AJ111" s="10" t="s">
        <v>282</v>
      </c>
    </row>
    <row r="112" spans="1:36" ht="13.8" x14ac:dyDescent="0.25">
      <c r="A112" s="5">
        <f t="shared" si="21"/>
        <v>43890</v>
      </c>
      <c r="B112" s="5">
        <f t="shared" si="21"/>
        <v>44136</v>
      </c>
      <c r="C112" s="6">
        <f t="shared" si="21"/>
        <v>0.33333333333333331</v>
      </c>
      <c r="D112" s="7">
        <f t="shared" si="21"/>
        <v>248</v>
      </c>
      <c r="E112" s="10" t="s">
        <v>268</v>
      </c>
      <c r="F112" s="7">
        <f t="shared" si="22"/>
        <v>169194</v>
      </c>
      <c r="G112" s="7">
        <f t="shared" si="22"/>
        <v>8371</v>
      </c>
      <c r="H112" s="7">
        <f t="shared" si="22"/>
        <v>4313</v>
      </c>
      <c r="I112" s="16" t="str">
        <f t="shared" si="22"/>
        <v>No hay datos</v>
      </c>
      <c r="J112" s="19">
        <f t="shared" si="22"/>
        <v>149048</v>
      </c>
      <c r="K112" s="24">
        <f t="shared" si="22"/>
        <v>21423</v>
      </c>
      <c r="L112" s="7">
        <f t="shared" si="22"/>
        <v>327889</v>
      </c>
      <c r="M112" s="7">
        <f t="shared" si="22"/>
        <v>548790</v>
      </c>
      <c r="N112" s="7" t="s">
        <v>91</v>
      </c>
      <c r="O112" s="7" t="s">
        <v>76</v>
      </c>
      <c r="P112" s="7" t="s">
        <v>99</v>
      </c>
      <c r="Q112" s="8">
        <v>60</v>
      </c>
      <c r="R112" s="7">
        <f t="shared" si="23"/>
        <v>2111</v>
      </c>
      <c r="S112" s="7">
        <f t="shared" si="23"/>
        <v>66</v>
      </c>
      <c r="T112" s="7">
        <f t="shared" si="23"/>
        <v>12</v>
      </c>
      <c r="U112" s="7">
        <f t="shared" si="23"/>
        <v>79053</v>
      </c>
      <c r="V112" s="7">
        <f t="shared" si="23"/>
        <v>531</v>
      </c>
      <c r="W112" s="7">
        <f t="shared" si="23"/>
        <v>342</v>
      </c>
      <c r="X112" s="7" t="str">
        <f t="shared" si="23"/>
        <v>53.0%</v>
      </c>
      <c r="Y112" s="7" t="str">
        <f t="shared" si="23"/>
        <v>47.0%</v>
      </c>
      <c r="Z112" s="7" t="str">
        <f t="shared" si="23"/>
        <v>60.6%</v>
      </c>
      <c r="AA112" s="7" t="str">
        <f t="shared" si="23"/>
        <v>20.5%</v>
      </c>
      <c r="AB112" s="7" t="str">
        <f t="shared" si="23"/>
        <v>13.2%</v>
      </c>
      <c r="AC112" s="7" t="str">
        <f t="shared" si="23"/>
        <v>2.9%</v>
      </c>
      <c r="AD112" s="7" t="str">
        <f t="shared" si="23"/>
        <v>1.4%</v>
      </c>
      <c r="AE112" s="7" t="str">
        <f t="shared" si="23"/>
        <v>0.8%</v>
      </c>
      <c r="AF112" s="7" t="str">
        <f t="shared" si="23"/>
        <v>0.5%</v>
      </c>
      <c r="AG112" s="7" t="str">
        <f t="shared" si="19"/>
        <v>0.2%</v>
      </c>
      <c r="AH112" s="9"/>
      <c r="AI112" s="9">
        <f t="shared" si="16"/>
        <v>4</v>
      </c>
      <c r="AJ112" s="10" t="s">
        <v>282</v>
      </c>
    </row>
    <row r="113" spans="1:36" ht="13.8" x14ac:dyDescent="0.25">
      <c r="A113" s="5">
        <f t="shared" si="21"/>
        <v>43890</v>
      </c>
      <c r="B113" s="5">
        <f t="shared" si="21"/>
        <v>44136</v>
      </c>
      <c r="C113" s="6">
        <f t="shared" si="21"/>
        <v>0.33333333333333331</v>
      </c>
      <c r="D113" s="7">
        <f t="shared" si="21"/>
        <v>248</v>
      </c>
      <c r="E113" s="10" t="s">
        <v>268</v>
      </c>
      <c r="F113" s="7">
        <f t="shared" si="22"/>
        <v>169194</v>
      </c>
      <c r="G113" s="7">
        <f t="shared" si="22"/>
        <v>8371</v>
      </c>
      <c r="H113" s="7">
        <f t="shared" si="22"/>
        <v>4313</v>
      </c>
      <c r="I113" s="16" t="str">
        <f t="shared" si="22"/>
        <v>No hay datos</v>
      </c>
      <c r="J113" s="19">
        <f t="shared" si="22"/>
        <v>149048</v>
      </c>
      <c r="K113" s="24">
        <f t="shared" si="22"/>
        <v>21423</v>
      </c>
      <c r="L113" s="7">
        <f t="shared" si="22"/>
        <v>327889</v>
      </c>
      <c r="M113" s="7">
        <f t="shared" si="22"/>
        <v>548790</v>
      </c>
      <c r="N113" s="7" t="s">
        <v>91</v>
      </c>
      <c r="O113" s="7" t="s">
        <v>76</v>
      </c>
      <c r="P113" s="7" t="s">
        <v>100</v>
      </c>
      <c r="Q113" s="8">
        <v>125</v>
      </c>
      <c r="R113" s="7">
        <f t="shared" si="23"/>
        <v>2111</v>
      </c>
      <c r="S113" s="7">
        <f t="shared" si="23"/>
        <v>66</v>
      </c>
      <c r="T113" s="7">
        <f t="shared" si="23"/>
        <v>12</v>
      </c>
      <c r="U113" s="7">
        <f t="shared" si="23"/>
        <v>79053</v>
      </c>
      <c r="V113" s="7">
        <f t="shared" si="23"/>
        <v>531</v>
      </c>
      <c r="W113" s="7">
        <f t="shared" si="23"/>
        <v>342</v>
      </c>
      <c r="X113" s="7" t="str">
        <f t="shared" si="23"/>
        <v>53.0%</v>
      </c>
      <c r="Y113" s="7" t="str">
        <f t="shared" si="23"/>
        <v>47.0%</v>
      </c>
      <c r="Z113" s="7" t="str">
        <f t="shared" si="23"/>
        <v>60.6%</v>
      </c>
      <c r="AA113" s="7" t="str">
        <f t="shared" si="23"/>
        <v>20.5%</v>
      </c>
      <c r="AB113" s="7" t="str">
        <f t="shared" si="23"/>
        <v>13.2%</v>
      </c>
      <c r="AC113" s="7" t="str">
        <f t="shared" si="23"/>
        <v>2.9%</v>
      </c>
      <c r="AD113" s="7" t="str">
        <f t="shared" si="23"/>
        <v>1.4%</v>
      </c>
      <c r="AE113" s="7" t="str">
        <f t="shared" si="23"/>
        <v>0.8%</v>
      </c>
      <c r="AF113" s="7" t="str">
        <f t="shared" si="23"/>
        <v>0.5%</v>
      </c>
      <c r="AG113" s="7" t="str">
        <f t="shared" si="19"/>
        <v>0.2%</v>
      </c>
      <c r="AH113" s="9"/>
      <c r="AI113" s="9">
        <f t="shared" si="16"/>
        <v>4</v>
      </c>
      <c r="AJ113" s="10" t="s">
        <v>282</v>
      </c>
    </row>
    <row r="114" spans="1:36" ht="13.8" x14ac:dyDescent="0.25">
      <c r="A114" s="5">
        <f t="shared" si="21"/>
        <v>43890</v>
      </c>
      <c r="B114" s="5">
        <f t="shared" si="21"/>
        <v>44136</v>
      </c>
      <c r="C114" s="6">
        <f t="shared" si="21"/>
        <v>0.33333333333333331</v>
      </c>
      <c r="D114" s="7">
        <f t="shared" si="21"/>
        <v>248</v>
      </c>
      <c r="E114" s="10" t="s">
        <v>268</v>
      </c>
      <c r="F114" s="7">
        <f t="shared" si="22"/>
        <v>169194</v>
      </c>
      <c r="G114" s="7">
        <f t="shared" si="22"/>
        <v>8371</v>
      </c>
      <c r="H114" s="7">
        <f t="shared" si="22"/>
        <v>4313</v>
      </c>
      <c r="I114" s="16" t="str">
        <f t="shared" si="22"/>
        <v>No hay datos</v>
      </c>
      <c r="J114" s="19">
        <f t="shared" si="22"/>
        <v>149048</v>
      </c>
      <c r="K114" s="24">
        <f t="shared" si="22"/>
        <v>21423</v>
      </c>
      <c r="L114" s="7">
        <f t="shared" si="22"/>
        <v>327889</v>
      </c>
      <c r="M114" s="7">
        <f t="shared" si="22"/>
        <v>548790</v>
      </c>
      <c r="N114" s="7" t="s">
        <v>91</v>
      </c>
      <c r="O114" s="7" t="s">
        <v>76</v>
      </c>
      <c r="P114" s="7" t="s">
        <v>101</v>
      </c>
      <c r="Q114" s="8">
        <v>1140</v>
      </c>
      <c r="R114" s="7">
        <f t="shared" si="23"/>
        <v>2111</v>
      </c>
      <c r="S114" s="7">
        <f t="shared" si="23"/>
        <v>66</v>
      </c>
      <c r="T114" s="7">
        <f t="shared" si="23"/>
        <v>12</v>
      </c>
      <c r="U114" s="7">
        <f t="shared" si="23"/>
        <v>79053</v>
      </c>
      <c r="V114" s="7">
        <f t="shared" si="23"/>
        <v>531</v>
      </c>
      <c r="W114" s="7">
        <f t="shared" si="23"/>
        <v>342</v>
      </c>
      <c r="X114" s="7" t="str">
        <f t="shared" si="23"/>
        <v>53.0%</v>
      </c>
      <c r="Y114" s="7" t="str">
        <f t="shared" si="23"/>
        <v>47.0%</v>
      </c>
      <c r="Z114" s="7" t="str">
        <f t="shared" si="23"/>
        <v>60.6%</v>
      </c>
      <c r="AA114" s="7" t="str">
        <f t="shared" si="23"/>
        <v>20.5%</v>
      </c>
      <c r="AB114" s="7" t="str">
        <f t="shared" si="23"/>
        <v>13.2%</v>
      </c>
      <c r="AC114" s="7" t="str">
        <f t="shared" si="23"/>
        <v>2.9%</v>
      </c>
      <c r="AD114" s="7" t="str">
        <f t="shared" si="23"/>
        <v>1.4%</v>
      </c>
      <c r="AE114" s="7" t="str">
        <f t="shared" si="23"/>
        <v>0.8%</v>
      </c>
      <c r="AF114" s="7" t="str">
        <f t="shared" si="23"/>
        <v>0.5%</v>
      </c>
      <c r="AG114" s="7" t="str">
        <f t="shared" si="19"/>
        <v>0.2%</v>
      </c>
      <c r="AH114" s="9"/>
      <c r="AI114" s="9">
        <f t="shared" si="16"/>
        <v>4</v>
      </c>
      <c r="AJ114" s="10" t="s">
        <v>282</v>
      </c>
    </row>
    <row r="115" spans="1:36" ht="13.8" x14ac:dyDescent="0.25">
      <c r="A115" s="5">
        <f t="shared" ref="A115:D130" si="26">A114</f>
        <v>43890</v>
      </c>
      <c r="B115" s="5">
        <f t="shared" si="26"/>
        <v>44136</v>
      </c>
      <c r="C115" s="6">
        <f t="shared" si="26"/>
        <v>0.33333333333333331</v>
      </c>
      <c r="D115" s="7">
        <f t="shared" si="26"/>
        <v>248</v>
      </c>
      <c r="E115" s="10" t="s">
        <v>268</v>
      </c>
      <c r="F115" s="7">
        <f t="shared" ref="F115:M130" si="27">F114</f>
        <v>169194</v>
      </c>
      <c r="G115" s="7">
        <f t="shared" si="27"/>
        <v>8371</v>
      </c>
      <c r="H115" s="7">
        <f t="shared" si="27"/>
        <v>4313</v>
      </c>
      <c r="I115" s="16" t="str">
        <f t="shared" si="27"/>
        <v>No hay datos</v>
      </c>
      <c r="J115" s="19">
        <f t="shared" si="27"/>
        <v>149048</v>
      </c>
      <c r="K115" s="24">
        <f t="shared" si="27"/>
        <v>21423</v>
      </c>
      <c r="L115" s="7">
        <f t="shared" si="27"/>
        <v>327889</v>
      </c>
      <c r="M115" s="7">
        <f t="shared" si="27"/>
        <v>548790</v>
      </c>
      <c r="N115" s="7" t="s">
        <v>91</v>
      </c>
      <c r="O115" s="7" t="s">
        <v>76</v>
      </c>
      <c r="P115" s="7" t="s">
        <v>102</v>
      </c>
      <c r="Q115" s="8">
        <v>145</v>
      </c>
      <c r="R115" s="7">
        <f t="shared" si="23"/>
        <v>2111</v>
      </c>
      <c r="S115" s="7">
        <f t="shared" si="23"/>
        <v>66</v>
      </c>
      <c r="T115" s="7">
        <f t="shared" si="23"/>
        <v>12</v>
      </c>
      <c r="U115" s="7">
        <f t="shared" si="23"/>
        <v>79053</v>
      </c>
      <c r="V115" s="7">
        <f t="shared" si="23"/>
        <v>531</v>
      </c>
      <c r="W115" s="7">
        <f t="shared" si="23"/>
        <v>342</v>
      </c>
      <c r="X115" s="7" t="str">
        <f t="shared" si="23"/>
        <v>53.0%</v>
      </c>
      <c r="Y115" s="7" t="str">
        <f t="shared" si="23"/>
        <v>47.0%</v>
      </c>
      <c r="Z115" s="7" t="str">
        <f t="shared" si="23"/>
        <v>60.6%</v>
      </c>
      <c r="AA115" s="7" t="str">
        <f t="shared" si="23"/>
        <v>20.5%</v>
      </c>
      <c r="AB115" s="7" t="str">
        <f t="shared" si="23"/>
        <v>13.2%</v>
      </c>
      <c r="AC115" s="7" t="str">
        <f t="shared" si="23"/>
        <v>2.9%</v>
      </c>
      <c r="AD115" s="7" t="str">
        <f t="shared" si="23"/>
        <v>1.4%</v>
      </c>
      <c r="AE115" s="7" t="str">
        <f t="shared" si="23"/>
        <v>0.8%</v>
      </c>
      <c r="AF115" s="7" t="str">
        <f t="shared" si="23"/>
        <v>0.5%</v>
      </c>
      <c r="AG115" s="7" t="str">
        <f t="shared" si="19"/>
        <v>0.2%</v>
      </c>
      <c r="AH115" s="9"/>
      <c r="AI115" s="9">
        <f t="shared" si="16"/>
        <v>4</v>
      </c>
      <c r="AJ115" s="10" t="s">
        <v>282</v>
      </c>
    </row>
    <row r="116" spans="1:36" ht="13.8" x14ac:dyDescent="0.25">
      <c r="A116" s="5">
        <f t="shared" si="26"/>
        <v>43890</v>
      </c>
      <c r="B116" s="5">
        <f t="shared" si="26"/>
        <v>44136</v>
      </c>
      <c r="C116" s="6">
        <f t="shared" si="26"/>
        <v>0.33333333333333331</v>
      </c>
      <c r="D116" s="7">
        <f t="shared" si="26"/>
        <v>248</v>
      </c>
      <c r="E116" s="10" t="s">
        <v>268</v>
      </c>
      <c r="F116" s="7">
        <f t="shared" si="27"/>
        <v>169194</v>
      </c>
      <c r="G116" s="7">
        <f t="shared" si="27"/>
        <v>8371</v>
      </c>
      <c r="H116" s="7">
        <f t="shared" si="27"/>
        <v>4313</v>
      </c>
      <c r="I116" s="16" t="str">
        <f t="shared" si="27"/>
        <v>No hay datos</v>
      </c>
      <c r="J116" s="19">
        <f t="shared" si="27"/>
        <v>149048</v>
      </c>
      <c r="K116" s="24">
        <f t="shared" si="27"/>
        <v>21423</v>
      </c>
      <c r="L116" s="7">
        <f t="shared" si="27"/>
        <v>327889</v>
      </c>
      <c r="M116" s="7">
        <f t="shared" si="27"/>
        <v>548790</v>
      </c>
      <c r="N116" s="7" t="s">
        <v>91</v>
      </c>
      <c r="O116" s="7" t="s">
        <v>76</v>
      </c>
      <c r="P116" s="7" t="s">
        <v>103</v>
      </c>
      <c r="Q116" s="8">
        <v>252</v>
      </c>
      <c r="R116" s="7">
        <f t="shared" ref="R116:AF131" si="28">R115</f>
        <v>2111</v>
      </c>
      <c r="S116" s="7">
        <f t="shared" si="28"/>
        <v>66</v>
      </c>
      <c r="T116" s="7">
        <f t="shared" si="28"/>
        <v>12</v>
      </c>
      <c r="U116" s="7">
        <f t="shared" si="28"/>
        <v>79053</v>
      </c>
      <c r="V116" s="7">
        <f t="shared" si="28"/>
        <v>531</v>
      </c>
      <c r="W116" s="7">
        <f t="shared" si="28"/>
        <v>342</v>
      </c>
      <c r="X116" s="7" t="str">
        <f t="shared" si="28"/>
        <v>53.0%</v>
      </c>
      <c r="Y116" s="7" t="str">
        <f t="shared" si="28"/>
        <v>47.0%</v>
      </c>
      <c r="Z116" s="7" t="str">
        <f t="shared" si="28"/>
        <v>60.6%</v>
      </c>
      <c r="AA116" s="7" t="str">
        <f t="shared" si="28"/>
        <v>20.5%</v>
      </c>
      <c r="AB116" s="7" t="str">
        <f t="shared" si="28"/>
        <v>13.2%</v>
      </c>
      <c r="AC116" s="7" t="str">
        <f t="shared" si="28"/>
        <v>2.9%</v>
      </c>
      <c r="AD116" s="7" t="str">
        <f t="shared" si="28"/>
        <v>1.4%</v>
      </c>
      <c r="AE116" s="7" t="str">
        <f t="shared" si="28"/>
        <v>0.8%</v>
      </c>
      <c r="AF116" s="7" t="str">
        <f t="shared" si="28"/>
        <v>0.5%</v>
      </c>
      <c r="AG116" s="7" t="str">
        <f t="shared" si="19"/>
        <v>0.2%</v>
      </c>
      <c r="AH116" s="9"/>
      <c r="AI116" s="9">
        <f t="shared" si="16"/>
        <v>4</v>
      </c>
      <c r="AJ116" s="10" t="s">
        <v>282</v>
      </c>
    </row>
    <row r="117" spans="1:36" ht="13.8" x14ac:dyDescent="0.25">
      <c r="A117" s="5">
        <f t="shared" si="26"/>
        <v>43890</v>
      </c>
      <c r="B117" s="5">
        <f t="shared" si="26"/>
        <v>44136</v>
      </c>
      <c r="C117" s="6">
        <f t="shared" si="26"/>
        <v>0.33333333333333331</v>
      </c>
      <c r="D117" s="7">
        <f t="shared" si="26"/>
        <v>248</v>
      </c>
      <c r="E117" s="10" t="s">
        <v>268</v>
      </c>
      <c r="F117" s="7">
        <f t="shared" si="27"/>
        <v>169194</v>
      </c>
      <c r="G117" s="7">
        <f t="shared" si="27"/>
        <v>8371</v>
      </c>
      <c r="H117" s="7">
        <f t="shared" si="27"/>
        <v>4313</v>
      </c>
      <c r="I117" s="16" t="str">
        <f t="shared" si="27"/>
        <v>No hay datos</v>
      </c>
      <c r="J117" s="19">
        <f t="shared" si="27"/>
        <v>149048</v>
      </c>
      <c r="K117" s="24">
        <f t="shared" si="27"/>
        <v>21423</v>
      </c>
      <c r="L117" s="7">
        <f t="shared" si="27"/>
        <v>327889</v>
      </c>
      <c r="M117" s="7">
        <f t="shared" si="27"/>
        <v>548790</v>
      </c>
      <c r="N117" s="7" t="s">
        <v>91</v>
      </c>
      <c r="O117" s="7" t="s">
        <v>76</v>
      </c>
      <c r="P117" s="7" t="s">
        <v>104</v>
      </c>
      <c r="Q117" s="8">
        <v>248</v>
      </c>
      <c r="R117" s="7">
        <f t="shared" si="28"/>
        <v>2111</v>
      </c>
      <c r="S117" s="7">
        <f t="shared" si="28"/>
        <v>66</v>
      </c>
      <c r="T117" s="7">
        <f t="shared" si="28"/>
        <v>12</v>
      </c>
      <c r="U117" s="7">
        <f t="shared" si="28"/>
        <v>79053</v>
      </c>
      <c r="V117" s="7">
        <f t="shared" si="28"/>
        <v>531</v>
      </c>
      <c r="W117" s="7">
        <f t="shared" si="28"/>
        <v>342</v>
      </c>
      <c r="X117" s="7" t="str">
        <f t="shared" si="28"/>
        <v>53.0%</v>
      </c>
      <c r="Y117" s="7" t="str">
        <f t="shared" si="28"/>
        <v>47.0%</v>
      </c>
      <c r="Z117" s="7" t="str">
        <f t="shared" si="28"/>
        <v>60.6%</v>
      </c>
      <c r="AA117" s="7" t="str">
        <f t="shared" si="28"/>
        <v>20.5%</v>
      </c>
      <c r="AB117" s="7" t="str">
        <f t="shared" si="28"/>
        <v>13.2%</v>
      </c>
      <c r="AC117" s="7" t="str">
        <f t="shared" si="28"/>
        <v>2.9%</v>
      </c>
      <c r="AD117" s="7" t="str">
        <f t="shared" si="28"/>
        <v>1.4%</v>
      </c>
      <c r="AE117" s="7" t="str">
        <f t="shared" si="28"/>
        <v>0.8%</v>
      </c>
      <c r="AF117" s="7" t="str">
        <f t="shared" si="28"/>
        <v>0.5%</v>
      </c>
      <c r="AG117" s="7" t="str">
        <f t="shared" si="19"/>
        <v>0.2%</v>
      </c>
      <c r="AH117" s="9"/>
      <c r="AI117" s="9">
        <f t="shared" si="16"/>
        <v>4</v>
      </c>
      <c r="AJ117" s="10" t="s">
        <v>282</v>
      </c>
    </row>
    <row r="118" spans="1:36" ht="13.8" x14ac:dyDescent="0.25">
      <c r="A118" s="5">
        <f t="shared" si="26"/>
        <v>43890</v>
      </c>
      <c r="B118" s="5">
        <f t="shared" si="26"/>
        <v>44136</v>
      </c>
      <c r="C118" s="6">
        <f t="shared" si="26"/>
        <v>0.33333333333333331</v>
      </c>
      <c r="D118" s="7">
        <f t="shared" si="26"/>
        <v>248</v>
      </c>
      <c r="E118" s="10" t="s">
        <v>268</v>
      </c>
      <c r="F118" s="7">
        <f t="shared" si="27"/>
        <v>169194</v>
      </c>
      <c r="G118" s="7">
        <f t="shared" si="27"/>
        <v>8371</v>
      </c>
      <c r="H118" s="7">
        <f t="shared" si="27"/>
        <v>4313</v>
      </c>
      <c r="I118" s="16" t="str">
        <f t="shared" si="27"/>
        <v>No hay datos</v>
      </c>
      <c r="J118" s="19">
        <f t="shared" si="27"/>
        <v>149048</v>
      </c>
      <c r="K118" s="24">
        <f t="shared" si="27"/>
        <v>21423</v>
      </c>
      <c r="L118" s="7">
        <f t="shared" si="27"/>
        <v>327889</v>
      </c>
      <c r="M118" s="7">
        <f t="shared" si="27"/>
        <v>548790</v>
      </c>
      <c r="N118" s="7" t="s">
        <v>91</v>
      </c>
      <c r="O118" s="7" t="s">
        <v>76</v>
      </c>
      <c r="P118" s="7" t="s">
        <v>208</v>
      </c>
      <c r="Q118" s="8">
        <v>141</v>
      </c>
      <c r="R118" s="7">
        <f t="shared" si="28"/>
        <v>2111</v>
      </c>
      <c r="S118" s="7">
        <f t="shared" si="28"/>
        <v>66</v>
      </c>
      <c r="T118" s="7">
        <f t="shared" si="28"/>
        <v>12</v>
      </c>
      <c r="U118" s="7">
        <f t="shared" si="28"/>
        <v>79053</v>
      </c>
      <c r="V118" s="7">
        <f t="shared" si="28"/>
        <v>531</v>
      </c>
      <c r="W118" s="7">
        <f t="shared" si="28"/>
        <v>342</v>
      </c>
      <c r="X118" s="7" t="str">
        <f t="shared" si="28"/>
        <v>53.0%</v>
      </c>
      <c r="Y118" s="7" t="str">
        <f t="shared" si="28"/>
        <v>47.0%</v>
      </c>
      <c r="Z118" s="7" t="str">
        <f t="shared" si="28"/>
        <v>60.6%</v>
      </c>
      <c r="AA118" s="7" t="str">
        <f t="shared" si="28"/>
        <v>20.5%</v>
      </c>
      <c r="AB118" s="7" t="str">
        <f t="shared" si="28"/>
        <v>13.2%</v>
      </c>
      <c r="AC118" s="7" t="str">
        <f t="shared" si="28"/>
        <v>2.9%</v>
      </c>
      <c r="AD118" s="7" t="str">
        <f t="shared" si="28"/>
        <v>1.4%</v>
      </c>
      <c r="AE118" s="7" t="str">
        <f t="shared" si="28"/>
        <v>0.8%</v>
      </c>
      <c r="AF118" s="7" t="str">
        <f t="shared" si="28"/>
        <v>0.5%</v>
      </c>
      <c r="AG118" s="7" t="str">
        <f t="shared" si="19"/>
        <v>0.2%</v>
      </c>
      <c r="AH118" s="9"/>
      <c r="AI118" s="9">
        <f t="shared" si="16"/>
        <v>4</v>
      </c>
      <c r="AJ118" s="10" t="s">
        <v>282</v>
      </c>
    </row>
    <row r="119" spans="1:36" ht="13.8" x14ac:dyDescent="0.25">
      <c r="A119" s="5">
        <f t="shared" si="26"/>
        <v>43890</v>
      </c>
      <c r="B119" s="5">
        <f t="shared" si="26"/>
        <v>44136</v>
      </c>
      <c r="C119" s="6">
        <f t="shared" si="26"/>
        <v>0.33333333333333331</v>
      </c>
      <c r="D119" s="7">
        <f t="shared" si="26"/>
        <v>248</v>
      </c>
      <c r="E119" s="10" t="s">
        <v>268</v>
      </c>
      <c r="F119" s="7">
        <f t="shared" si="27"/>
        <v>169194</v>
      </c>
      <c r="G119" s="7">
        <f t="shared" si="27"/>
        <v>8371</v>
      </c>
      <c r="H119" s="7">
        <f t="shared" si="27"/>
        <v>4313</v>
      </c>
      <c r="I119" s="16" t="str">
        <f t="shared" si="27"/>
        <v>No hay datos</v>
      </c>
      <c r="J119" s="19">
        <f t="shared" si="27"/>
        <v>149048</v>
      </c>
      <c r="K119" s="24">
        <f t="shared" si="27"/>
        <v>21423</v>
      </c>
      <c r="L119" s="7">
        <f t="shared" si="27"/>
        <v>327889</v>
      </c>
      <c r="M119" s="7">
        <f t="shared" si="27"/>
        <v>548790</v>
      </c>
      <c r="N119" s="7" t="s">
        <v>91</v>
      </c>
      <c r="O119" s="7" t="s">
        <v>105</v>
      </c>
      <c r="P119" s="7" t="s">
        <v>105</v>
      </c>
      <c r="Q119" s="8">
        <v>2110</v>
      </c>
      <c r="R119" s="8">
        <v>2110</v>
      </c>
      <c r="S119" s="8">
        <v>83</v>
      </c>
      <c r="T119" s="8">
        <v>7</v>
      </c>
      <c r="U119" s="7">
        <f t="shared" si="28"/>
        <v>79053</v>
      </c>
      <c r="V119" s="7">
        <f t="shared" si="28"/>
        <v>531</v>
      </c>
      <c r="W119" s="7">
        <f t="shared" si="28"/>
        <v>342</v>
      </c>
      <c r="X119" s="7" t="str">
        <f t="shared" si="28"/>
        <v>53.0%</v>
      </c>
      <c r="Y119" s="7" t="str">
        <f t="shared" si="28"/>
        <v>47.0%</v>
      </c>
      <c r="Z119" s="7" t="str">
        <f t="shared" si="28"/>
        <v>60.6%</v>
      </c>
      <c r="AA119" s="7" t="str">
        <f t="shared" si="28"/>
        <v>20.5%</v>
      </c>
      <c r="AB119" s="7" t="str">
        <f t="shared" si="28"/>
        <v>13.2%</v>
      </c>
      <c r="AC119" s="7" t="str">
        <f t="shared" si="28"/>
        <v>2.9%</v>
      </c>
      <c r="AD119" s="7" t="str">
        <f t="shared" si="28"/>
        <v>1.4%</v>
      </c>
      <c r="AE119" s="7" t="str">
        <f t="shared" si="28"/>
        <v>0.8%</v>
      </c>
      <c r="AF119" s="7" t="str">
        <f t="shared" si="28"/>
        <v>0.5%</v>
      </c>
      <c r="AG119" s="7" t="str">
        <f t="shared" si="19"/>
        <v>0.2%</v>
      </c>
      <c r="AH119" s="9"/>
      <c r="AI119" s="9">
        <f t="shared" si="16"/>
        <v>4</v>
      </c>
      <c r="AJ119" s="10" t="s">
        <v>282</v>
      </c>
    </row>
    <row r="120" spans="1:36" ht="13.8" x14ac:dyDescent="0.25">
      <c r="A120" s="5">
        <f t="shared" si="26"/>
        <v>43890</v>
      </c>
      <c r="B120" s="5">
        <f t="shared" si="26"/>
        <v>44136</v>
      </c>
      <c r="C120" s="6">
        <f t="shared" si="26"/>
        <v>0.33333333333333331</v>
      </c>
      <c r="D120" s="7">
        <f t="shared" si="26"/>
        <v>248</v>
      </c>
      <c r="E120" s="10" t="s">
        <v>268</v>
      </c>
      <c r="F120" s="7">
        <f t="shared" si="27"/>
        <v>169194</v>
      </c>
      <c r="G120" s="7">
        <f t="shared" si="27"/>
        <v>8371</v>
      </c>
      <c r="H120" s="7">
        <f t="shared" si="27"/>
        <v>4313</v>
      </c>
      <c r="I120" s="16" t="str">
        <f t="shared" si="27"/>
        <v>No hay datos</v>
      </c>
      <c r="J120" s="19">
        <f t="shared" si="27"/>
        <v>149048</v>
      </c>
      <c r="K120" s="24">
        <f t="shared" si="27"/>
        <v>21423</v>
      </c>
      <c r="L120" s="7">
        <f t="shared" si="27"/>
        <v>327889</v>
      </c>
      <c r="M120" s="7">
        <f t="shared" si="27"/>
        <v>548790</v>
      </c>
      <c r="N120" s="7" t="s">
        <v>91</v>
      </c>
      <c r="O120" s="7" t="s">
        <v>105</v>
      </c>
      <c r="P120" s="7" t="s">
        <v>106</v>
      </c>
      <c r="Q120" s="8">
        <v>1027</v>
      </c>
      <c r="R120" s="7">
        <f t="shared" si="28"/>
        <v>2110</v>
      </c>
      <c r="S120" s="7">
        <f t="shared" si="28"/>
        <v>83</v>
      </c>
      <c r="T120" s="7">
        <f t="shared" si="28"/>
        <v>7</v>
      </c>
      <c r="U120" s="7">
        <f t="shared" si="28"/>
        <v>79053</v>
      </c>
      <c r="V120" s="7">
        <f t="shared" si="28"/>
        <v>531</v>
      </c>
      <c r="W120" s="7">
        <f t="shared" si="28"/>
        <v>342</v>
      </c>
      <c r="X120" s="7" t="str">
        <f t="shared" si="28"/>
        <v>53.0%</v>
      </c>
      <c r="Y120" s="7" t="str">
        <f t="shared" si="28"/>
        <v>47.0%</v>
      </c>
      <c r="Z120" s="7" t="str">
        <f t="shared" si="28"/>
        <v>60.6%</v>
      </c>
      <c r="AA120" s="7" t="str">
        <f t="shared" si="28"/>
        <v>20.5%</v>
      </c>
      <c r="AB120" s="7" t="str">
        <f t="shared" si="28"/>
        <v>13.2%</v>
      </c>
      <c r="AC120" s="7" t="str">
        <f t="shared" si="28"/>
        <v>2.9%</v>
      </c>
      <c r="AD120" s="7" t="str">
        <f t="shared" si="28"/>
        <v>1.4%</v>
      </c>
      <c r="AE120" s="7" t="str">
        <f t="shared" si="28"/>
        <v>0.8%</v>
      </c>
      <c r="AF120" s="7" t="str">
        <f t="shared" si="28"/>
        <v>0.5%</v>
      </c>
      <c r="AG120" s="7" t="str">
        <f t="shared" si="19"/>
        <v>0.2%</v>
      </c>
      <c r="AH120" s="9"/>
      <c r="AI120" s="9">
        <f t="shared" si="16"/>
        <v>4</v>
      </c>
      <c r="AJ120" s="10" t="s">
        <v>282</v>
      </c>
    </row>
    <row r="121" spans="1:36" ht="13.8" x14ac:dyDescent="0.25">
      <c r="A121" s="5">
        <f t="shared" si="26"/>
        <v>43890</v>
      </c>
      <c r="B121" s="5">
        <f t="shared" si="26"/>
        <v>44136</v>
      </c>
      <c r="C121" s="6">
        <f t="shared" si="26"/>
        <v>0.33333333333333331</v>
      </c>
      <c r="D121" s="7">
        <f t="shared" si="26"/>
        <v>248</v>
      </c>
      <c r="E121" s="10" t="s">
        <v>268</v>
      </c>
      <c r="F121" s="7">
        <f t="shared" si="27"/>
        <v>169194</v>
      </c>
      <c r="G121" s="7">
        <f t="shared" si="27"/>
        <v>8371</v>
      </c>
      <c r="H121" s="7">
        <f t="shared" si="27"/>
        <v>4313</v>
      </c>
      <c r="I121" s="16" t="str">
        <f t="shared" si="27"/>
        <v>No hay datos</v>
      </c>
      <c r="J121" s="19">
        <f t="shared" si="27"/>
        <v>149048</v>
      </c>
      <c r="K121" s="24">
        <f t="shared" si="27"/>
        <v>21423</v>
      </c>
      <c r="L121" s="7">
        <f t="shared" si="27"/>
        <v>327889</v>
      </c>
      <c r="M121" s="7">
        <f t="shared" si="27"/>
        <v>548790</v>
      </c>
      <c r="N121" s="7" t="s">
        <v>91</v>
      </c>
      <c r="O121" s="7" t="s">
        <v>105</v>
      </c>
      <c r="P121" s="7" t="s">
        <v>107</v>
      </c>
      <c r="Q121" s="8">
        <v>18</v>
      </c>
      <c r="R121" s="7">
        <f t="shared" si="28"/>
        <v>2110</v>
      </c>
      <c r="S121" s="7">
        <f t="shared" si="28"/>
        <v>83</v>
      </c>
      <c r="T121" s="7">
        <f t="shared" si="28"/>
        <v>7</v>
      </c>
      <c r="U121" s="7">
        <f t="shared" si="28"/>
        <v>79053</v>
      </c>
      <c r="V121" s="7">
        <f t="shared" si="28"/>
        <v>531</v>
      </c>
      <c r="W121" s="7">
        <f t="shared" si="28"/>
        <v>342</v>
      </c>
      <c r="X121" s="7" t="str">
        <f t="shared" si="28"/>
        <v>53.0%</v>
      </c>
      <c r="Y121" s="7" t="str">
        <f t="shared" si="28"/>
        <v>47.0%</v>
      </c>
      <c r="Z121" s="7" t="str">
        <f t="shared" si="28"/>
        <v>60.6%</v>
      </c>
      <c r="AA121" s="7" t="str">
        <f t="shared" si="28"/>
        <v>20.5%</v>
      </c>
      <c r="AB121" s="7" t="str">
        <f t="shared" si="28"/>
        <v>13.2%</v>
      </c>
      <c r="AC121" s="7" t="str">
        <f t="shared" si="28"/>
        <v>2.9%</v>
      </c>
      <c r="AD121" s="7" t="str">
        <f t="shared" si="28"/>
        <v>1.4%</v>
      </c>
      <c r="AE121" s="7" t="str">
        <f t="shared" si="28"/>
        <v>0.8%</v>
      </c>
      <c r="AF121" s="7" t="str">
        <f t="shared" si="28"/>
        <v>0.5%</v>
      </c>
      <c r="AG121" s="7" t="str">
        <f t="shared" si="19"/>
        <v>0.2%</v>
      </c>
      <c r="AH121" s="9"/>
      <c r="AI121" s="9">
        <f t="shared" si="16"/>
        <v>4</v>
      </c>
      <c r="AJ121" s="10" t="s">
        <v>282</v>
      </c>
    </row>
    <row r="122" spans="1:36" ht="13.8" x14ac:dyDescent="0.25">
      <c r="A122" s="5">
        <f t="shared" si="26"/>
        <v>43890</v>
      </c>
      <c r="B122" s="5">
        <f t="shared" si="26"/>
        <v>44136</v>
      </c>
      <c r="C122" s="6">
        <f t="shared" si="26"/>
        <v>0.33333333333333331</v>
      </c>
      <c r="D122" s="7">
        <f t="shared" si="26"/>
        <v>248</v>
      </c>
      <c r="E122" s="10" t="s">
        <v>268</v>
      </c>
      <c r="F122" s="7">
        <f t="shared" si="27"/>
        <v>169194</v>
      </c>
      <c r="G122" s="7">
        <f t="shared" si="27"/>
        <v>8371</v>
      </c>
      <c r="H122" s="7">
        <f t="shared" si="27"/>
        <v>4313</v>
      </c>
      <c r="I122" s="16" t="str">
        <f t="shared" si="27"/>
        <v>No hay datos</v>
      </c>
      <c r="J122" s="19">
        <f t="shared" si="27"/>
        <v>149048</v>
      </c>
      <c r="K122" s="24">
        <f t="shared" si="27"/>
        <v>21423</v>
      </c>
      <c r="L122" s="7">
        <f t="shared" si="27"/>
        <v>327889</v>
      </c>
      <c r="M122" s="7">
        <f t="shared" si="27"/>
        <v>548790</v>
      </c>
      <c r="N122" s="7" t="s">
        <v>91</v>
      </c>
      <c r="O122" s="7" t="s">
        <v>105</v>
      </c>
      <c r="P122" s="7" t="s">
        <v>209</v>
      </c>
      <c r="Q122" s="8">
        <v>415</v>
      </c>
      <c r="R122" s="7">
        <f t="shared" si="28"/>
        <v>2110</v>
      </c>
      <c r="S122" s="7">
        <f t="shared" si="28"/>
        <v>83</v>
      </c>
      <c r="T122" s="7">
        <f t="shared" si="28"/>
        <v>7</v>
      </c>
      <c r="U122" s="7">
        <f t="shared" si="28"/>
        <v>79053</v>
      </c>
      <c r="V122" s="7">
        <f t="shared" si="28"/>
        <v>531</v>
      </c>
      <c r="W122" s="7">
        <f t="shared" si="28"/>
        <v>342</v>
      </c>
      <c r="X122" s="7" t="str">
        <f t="shared" si="28"/>
        <v>53.0%</v>
      </c>
      <c r="Y122" s="7" t="str">
        <f t="shared" si="28"/>
        <v>47.0%</v>
      </c>
      <c r="Z122" s="7" t="str">
        <f t="shared" si="28"/>
        <v>60.6%</v>
      </c>
      <c r="AA122" s="7" t="str">
        <f t="shared" si="28"/>
        <v>20.5%</v>
      </c>
      <c r="AB122" s="7" t="str">
        <f t="shared" si="28"/>
        <v>13.2%</v>
      </c>
      <c r="AC122" s="7" t="str">
        <f t="shared" si="28"/>
        <v>2.9%</v>
      </c>
      <c r="AD122" s="7" t="str">
        <f t="shared" si="28"/>
        <v>1.4%</v>
      </c>
      <c r="AE122" s="7" t="str">
        <f t="shared" si="28"/>
        <v>0.8%</v>
      </c>
      <c r="AF122" s="7" t="str">
        <f t="shared" si="28"/>
        <v>0.5%</v>
      </c>
      <c r="AG122" s="7" t="str">
        <f t="shared" si="19"/>
        <v>0.2%</v>
      </c>
      <c r="AH122" s="9"/>
      <c r="AI122" s="9">
        <f t="shared" si="16"/>
        <v>4</v>
      </c>
      <c r="AJ122" s="10" t="s">
        <v>282</v>
      </c>
    </row>
    <row r="123" spans="1:36" ht="13.8" x14ac:dyDescent="0.25">
      <c r="A123" s="5">
        <f t="shared" si="26"/>
        <v>43890</v>
      </c>
      <c r="B123" s="5">
        <f t="shared" si="26"/>
        <v>44136</v>
      </c>
      <c r="C123" s="6">
        <f t="shared" si="26"/>
        <v>0.33333333333333331</v>
      </c>
      <c r="D123" s="7">
        <f t="shared" si="26"/>
        <v>248</v>
      </c>
      <c r="E123" s="10" t="s">
        <v>268</v>
      </c>
      <c r="F123" s="7">
        <f t="shared" si="27"/>
        <v>169194</v>
      </c>
      <c r="G123" s="7">
        <f t="shared" si="27"/>
        <v>8371</v>
      </c>
      <c r="H123" s="7">
        <f t="shared" si="27"/>
        <v>4313</v>
      </c>
      <c r="I123" s="16" t="str">
        <f t="shared" si="27"/>
        <v>No hay datos</v>
      </c>
      <c r="J123" s="19">
        <f t="shared" si="27"/>
        <v>149048</v>
      </c>
      <c r="K123" s="24">
        <f t="shared" si="27"/>
        <v>21423</v>
      </c>
      <c r="L123" s="7">
        <f t="shared" si="27"/>
        <v>327889</v>
      </c>
      <c r="M123" s="7">
        <f t="shared" si="27"/>
        <v>548790</v>
      </c>
      <c r="N123" s="7" t="s">
        <v>91</v>
      </c>
      <c r="O123" s="7" t="s">
        <v>105</v>
      </c>
      <c r="P123" s="7" t="s">
        <v>108</v>
      </c>
      <c r="Q123" s="8">
        <v>110</v>
      </c>
      <c r="R123" s="7">
        <f t="shared" si="28"/>
        <v>2110</v>
      </c>
      <c r="S123" s="7">
        <f t="shared" si="28"/>
        <v>83</v>
      </c>
      <c r="T123" s="7">
        <f t="shared" si="28"/>
        <v>7</v>
      </c>
      <c r="U123" s="7">
        <f t="shared" si="28"/>
        <v>79053</v>
      </c>
      <c r="V123" s="7">
        <f t="shared" si="28"/>
        <v>531</v>
      </c>
      <c r="W123" s="7">
        <f t="shared" si="28"/>
        <v>342</v>
      </c>
      <c r="X123" s="7" t="str">
        <f t="shared" si="28"/>
        <v>53.0%</v>
      </c>
      <c r="Y123" s="7" t="str">
        <f t="shared" si="28"/>
        <v>47.0%</v>
      </c>
      <c r="Z123" s="7" t="str">
        <f t="shared" si="28"/>
        <v>60.6%</v>
      </c>
      <c r="AA123" s="7" t="str">
        <f t="shared" si="28"/>
        <v>20.5%</v>
      </c>
      <c r="AB123" s="7" t="str">
        <f t="shared" si="28"/>
        <v>13.2%</v>
      </c>
      <c r="AC123" s="7" t="str">
        <f t="shared" si="28"/>
        <v>2.9%</v>
      </c>
      <c r="AD123" s="7" t="str">
        <f t="shared" si="28"/>
        <v>1.4%</v>
      </c>
      <c r="AE123" s="7" t="str">
        <f t="shared" si="28"/>
        <v>0.8%</v>
      </c>
      <c r="AF123" s="7" t="str">
        <f t="shared" si="28"/>
        <v>0.5%</v>
      </c>
      <c r="AG123" s="7" t="str">
        <f t="shared" si="19"/>
        <v>0.2%</v>
      </c>
      <c r="AH123" s="9"/>
      <c r="AI123" s="9">
        <f t="shared" si="16"/>
        <v>4</v>
      </c>
      <c r="AJ123" s="10" t="s">
        <v>282</v>
      </c>
    </row>
    <row r="124" spans="1:36" ht="13.8" x14ac:dyDescent="0.25">
      <c r="A124" s="5">
        <f t="shared" si="26"/>
        <v>43890</v>
      </c>
      <c r="B124" s="5">
        <f t="shared" si="26"/>
        <v>44136</v>
      </c>
      <c r="C124" s="6">
        <f t="shared" si="26"/>
        <v>0.33333333333333331</v>
      </c>
      <c r="D124" s="7">
        <f t="shared" si="26"/>
        <v>248</v>
      </c>
      <c r="E124" s="10" t="s">
        <v>268</v>
      </c>
      <c r="F124" s="7">
        <f t="shared" si="27"/>
        <v>169194</v>
      </c>
      <c r="G124" s="7">
        <f t="shared" si="27"/>
        <v>8371</v>
      </c>
      <c r="H124" s="7">
        <f t="shared" si="27"/>
        <v>4313</v>
      </c>
      <c r="I124" s="16" t="str">
        <f t="shared" si="27"/>
        <v>No hay datos</v>
      </c>
      <c r="J124" s="19">
        <f t="shared" si="27"/>
        <v>149048</v>
      </c>
      <c r="K124" s="24">
        <f t="shared" si="27"/>
        <v>21423</v>
      </c>
      <c r="L124" s="7">
        <f t="shared" si="27"/>
        <v>327889</v>
      </c>
      <c r="M124" s="7">
        <f t="shared" si="27"/>
        <v>548790</v>
      </c>
      <c r="N124" s="7" t="s">
        <v>91</v>
      </c>
      <c r="O124" s="7" t="s">
        <v>105</v>
      </c>
      <c r="P124" s="7" t="s">
        <v>109</v>
      </c>
      <c r="Q124" s="8">
        <v>127</v>
      </c>
      <c r="R124" s="7">
        <f t="shared" si="28"/>
        <v>2110</v>
      </c>
      <c r="S124" s="7">
        <f t="shared" si="28"/>
        <v>83</v>
      </c>
      <c r="T124" s="7">
        <f t="shared" si="28"/>
        <v>7</v>
      </c>
      <c r="U124" s="7">
        <f t="shared" si="28"/>
        <v>79053</v>
      </c>
      <c r="V124" s="7">
        <f t="shared" si="28"/>
        <v>531</v>
      </c>
      <c r="W124" s="7">
        <f t="shared" si="28"/>
        <v>342</v>
      </c>
      <c r="X124" s="7" t="str">
        <f t="shared" si="28"/>
        <v>53.0%</v>
      </c>
      <c r="Y124" s="7" t="str">
        <f t="shared" si="28"/>
        <v>47.0%</v>
      </c>
      <c r="Z124" s="7" t="str">
        <f t="shared" si="28"/>
        <v>60.6%</v>
      </c>
      <c r="AA124" s="7" t="str">
        <f t="shared" si="28"/>
        <v>20.5%</v>
      </c>
      <c r="AB124" s="7" t="str">
        <f t="shared" si="28"/>
        <v>13.2%</v>
      </c>
      <c r="AC124" s="7" t="str">
        <f t="shared" si="28"/>
        <v>2.9%</v>
      </c>
      <c r="AD124" s="7" t="str">
        <f t="shared" si="28"/>
        <v>1.4%</v>
      </c>
      <c r="AE124" s="7" t="str">
        <f t="shared" si="28"/>
        <v>0.8%</v>
      </c>
      <c r="AF124" s="7" t="str">
        <f t="shared" si="28"/>
        <v>0.5%</v>
      </c>
      <c r="AG124" s="7" t="str">
        <f t="shared" si="19"/>
        <v>0.2%</v>
      </c>
      <c r="AH124" s="9"/>
      <c r="AI124" s="9">
        <f t="shared" si="16"/>
        <v>4</v>
      </c>
      <c r="AJ124" s="10" t="s">
        <v>282</v>
      </c>
    </row>
    <row r="125" spans="1:36" ht="13.8" x14ac:dyDescent="0.25">
      <c r="A125" s="5">
        <f t="shared" si="26"/>
        <v>43890</v>
      </c>
      <c r="B125" s="5">
        <f t="shared" si="26"/>
        <v>44136</v>
      </c>
      <c r="C125" s="6">
        <f t="shared" si="26"/>
        <v>0.33333333333333331</v>
      </c>
      <c r="D125" s="7">
        <f t="shared" si="26"/>
        <v>248</v>
      </c>
      <c r="E125" s="10" t="s">
        <v>268</v>
      </c>
      <c r="F125" s="7">
        <f t="shared" si="27"/>
        <v>169194</v>
      </c>
      <c r="G125" s="7">
        <f t="shared" si="27"/>
        <v>8371</v>
      </c>
      <c r="H125" s="7">
        <f t="shared" si="27"/>
        <v>4313</v>
      </c>
      <c r="I125" s="16" t="str">
        <f t="shared" si="27"/>
        <v>No hay datos</v>
      </c>
      <c r="J125" s="19">
        <f t="shared" si="27"/>
        <v>149048</v>
      </c>
      <c r="K125" s="24">
        <f t="shared" si="27"/>
        <v>21423</v>
      </c>
      <c r="L125" s="7">
        <f t="shared" si="27"/>
        <v>327889</v>
      </c>
      <c r="M125" s="7">
        <f t="shared" si="27"/>
        <v>548790</v>
      </c>
      <c r="N125" s="7" t="s">
        <v>91</v>
      </c>
      <c r="O125" s="7" t="s">
        <v>105</v>
      </c>
      <c r="P125" s="7" t="s">
        <v>110</v>
      </c>
      <c r="Q125" s="8">
        <v>22</v>
      </c>
      <c r="R125" s="7">
        <f t="shared" si="28"/>
        <v>2110</v>
      </c>
      <c r="S125" s="7">
        <f t="shared" si="28"/>
        <v>83</v>
      </c>
      <c r="T125" s="7">
        <f t="shared" si="28"/>
        <v>7</v>
      </c>
      <c r="U125" s="7">
        <f t="shared" si="28"/>
        <v>79053</v>
      </c>
      <c r="V125" s="7">
        <f t="shared" si="28"/>
        <v>531</v>
      </c>
      <c r="W125" s="7">
        <f t="shared" si="28"/>
        <v>342</v>
      </c>
      <c r="X125" s="7" t="str">
        <f t="shared" si="28"/>
        <v>53.0%</v>
      </c>
      <c r="Y125" s="7" t="str">
        <f t="shared" si="28"/>
        <v>47.0%</v>
      </c>
      <c r="Z125" s="7" t="str">
        <f t="shared" si="28"/>
        <v>60.6%</v>
      </c>
      <c r="AA125" s="7" t="str">
        <f t="shared" si="28"/>
        <v>20.5%</v>
      </c>
      <c r="AB125" s="7" t="str">
        <f t="shared" si="28"/>
        <v>13.2%</v>
      </c>
      <c r="AC125" s="7" t="str">
        <f t="shared" si="28"/>
        <v>2.9%</v>
      </c>
      <c r="AD125" s="7" t="str">
        <f t="shared" si="28"/>
        <v>1.4%</v>
      </c>
      <c r="AE125" s="7" t="str">
        <f t="shared" si="28"/>
        <v>0.8%</v>
      </c>
      <c r="AF125" s="7" t="str">
        <f t="shared" si="28"/>
        <v>0.5%</v>
      </c>
      <c r="AG125" s="7" t="str">
        <f t="shared" si="19"/>
        <v>0.2%</v>
      </c>
      <c r="AH125" s="9"/>
      <c r="AI125" s="9">
        <f t="shared" si="16"/>
        <v>4</v>
      </c>
      <c r="AJ125" s="10" t="s">
        <v>282</v>
      </c>
    </row>
    <row r="126" spans="1:36" ht="13.8" x14ac:dyDescent="0.25">
      <c r="A126" s="5">
        <f t="shared" si="26"/>
        <v>43890</v>
      </c>
      <c r="B126" s="5">
        <f t="shared" si="26"/>
        <v>44136</v>
      </c>
      <c r="C126" s="6">
        <f t="shared" si="26"/>
        <v>0.33333333333333331</v>
      </c>
      <c r="D126" s="7">
        <f t="shared" si="26"/>
        <v>248</v>
      </c>
      <c r="E126" s="10" t="s">
        <v>268</v>
      </c>
      <c r="F126" s="7">
        <f t="shared" si="27"/>
        <v>169194</v>
      </c>
      <c r="G126" s="7">
        <f t="shared" si="27"/>
        <v>8371</v>
      </c>
      <c r="H126" s="7">
        <f t="shared" si="27"/>
        <v>4313</v>
      </c>
      <c r="I126" s="16" t="str">
        <f t="shared" si="27"/>
        <v>No hay datos</v>
      </c>
      <c r="J126" s="19">
        <f t="shared" si="27"/>
        <v>149048</v>
      </c>
      <c r="K126" s="24">
        <f t="shared" si="27"/>
        <v>21423</v>
      </c>
      <c r="L126" s="7">
        <f t="shared" si="27"/>
        <v>327889</v>
      </c>
      <c r="M126" s="7">
        <f t="shared" si="27"/>
        <v>548790</v>
      </c>
      <c r="N126" s="7" t="s">
        <v>91</v>
      </c>
      <c r="O126" s="7" t="s">
        <v>105</v>
      </c>
      <c r="P126" s="7" t="s">
        <v>105</v>
      </c>
      <c r="Q126" s="8">
        <v>391</v>
      </c>
      <c r="R126" s="7">
        <f t="shared" si="28"/>
        <v>2110</v>
      </c>
      <c r="S126" s="7">
        <f t="shared" si="28"/>
        <v>83</v>
      </c>
      <c r="T126" s="7">
        <f t="shared" si="28"/>
        <v>7</v>
      </c>
      <c r="U126" s="7">
        <f t="shared" si="28"/>
        <v>79053</v>
      </c>
      <c r="V126" s="7">
        <f t="shared" si="28"/>
        <v>531</v>
      </c>
      <c r="W126" s="7">
        <f t="shared" si="28"/>
        <v>342</v>
      </c>
      <c r="X126" s="7" t="str">
        <f t="shared" si="28"/>
        <v>53.0%</v>
      </c>
      <c r="Y126" s="7" t="str">
        <f t="shared" si="28"/>
        <v>47.0%</v>
      </c>
      <c r="Z126" s="7" t="str">
        <f t="shared" si="28"/>
        <v>60.6%</v>
      </c>
      <c r="AA126" s="7" t="str">
        <f t="shared" si="28"/>
        <v>20.5%</v>
      </c>
      <c r="AB126" s="7" t="str">
        <f t="shared" si="28"/>
        <v>13.2%</v>
      </c>
      <c r="AC126" s="7" t="str">
        <f t="shared" si="28"/>
        <v>2.9%</v>
      </c>
      <c r="AD126" s="7" t="str">
        <f t="shared" si="28"/>
        <v>1.4%</v>
      </c>
      <c r="AE126" s="7" t="str">
        <f t="shared" si="28"/>
        <v>0.8%</v>
      </c>
      <c r="AF126" s="7" t="str">
        <f t="shared" si="28"/>
        <v>0.5%</v>
      </c>
      <c r="AG126" s="7" t="str">
        <f t="shared" si="19"/>
        <v>0.2%</v>
      </c>
      <c r="AH126" s="9"/>
      <c r="AI126" s="9">
        <f t="shared" si="16"/>
        <v>4</v>
      </c>
      <c r="AJ126" s="10" t="s">
        <v>282</v>
      </c>
    </row>
    <row r="127" spans="1:36" ht="13.8" x14ac:dyDescent="0.25">
      <c r="A127" s="5">
        <f t="shared" si="26"/>
        <v>43890</v>
      </c>
      <c r="B127" s="5">
        <f t="shared" si="26"/>
        <v>44136</v>
      </c>
      <c r="C127" s="6">
        <f t="shared" si="26"/>
        <v>0.33333333333333331</v>
      </c>
      <c r="D127" s="7">
        <f t="shared" si="26"/>
        <v>248</v>
      </c>
      <c r="E127" s="10" t="s">
        <v>268</v>
      </c>
      <c r="F127" s="7">
        <f t="shared" si="27"/>
        <v>169194</v>
      </c>
      <c r="G127" s="7">
        <f t="shared" si="27"/>
        <v>8371</v>
      </c>
      <c r="H127" s="7">
        <f t="shared" si="27"/>
        <v>4313</v>
      </c>
      <c r="I127" s="16" t="str">
        <f t="shared" si="27"/>
        <v>No hay datos</v>
      </c>
      <c r="J127" s="19">
        <f t="shared" si="27"/>
        <v>149048</v>
      </c>
      <c r="K127" s="24">
        <f t="shared" si="27"/>
        <v>21423</v>
      </c>
      <c r="L127" s="7">
        <f t="shared" si="27"/>
        <v>327889</v>
      </c>
      <c r="M127" s="7">
        <f t="shared" si="27"/>
        <v>548790</v>
      </c>
      <c r="N127" s="7" t="s">
        <v>91</v>
      </c>
      <c r="O127" s="7" t="s">
        <v>111</v>
      </c>
      <c r="P127" s="7" t="s">
        <v>111</v>
      </c>
      <c r="Q127" s="8">
        <v>3053</v>
      </c>
      <c r="R127" s="8">
        <v>3053</v>
      </c>
      <c r="S127" s="8">
        <v>104</v>
      </c>
      <c r="T127" s="8">
        <v>1</v>
      </c>
      <c r="U127" s="7">
        <f t="shared" si="28"/>
        <v>79053</v>
      </c>
      <c r="V127" s="7">
        <f t="shared" si="28"/>
        <v>531</v>
      </c>
      <c r="W127" s="7">
        <f t="shared" si="28"/>
        <v>342</v>
      </c>
      <c r="X127" s="7" t="str">
        <f t="shared" si="28"/>
        <v>53.0%</v>
      </c>
      <c r="Y127" s="7" t="str">
        <f t="shared" si="28"/>
        <v>47.0%</v>
      </c>
      <c r="Z127" s="7" t="str">
        <f t="shared" si="28"/>
        <v>60.6%</v>
      </c>
      <c r="AA127" s="7" t="str">
        <f t="shared" si="28"/>
        <v>20.5%</v>
      </c>
      <c r="AB127" s="7" t="str">
        <f t="shared" si="28"/>
        <v>13.2%</v>
      </c>
      <c r="AC127" s="7" t="str">
        <f t="shared" si="28"/>
        <v>2.9%</v>
      </c>
      <c r="AD127" s="7" t="str">
        <f t="shared" si="28"/>
        <v>1.4%</v>
      </c>
      <c r="AE127" s="7" t="str">
        <f t="shared" si="28"/>
        <v>0.8%</v>
      </c>
      <c r="AF127" s="7" t="str">
        <f t="shared" si="28"/>
        <v>0.5%</v>
      </c>
      <c r="AG127" s="7" t="str">
        <f t="shared" si="19"/>
        <v>0.2%</v>
      </c>
      <c r="AH127" s="9"/>
      <c r="AI127" s="9">
        <f t="shared" si="16"/>
        <v>4</v>
      </c>
      <c r="AJ127" s="10" t="s">
        <v>282</v>
      </c>
    </row>
    <row r="128" spans="1:36" ht="13.8" x14ac:dyDescent="0.25">
      <c r="A128" s="5">
        <f t="shared" si="26"/>
        <v>43890</v>
      </c>
      <c r="B128" s="5">
        <f t="shared" si="26"/>
        <v>44136</v>
      </c>
      <c r="C128" s="6">
        <f t="shared" si="26"/>
        <v>0.33333333333333331</v>
      </c>
      <c r="D128" s="7">
        <f t="shared" si="26"/>
        <v>248</v>
      </c>
      <c r="E128" s="10" t="s">
        <v>268</v>
      </c>
      <c r="F128" s="7">
        <f t="shared" si="27"/>
        <v>169194</v>
      </c>
      <c r="G128" s="7">
        <f t="shared" si="27"/>
        <v>8371</v>
      </c>
      <c r="H128" s="7">
        <f t="shared" si="27"/>
        <v>4313</v>
      </c>
      <c r="I128" s="16" t="str">
        <f t="shared" si="27"/>
        <v>No hay datos</v>
      </c>
      <c r="J128" s="19">
        <f t="shared" si="27"/>
        <v>149048</v>
      </c>
      <c r="K128" s="24">
        <f t="shared" si="27"/>
        <v>21423</v>
      </c>
      <c r="L128" s="7">
        <f t="shared" si="27"/>
        <v>327889</v>
      </c>
      <c r="M128" s="7">
        <f t="shared" si="27"/>
        <v>548790</v>
      </c>
      <c r="N128" s="7" t="s">
        <v>91</v>
      </c>
      <c r="O128" s="7" t="s">
        <v>111</v>
      </c>
      <c r="P128" s="7" t="s">
        <v>76</v>
      </c>
      <c r="Q128" s="8">
        <v>196</v>
      </c>
      <c r="R128" s="7">
        <f t="shared" si="28"/>
        <v>3053</v>
      </c>
      <c r="S128" s="7">
        <f t="shared" si="28"/>
        <v>104</v>
      </c>
      <c r="T128" s="7">
        <f t="shared" si="28"/>
        <v>1</v>
      </c>
      <c r="U128" s="7">
        <f t="shared" si="28"/>
        <v>79053</v>
      </c>
      <c r="V128" s="7">
        <f t="shared" si="28"/>
        <v>531</v>
      </c>
      <c r="W128" s="7">
        <f t="shared" si="28"/>
        <v>342</v>
      </c>
      <c r="X128" s="7" t="str">
        <f t="shared" si="28"/>
        <v>53.0%</v>
      </c>
      <c r="Y128" s="7" t="str">
        <f t="shared" si="28"/>
        <v>47.0%</v>
      </c>
      <c r="Z128" s="7" t="str">
        <f t="shared" si="28"/>
        <v>60.6%</v>
      </c>
      <c r="AA128" s="7" t="str">
        <f t="shared" si="28"/>
        <v>20.5%</v>
      </c>
      <c r="AB128" s="7" t="str">
        <f t="shared" si="28"/>
        <v>13.2%</v>
      </c>
      <c r="AC128" s="7" t="str">
        <f t="shared" si="28"/>
        <v>2.9%</v>
      </c>
      <c r="AD128" s="7" t="str">
        <f t="shared" si="28"/>
        <v>1.4%</v>
      </c>
      <c r="AE128" s="7" t="str">
        <f t="shared" si="28"/>
        <v>0.8%</v>
      </c>
      <c r="AF128" s="7" t="str">
        <f t="shared" si="28"/>
        <v>0.5%</v>
      </c>
      <c r="AG128" s="7" t="str">
        <f t="shared" si="19"/>
        <v>0.2%</v>
      </c>
      <c r="AH128" s="9"/>
      <c r="AI128" s="9">
        <f t="shared" si="16"/>
        <v>4</v>
      </c>
      <c r="AJ128" s="10" t="s">
        <v>282</v>
      </c>
    </row>
    <row r="129" spans="1:36" ht="13.8" x14ac:dyDescent="0.25">
      <c r="A129" s="5">
        <f t="shared" si="26"/>
        <v>43890</v>
      </c>
      <c r="B129" s="5">
        <f t="shared" si="26"/>
        <v>44136</v>
      </c>
      <c r="C129" s="6">
        <f t="shared" si="26"/>
        <v>0.33333333333333331</v>
      </c>
      <c r="D129" s="7">
        <f t="shared" si="26"/>
        <v>248</v>
      </c>
      <c r="E129" s="10" t="s">
        <v>268</v>
      </c>
      <c r="F129" s="7">
        <f t="shared" si="27"/>
        <v>169194</v>
      </c>
      <c r="G129" s="7">
        <f t="shared" si="27"/>
        <v>8371</v>
      </c>
      <c r="H129" s="7">
        <f t="shared" si="27"/>
        <v>4313</v>
      </c>
      <c r="I129" s="16" t="str">
        <f t="shared" si="27"/>
        <v>No hay datos</v>
      </c>
      <c r="J129" s="19">
        <f t="shared" si="27"/>
        <v>149048</v>
      </c>
      <c r="K129" s="24">
        <f t="shared" si="27"/>
        <v>21423</v>
      </c>
      <c r="L129" s="7">
        <f t="shared" si="27"/>
        <v>327889</v>
      </c>
      <c r="M129" s="7">
        <f t="shared" si="27"/>
        <v>548790</v>
      </c>
      <c r="N129" s="7" t="s">
        <v>91</v>
      </c>
      <c r="O129" s="7" t="s">
        <v>111</v>
      </c>
      <c r="P129" s="7" t="s">
        <v>112</v>
      </c>
      <c r="Q129" s="8">
        <v>1757</v>
      </c>
      <c r="R129" s="7">
        <f t="shared" si="28"/>
        <v>3053</v>
      </c>
      <c r="S129" s="7">
        <f t="shared" si="28"/>
        <v>104</v>
      </c>
      <c r="T129" s="7">
        <f t="shared" si="28"/>
        <v>1</v>
      </c>
      <c r="U129" s="7">
        <f t="shared" si="28"/>
        <v>79053</v>
      </c>
      <c r="V129" s="7">
        <f t="shared" si="28"/>
        <v>531</v>
      </c>
      <c r="W129" s="7">
        <f t="shared" si="28"/>
        <v>342</v>
      </c>
      <c r="X129" s="7" t="str">
        <f t="shared" si="28"/>
        <v>53.0%</v>
      </c>
      <c r="Y129" s="7" t="str">
        <f t="shared" si="28"/>
        <v>47.0%</v>
      </c>
      <c r="Z129" s="7" t="str">
        <f t="shared" si="28"/>
        <v>60.6%</v>
      </c>
      <c r="AA129" s="7" t="str">
        <f t="shared" si="28"/>
        <v>20.5%</v>
      </c>
      <c r="AB129" s="7" t="str">
        <f t="shared" si="28"/>
        <v>13.2%</v>
      </c>
      <c r="AC129" s="7" t="str">
        <f t="shared" si="28"/>
        <v>2.9%</v>
      </c>
      <c r="AD129" s="7" t="str">
        <f t="shared" si="28"/>
        <v>1.4%</v>
      </c>
      <c r="AE129" s="7" t="str">
        <f t="shared" si="28"/>
        <v>0.8%</v>
      </c>
      <c r="AF129" s="7" t="str">
        <f t="shared" si="28"/>
        <v>0.5%</v>
      </c>
      <c r="AG129" s="7" t="str">
        <f t="shared" si="19"/>
        <v>0.2%</v>
      </c>
      <c r="AH129" s="9"/>
      <c r="AI129" s="9">
        <f t="shared" si="16"/>
        <v>4</v>
      </c>
      <c r="AJ129" s="10" t="s">
        <v>282</v>
      </c>
    </row>
    <row r="130" spans="1:36" ht="13.8" x14ac:dyDescent="0.25">
      <c r="A130" s="5">
        <f t="shared" si="26"/>
        <v>43890</v>
      </c>
      <c r="B130" s="5">
        <f t="shared" si="26"/>
        <v>44136</v>
      </c>
      <c r="C130" s="6">
        <f t="shared" si="26"/>
        <v>0.33333333333333331</v>
      </c>
      <c r="D130" s="7">
        <f t="shared" si="26"/>
        <v>248</v>
      </c>
      <c r="E130" s="10" t="s">
        <v>268</v>
      </c>
      <c r="F130" s="7">
        <f t="shared" si="27"/>
        <v>169194</v>
      </c>
      <c r="G130" s="7">
        <f t="shared" si="27"/>
        <v>8371</v>
      </c>
      <c r="H130" s="7">
        <f t="shared" si="27"/>
        <v>4313</v>
      </c>
      <c r="I130" s="16" t="str">
        <f t="shared" si="27"/>
        <v>No hay datos</v>
      </c>
      <c r="J130" s="19">
        <f t="shared" si="27"/>
        <v>149048</v>
      </c>
      <c r="K130" s="24">
        <f t="shared" si="27"/>
        <v>21423</v>
      </c>
      <c r="L130" s="7">
        <f t="shared" si="27"/>
        <v>327889</v>
      </c>
      <c r="M130" s="7">
        <f t="shared" si="27"/>
        <v>548790</v>
      </c>
      <c r="N130" s="7" t="s">
        <v>91</v>
      </c>
      <c r="O130" s="7" t="s">
        <v>111</v>
      </c>
      <c r="P130" s="7" t="s">
        <v>113</v>
      </c>
      <c r="Q130" s="8">
        <v>404</v>
      </c>
      <c r="R130" s="7">
        <f t="shared" si="28"/>
        <v>3053</v>
      </c>
      <c r="S130" s="7">
        <f t="shared" si="28"/>
        <v>104</v>
      </c>
      <c r="T130" s="7">
        <f t="shared" si="28"/>
        <v>1</v>
      </c>
      <c r="U130" s="7">
        <f t="shared" si="28"/>
        <v>79053</v>
      </c>
      <c r="V130" s="7">
        <f t="shared" si="28"/>
        <v>531</v>
      </c>
      <c r="W130" s="7">
        <f t="shared" si="28"/>
        <v>342</v>
      </c>
      <c r="X130" s="7" t="str">
        <f t="shared" si="28"/>
        <v>53.0%</v>
      </c>
      <c r="Y130" s="7" t="str">
        <f t="shared" si="28"/>
        <v>47.0%</v>
      </c>
      <c r="Z130" s="7" t="str">
        <f t="shared" si="28"/>
        <v>60.6%</v>
      </c>
      <c r="AA130" s="7" t="str">
        <f t="shared" si="28"/>
        <v>20.5%</v>
      </c>
      <c r="AB130" s="7" t="str">
        <f t="shared" si="28"/>
        <v>13.2%</v>
      </c>
      <c r="AC130" s="7" t="str">
        <f t="shared" si="28"/>
        <v>2.9%</v>
      </c>
      <c r="AD130" s="7" t="str">
        <f t="shared" si="28"/>
        <v>1.4%</v>
      </c>
      <c r="AE130" s="7" t="str">
        <f t="shared" si="28"/>
        <v>0.8%</v>
      </c>
      <c r="AF130" s="7" t="str">
        <f t="shared" si="28"/>
        <v>0.5%</v>
      </c>
      <c r="AG130" s="7" t="str">
        <f t="shared" si="19"/>
        <v>0.2%</v>
      </c>
      <c r="AH130" s="9"/>
      <c r="AI130" s="9">
        <f t="shared" si="16"/>
        <v>4</v>
      </c>
      <c r="AJ130" s="10" t="s">
        <v>282</v>
      </c>
    </row>
    <row r="131" spans="1:36" ht="13.8" x14ac:dyDescent="0.25">
      <c r="A131" s="5">
        <f t="shared" ref="A131:D146" si="29">A130</f>
        <v>43890</v>
      </c>
      <c r="B131" s="5">
        <f t="shared" si="29"/>
        <v>44136</v>
      </c>
      <c r="C131" s="6">
        <f t="shared" si="29"/>
        <v>0.33333333333333331</v>
      </c>
      <c r="D131" s="7">
        <f t="shared" si="29"/>
        <v>248</v>
      </c>
      <c r="E131" s="10" t="s">
        <v>268</v>
      </c>
      <c r="F131" s="7">
        <f t="shared" ref="F131:M146" si="30">F130</f>
        <v>169194</v>
      </c>
      <c r="G131" s="7">
        <f t="shared" si="30"/>
        <v>8371</v>
      </c>
      <c r="H131" s="7">
        <f t="shared" si="30"/>
        <v>4313</v>
      </c>
      <c r="I131" s="16" t="str">
        <f t="shared" si="30"/>
        <v>No hay datos</v>
      </c>
      <c r="J131" s="19">
        <f t="shared" si="30"/>
        <v>149048</v>
      </c>
      <c r="K131" s="24">
        <f t="shared" si="30"/>
        <v>21423</v>
      </c>
      <c r="L131" s="7">
        <f t="shared" si="30"/>
        <v>327889</v>
      </c>
      <c r="M131" s="7">
        <f t="shared" si="30"/>
        <v>548790</v>
      </c>
      <c r="N131" s="7" t="s">
        <v>91</v>
      </c>
      <c r="O131" s="7" t="s">
        <v>111</v>
      </c>
      <c r="P131" s="7" t="s">
        <v>114</v>
      </c>
      <c r="Q131" s="8">
        <v>277</v>
      </c>
      <c r="R131" s="7">
        <f t="shared" si="28"/>
        <v>3053</v>
      </c>
      <c r="S131" s="7">
        <f t="shared" si="28"/>
        <v>104</v>
      </c>
      <c r="T131" s="7">
        <f t="shared" si="28"/>
        <v>1</v>
      </c>
      <c r="U131" s="7">
        <f t="shared" si="28"/>
        <v>79053</v>
      </c>
      <c r="V131" s="7">
        <f t="shared" si="28"/>
        <v>531</v>
      </c>
      <c r="W131" s="7">
        <f t="shared" si="28"/>
        <v>342</v>
      </c>
      <c r="X131" s="7" t="str">
        <f t="shared" si="28"/>
        <v>53.0%</v>
      </c>
      <c r="Y131" s="7" t="str">
        <f t="shared" si="28"/>
        <v>47.0%</v>
      </c>
      <c r="Z131" s="7" t="str">
        <f t="shared" si="28"/>
        <v>60.6%</v>
      </c>
      <c r="AA131" s="7" t="str">
        <f t="shared" si="28"/>
        <v>20.5%</v>
      </c>
      <c r="AB131" s="7" t="str">
        <f t="shared" si="28"/>
        <v>13.2%</v>
      </c>
      <c r="AC131" s="7" t="str">
        <f t="shared" si="28"/>
        <v>2.9%</v>
      </c>
      <c r="AD131" s="7" t="str">
        <f t="shared" si="28"/>
        <v>1.4%</v>
      </c>
      <c r="AE131" s="7" t="str">
        <f t="shared" si="28"/>
        <v>0.8%</v>
      </c>
      <c r="AF131" s="7" t="str">
        <f t="shared" si="28"/>
        <v>0.5%</v>
      </c>
      <c r="AG131" s="7" t="str">
        <f t="shared" si="19"/>
        <v>0.2%</v>
      </c>
      <c r="AH131" s="9"/>
      <c r="AI131" s="9">
        <f t="shared" si="16"/>
        <v>4</v>
      </c>
      <c r="AJ131" s="10" t="s">
        <v>282</v>
      </c>
    </row>
    <row r="132" spans="1:36" ht="13.8" x14ac:dyDescent="0.25">
      <c r="A132" s="5">
        <f t="shared" si="29"/>
        <v>43890</v>
      </c>
      <c r="B132" s="5">
        <f t="shared" si="29"/>
        <v>44136</v>
      </c>
      <c r="C132" s="6">
        <f t="shared" si="29"/>
        <v>0.33333333333333331</v>
      </c>
      <c r="D132" s="7">
        <f t="shared" si="29"/>
        <v>248</v>
      </c>
      <c r="E132" s="10" t="s">
        <v>268</v>
      </c>
      <c r="F132" s="7">
        <f t="shared" si="30"/>
        <v>169194</v>
      </c>
      <c r="G132" s="7">
        <f t="shared" si="30"/>
        <v>8371</v>
      </c>
      <c r="H132" s="7">
        <f t="shared" si="30"/>
        <v>4313</v>
      </c>
      <c r="I132" s="16" t="str">
        <f t="shared" si="30"/>
        <v>No hay datos</v>
      </c>
      <c r="J132" s="19">
        <f t="shared" si="30"/>
        <v>149048</v>
      </c>
      <c r="K132" s="24">
        <f t="shared" si="30"/>
        <v>21423</v>
      </c>
      <c r="L132" s="7">
        <f t="shared" si="30"/>
        <v>327889</v>
      </c>
      <c r="M132" s="7">
        <f t="shared" si="30"/>
        <v>548790</v>
      </c>
      <c r="N132" s="7" t="s">
        <v>91</v>
      </c>
      <c r="O132" s="7" t="s">
        <v>111</v>
      </c>
      <c r="P132" s="7" t="s">
        <v>115</v>
      </c>
      <c r="Q132" s="8">
        <v>148</v>
      </c>
      <c r="R132" s="7">
        <f t="shared" ref="R132:AG147" si="31">R131</f>
        <v>3053</v>
      </c>
      <c r="S132" s="7">
        <f t="shared" si="31"/>
        <v>104</v>
      </c>
      <c r="T132" s="7">
        <f t="shared" si="31"/>
        <v>1</v>
      </c>
      <c r="U132" s="7">
        <f t="shared" si="31"/>
        <v>79053</v>
      </c>
      <c r="V132" s="7">
        <f t="shared" si="31"/>
        <v>531</v>
      </c>
      <c r="W132" s="7">
        <f t="shared" si="31"/>
        <v>342</v>
      </c>
      <c r="X132" s="7" t="str">
        <f t="shared" si="31"/>
        <v>53.0%</v>
      </c>
      <c r="Y132" s="7" t="str">
        <f t="shared" si="31"/>
        <v>47.0%</v>
      </c>
      <c r="Z132" s="7" t="str">
        <f t="shared" si="31"/>
        <v>60.6%</v>
      </c>
      <c r="AA132" s="7" t="str">
        <f t="shared" si="31"/>
        <v>20.5%</v>
      </c>
      <c r="AB132" s="7" t="str">
        <f t="shared" si="31"/>
        <v>13.2%</v>
      </c>
      <c r="AC132" s="7" t="str">
        <f t="shared" si="31"/>
        <v>2.9%</v>
      </c>
      <c r="AD132" s="7" t="str">
        <f t="shared" si="31"/>
        <v>1.4%</v>
      </c>
      <c r="AE132" s="7" t="str">
        <f t="shared" si="31"/>
        <v>0.8%</v>
      </c>
      <c r="AF132" s="7" t="str">
        <f t="shared" si="31"/>
        <v>0.5%</v>
      </c>
      <c r="AG132" s="7" t="str">
        <f t="shared" si="19"/>
        <v>0.2%</v>
      </c>
      <c r="AH132" s="9"/>
      <c r="AI132" s="9">
        <f t="shared" ref="AI132:AI195" si="32">AI131</f>
        <v>4</v>
      </c>
      <c r="AJ132" s="10" t="s">
        <v>282</v>
      </c>
    </row>
    <row r="133" spans="1:36" ht="13.8" x14ac:dyDescent="0.25">
      <c r="A133" s="5">
        <f t="shared" si="29"/>
        <v>43890</v>
      </c>
      <c r="B133" s="5">
        <f t="shared" si="29"/>
        <v>44136</v>
      </c>
      <c r="C133" s="6">
        <f t="shared" si="29"/>
        <v>0.33333333333333331</v>
      </c>
      <c r="D133" s="7">
        <f t="shared" si="29"/>
        <v>248</v>
      </c>
      <c r="E133" s="10" t="s">
        <v>268</v>
      </c>
      <c r="F133" s="7">
        <f t="shared" si="30"/>
        <v>169194</v>
      </c>
      <c r="G133" s="7">
        <f t="shared" si="30"/>
        <v>8371</v>
      </c>
      <c r="H133" s="7">
        <f t="shared" si="30"/>
        <v>4313</v>
      </c>
      <c r="I133" s="16" t="str">
        <f t="shared" si="30"/>
        <v>No hay datos</v>
      </c>
      <c r="J133" s="19">
        <f t="shared" si="30"/>
        <v>149048</v>
      </c>
      <c r="K133" s="24">
        <f t="shared" si="30"/>
        <v>21423</v>
      </c>
      <c r="L133" s="7">
        <f t="shared" si="30"/>
        <v>327889</v>
      </c>
      <c r="M133" s="7">
        <f t="shared" si="30"/>
        <v>548790</v>
      </c>
      <c r="N133" s="7" t="s">
        <v>91</v>
      </c>
      <c r="O133" s="7" t="s">
        <v>111</v>
      </c>
      <c r="P133" s="7" t="s">
        <v>240</v>
      </c>
      <c r="Q133" s="8">
        <v>271</v>
      </c>
      <c r="R133" s="7">
        <f t="shared" si="31"/>
        <v>3053</v>
      </c>
      <c r="S133" s="7">
        <f t="shared" si="31"/>
        <v>104</v>
      </c>
      <c r="T133" s="7">
        <f t="shared" si="31"/>
        <v>1</v>
      </c>
      <c r="U133" s="7">
        <f t="shared" si="31"/>
        <v>79053</v>
      </c>
      <c r="V133" s="7">
        <f t="shared" si="31"/>
        <v>531</v>
      </c>
      <c r="W133" s="7">
        <f t="shared" si="31"/>
        <v>342</v>
      </c>
      <c r="X133" s="7" t="str">
        <f t="shared" si="31"/>
        <v>53.0%</v>
      </c>
      <c r="Y133" s="7" t="str">
        <f t="shared" si="31"/>
        <v>47.0%</v>
      </c>
      <c r="Z133" s="7" t="str">
        <f t="shared" si="31"/>
        <v>60.6%</v>
      </c>
      <c r="AA133" s="7" t="str">
        <f t="shared" si="31"/>
        <v>20.5%</v>
      </c>
      <c r="AB133" s="7" t="str">
        <f t="shared" si="31"/>
        <v>13.2%</v>
      </c>
      <c r="AC133" s="7" t="str">
        <f t="shared" si="31"/>
        <v>2.9%</v>
      </c>
      <c r="AD133" s="7" t="str">
        <f t="shared" si="31"/>
        <v>1.4%</v>
      </c>
      <c r="AE133" s="7" t="str">
        <f t="shared" si="31"/>
        <v>0.8%</v>
      </c>
      <c r="AF133" s="7" t="str">
        <f t="shared" si="31"/>
        <v>0.5%</v>
      </c>
      <c r="AG133" s="7" t="str">
        <f t="shared" si="19"/>
        <v>0.2%</v>
      </c>
      <c r="AH133" s="9"/>
      <c r="AI133" s="9">
        <f t="shared" si="32"/>
        <v>4</v>
      </c>
      <c r="AJ133" s="10" t="s">
        <v>282</v>
      </c>
    </row>
    <row r="134" spans="1:36" ht="13.8" x14ac:dyDescent="0.25">
      <c r="A134" s="5">
        <f t="shared" si="29"/>
        <v>43890</v>
      </c>
      <c r="B134" s="5">
        <f t="shared" si="29"/>
        <v>44136</v>
      </c>
      <c r="C134" s="6">
        <f t="shared" si="29"/>
        <v>0.33333333333333331</v>
      </c>
      <c r="D134" s="7">
        <f t="shared" si="29"/>
        <v>248</v>
      </c>
      <c r="E134" s="10" t="s">
        <v>268</v>
      </c>
      <c r="F134" s="7">
        <f t="shared" si="30"/>
        <v>169194</v>
      </c>
      <c r="G134" s="7">
        <f t="shared" si="30"/>
        <v>8371</v>
      </c>
      <c r="H134" s="7">
        <f t="shared" si="30"/>
        <v>4313</v>
      </c>
      <c r="I134" s="16" t="str">
        <f t="shared" si="30"/>
        <v>No hay datos</v>
      </c>
      <c r="J134" s="19">
        <f t="shared" si="30"/>
        <v>149048</v>
      </c>
      <c r="K134" s="24">
        <f t="shared" si="30"/>
        <v>21423</v>
      </c>
      <c r="L134" s="7">
        <f t="shared" si="30"/>
        <v>327889</v>
      </c>
      <c r="M134" s="7">
        <f t="shared" si="30"/>
        <v>548790</v>
      </c>
      <c r="N134" s="7" t="s">
        <v>91</v>
      </c>
      <c r="O134" s="7" t="s">
        <v>116</v>
      </c>
      <c r="P134" s="7" t="s">
        <v>116</v>
      </c>
      <c r="Q134" s="8">
        <v>2516</v>
      </c>
      <c r="R134" s="8">
        <v>2516</v>
      </c>
      <c r="S134" s="8">
        <v>315</v>
      </c>
      <c r="T134" s="8">
        <v>119</v>
      </c>
      <c r="U134" s="7">
        <f t="shared" si="31"/>
        <v>79053</v>
      </c>
      <c r="V134" s="7">
        <f t="shared" si="31"/>
        <v>531</v>
      </c>
      <c r="W134" s="7">
        <f t="shared" si="31"/>
        <v>342</v>
      </c>
      <c r="X134" s="7" t="str">
        <f t="shared" si="31"/>
        <v>53.0%</v>
      </c>
      <c r="Y134" s="7" t="str">
        <f t="shared" si="31"/>
        <v>47.0%</v>
      </c>
      <c r="Z134" s="7" t="str">
        <f t="shared" si="31"/>
        <v>60.6%</v>
      </c>
      <c r="AA134" s="7" t="str">
        <f t="shared" si="31"/>
        <v>20.5%</v>
      </c>
      <c r="AB134" s="7" t="str">
        <f t="shared" si="31"/>
        <v>13.2%</v>
      </c>
      <c r="AC134" s="7" t="str">
        <f t="shared" si="31"/>
        <v>2.9%</v>
      </c>
      <c r="AD134" s="7" t="str">
        <f t="shared" si="31"/>
        <v>1.4%</v>
      </c>
      <c r="AE134" s="7" t="str">
        <f t="shared" si="31"/>
        <v>0.8%</v>
      </c>
      <c r="AF134" s="7" t="str">
        <f t="shared" si="31"/>
        <v>0.5%</v>
      </c>
      <c r="AG134" s="7" t="str">
        <f t="shared" si="19"/>
        <v>0.2%</v>
      </c>
      <c r="AH134" s="9"/>
      <c r="AI134" s="9">
        <f t="shared" si="32"/>
        <v>4</v>
      </c>
      <c r="AJ134" s="10" t="s">
        <v>282</v>
      </c>
    </row>
    <row r="135" spans="1:36" ht="13.8" x14ac:dyDescent="0.25">
      <c r="A135" s="5">
        <f t="shared" si="29"/>
        <v>43890</v>
      </c>
      <c r="B135" s="5">
        <f t="shared" si="29"/>
        <v>44136</v>
      </c>
      <c r="C135" s="6">
        <f t="shared" si="29"/>
        <v>0.33333333333333331</v>
      </c>
      <c r="D135" s="7">
        <f t="shared" si="29"/>
        <v>248</v>
      </c>
      <c r="E135" s="10" t="s">
        <v>268</v>
      </c>
      <c r="F135" s="7">
        <f t="shared" si="30"/>
        <v>169194</v>
      </c>
      <c r="G135" s="7">
        <f t="shared" si="30"/>
        <v>8371</v>
      </c>
      <c r="H135" s="7">
        <f t="shared" si="30"/>
        <v>4313</v>
      </c>
      <c r="I135" s="16" t="str">
        <f t="shared" si="30"/>
        <v>No hay datos</v>
      </c>
      <c r="J135" s="19">
        <f t="shared" si="30"/>
        <v>149048</v>
      </c>
      <c r="K135" s="24">
        <f t="shared" si="30"/>
        <v>21423</v>
      </c>
      <c r="L135" s="7">
        <f t="shared" si="30"/>
        <v>327889</v>
      </c>
      <c r="M135" s="7">
        <f t="shared" si="30"/>
        <v>548790</v>
      </c>
      <c r="N135" s="7" t="s">
        <v>91</v>
      </c>
      <c r="O135" s="7" t="s">
        <v>116</v>
      </c>
      <c r="P135" s="7" t="s">
        <v>117</v>
      </c>
      <c r="Q135" s="8">
        <v>103</v>
      </c>
      <c r="R135" s="7">
        <f t="shared" ref="R135:AG150" si="33">R134</f>
        <v>2516</v>
      </c>
      <c r="S135" s="7">
        <f t="shared" si="33"/>
        <v>315</v>
      </c>
      <c r="T135" s="7">
        <f t="shared" si="33"/>
        <v>119</v>
      </c>
      <c r="U135" s="7">
        <f t="shared" si="31"/>
        <v>79053</v>
      </c>
      <c r="V135" s="7">
        <f t="shared" si="31"/>
        <v>531</v>
      </c>
      <c r="W135" s="7">
        <f t="shared" si="31"/>
        <v>342</v>
      </c>
      <c r="X135" s="7" t="str">
        <f t="shared" si="31"/>
        <v>53.0%</v>
      </c>
      <c r="Y135" s="7" t="str">
        <f t="shared" si="31"/>
        <v>47.0%</v>
      </c>
      <c r="Z135" s="7" t="str">
        <f t="shared" si="31"/>
        <v>60.6%</v>
      </c>
      <c r="AA135" s="7" t="str">
        <f t="shared" si="31"/>
        <v>20.5%</v>
      </c>
      <c r="AB135" s="7" t="str">
        <f t="shared" si="31"/>
        <v>13.2%</v>
      </c>
      <c r="AC135" s="7" t="str">
        <f t="shared" si="31"/>
        <v>2.9%</v>
      </c>
      <c r="AD135" s="7" t="str">
        <f t="shared" si="31"/>
        <v>1.4%</v>
      </c>
      <c r="AE135" s="7" t="str">
        <f t="shared" si="31"/>
        <v>0.8%</v>
      </c>
      <c r="AF135" s="7" t="str">
        <f t="shared" si="31"/>
        <v>0.5%</v>
      </c>
      <c r="AG135" s="7" t="str">
        <f t="shared" si="19"/>
        <v>0.2%</v>
      </c>
      <c r="AH135" s="9"/>
      <c r="AI135" s="9">
        <f t="shared" si="32"/>
        <v>4</v>
      </c>
      <c r="AJ135" s="10" t="s">
        <v>282</v>
      </c>
    </row>
    <row r="136" spans="1:36" ht="13.8" x14ac:dyDescent="0.25">
      <c r="A136" s="5">
        <f t="shared" si="29"/>
        <v>43890</v>
      </c>
      <c r="B136" s="5">
        <f t="shared" si="29"/>
        <v>44136</v>
      </c>
      <c r="C136" s="6">
        <f t="shared" si="29"/>
        <v>0.33333333333333331</v>
      </c>
      <c r="D136" s="7">
        <f t="shared" si="29"/>
        <v>248</v>
      </c>
      <c r="E136" s="10" t="s">
        <v>268</v>
      </c>
      <c r="F136" s="7">
        <f t="shared" si="30"/>
        <v>169194</v>
      </c>
      <c r="G136" s="7">
        <f t="shared" si="30"/>
        <v>8371</v>
      </c>
      <c r="H136" s="7">
        <f t="shared" si="30"/>
        <v>4313</v>
      </c>
      <c r="I136" s="16" t="str">
        <f t="shared" si="30"/>
        <v>No hay datos</v>
      </c>
      <c r="J136" s="19">
        <f t="shared" si="30"/>
        <v>149048</v>
      </c>
      <c r="K136" s="24">
        <f t="shared" si="30"/>
        <v>21423</v>
      </c>
      <c r="L136" s="7">
        <f t="shared" si="30"/>
        <v>327889</v>
      </c>
      <c r="M136" s="7">
        <f t="shared" si="30"/>
        <v>548790</v>
      </c>
      <c r="N136" s="7" t="s">
        <v>91</v>
      </c>
      <c r="O136" s="7" t="s">
        <v>116</v>
      </c>
      <c r="P136" s="7" t="s">
        <v>118</v>
      </c>
      <c r="Q136" s="8">
        <v>1713</v>
      </c>
      <c r="R136" s="7">
        <f t="shared" si="33"/>
        <v>2516</v>
      </c>
      <c r="S136" s="7">
        <f t="shared" si="33"/>
        <v>315</v>
      </c>
      <c r="T136" s="7">
        <f t="shared" si="33"/>
        <v>119</v>
      </c>
      <c r="U136" s="7">
        <f t="shared" si="31"/>
        <v>79053</v>
      </c>
      <c r="V136" s="7">
        <f t="shared" si="31"/>
        <v>531</v>
      </c>
      <c r="W136" s="7">
        <f t="shared" si="31"/>
        <v>342</v>
      </c>
      <c r="X136" s="7" t="str">
        <f t="shared" si="31"/>
        <v>53.0%</v>
      </c>
      <c r="Y136" s="7" t="str">
        <f t="shared" si="31"/>
        <v>47.0%</v>
      </c>
      <c r="Z136" s="7" t="str">
        <f t="shared" si="31"/>
        <v>60.6%</v>
      </c>
      <c r="AA136" s="7" t="str">
        <f t="shared" si="31"/>
        <v>20.5%</v>
      </c>
      <c r="AB136" s="7" t="str">
        <f t="shared" si="31"/>
        <v>13.2%</v>
      </c>
      <c r="AC136" s="7" t="str">
        <f t="shared" si="31"/>
        <v>2.9%</v>
      </c>
      <c r="AD136" s="7" t="str">
        <f t="shared" si="31"/>
        <v>1.4%</v>
      </c>
      <c r="AE136" s="7" t="str">
        <f t="shared" si="31"/>
        <v>0.8%</v>
      </c>
      <c r="AF136" s="7" t="str">
        <f t="shared" si="31"/>
        <v>0.5%</v>
      </c>
      <c r="AG136" s="7" t="str">
        <f t="shared" si="19"/>
        <v>0.2%</v>
      </c>
      <c r="AH136" s="9"/>
      <c r="AI136" s="9">
        <f t="shared" si="32"/>
        <v>4</v>
      </c>
      <c r="AJ136" s="10" t="s">
        <v>282</v>
      </c>
    </row>
    <row r="137" spans="1:36" ht="13.8" x14ac:dyDescent="0.25">
      <c r="A137" s="5">
        <f t="shared" si="29"/>
        <v>43890</v>
      </c>
      <c r="B137" s="5">
        <f t="shared" si="29"/>
        <v>44136</v>
      </c>
      <c r="C137" s="6">
        <f t="shared" si="29"/>
        <v>0.33333333333333331</v>
      </c>
      <c r="D137" s="7">
        <f t="shared" si="29"/>
        <v>248</v>
      </c>
      <c r="E137" s="10" t="s">
        <v>268</v>
      </c>
      <c r="F137" s="7">
        <f t="shared" si="30"/>
        <v>169194</v>
      </c>
      <c r="G137" s="7">
        <f t="shared" si="30"/>
        <v>8371</v>
      </c>
      <c r="H137" s="7">
        <f t="shared" si="30"/>
        <v>4313</v>
      </c>
      <c r="I137" s="16" t="str">
        <f t="shared" si="30"/>
        <v>No hay datos</v>
      </c>
      <c r="J137" s="19">
        <f t="shared" si="30"/>
        <v>149048</v>
      </c>
      <c r="K137" s="24">
        <f t="shared" si="30"/>
        <v>21423</v>
      </c>
      <c r="L137" s="7">
        <f t="shared" si="30"/>
        <v>327889</v>
      </c>
      <c r="M137" s="7">
        <f t="shared" si="30"/>
        <v>548790</v>
      </c>
      <c r="N137" s="7" t="s">
        <v>91</v>
      </c>
      <c r="O137" s="7" t="s">
        <v>116</v>
      </c>
      <c r="P137" s="7" t="s">
        <v>119</v>
      </c>
      <c r="Q137" s="8">
        <v>82</v>
      </c>
      <c r="R137" s="7">
        <f t="shared" si="33"/>
        <v>2516</v>
      </c>
      <c r="S137" s="7">
        <f t="shared" si="33"/>
        <v>315</v>
      </c>
      <c r="T137" s="7">
        <f t="shared" si="33"/>
        <v>119</v>
      </c>
      <c r="U137" s="7">
        <f t="shared" si="31"/>
        <v>79053</v>
      </c>
      <c r="V137" s="7">
        <f t="shared" si="31"/>
        <v>531</v>
      </c>
      <c r="W137" s="7">
        <f t="shared" si="31"/>
        <v>342</v>
      </c>
      <c r="X137" s="7" t="str">
        <f t="shared" si="31"/>
        <v>53.0%</v>
      </c>
      <c r="Y137" s="7" t="str">
        <f t="shared" si="31"/>
        <v>47.0%</v>
      </c>
      <c r="Z137" s="7" t="str">
        <f t="shared" si="31"/>
        <v>60.6%</v>
      </c>
      <c r="AA137" s="7" t="str">
        <f t="shared" si="31"/>
        <v>20.5%</v>
      </c>
      <c r="AB137" s="7" t="str">
        <f t="shared" si="31"/>
        <v>13.2%</v>
      </c>
      <c r="AC137" s="7" t="str">
        <f t="shared" si="31"/>
        <v>2.9%</v>
      </c>
      <c r="AD137" s="7" t="str">
        <f t="shared" si="31"/>
        <v>1.4%</v>
      </c>
      <c r="AE137" s="7" t="str">
        <f t="shared" si="31"/>
        <v>0.8%</v>
      </c>
      <c r="AF137" s="7" t="str">
        <f t="shared" si="31"/>
        <v>0.5%</v>
      </c>
      <c r="AG137" s="7" t="str">
        <f t="shared" si="19"/>
        <v>0.2%</v>
      </c>
      <c r="AH137" s="9"/>
      <c r="AI137" s="9">
        <f t="shared" si="32"/>
        <v>4</v>
      </c>
      <c r="AJ137" s="10" t="s">
        <v>282</v>
      </c>
    </row>
    <row r="138" spans="1:36" ht="13.8" x14ac:dyDescent="0.25">
      <c r="A138" s="5">
        <f t="shared" si="29"/>
        <v>43890</v>
      </c>
      <c r="B138" s="5">
        <f t="shared" si="29"/>
        <v>44136</v>
      </c>
      <c r="C138" s="6">
        <f t="shared" si="29"/>
        <v>0.33333333333333331</v>
      </c>
      <c r="D138" s="7">
        <f t="shared" si="29"/>
        <v>248</v>
      </c>
      <c r="E138" s="10" t="s">
        <v>268</v>
      </c>
      <c r="F138" s="7">
        <f t="shared" si="30"/>
        <v>169194</v>
      </c>
      <c r="G138" s="7">
        <f t="shared" si="30"/>
        <v>8371</v>
      </c>
      <c r="H138" s="7">
        <f t="shared" si="30"/>
        <v>4313</v>
      </c>
      <c r="I138" s="16" t="str">
        <f t="shared" si="30"/>
        <v>No hay datos</v>
      </c>
      <c r="J138" s="19">
        <f t="shared" si="30"/>
        <v>149048</v>
      </c>
      <c r="K138" s="24">
        <f t="shared" si="30"/>
        <v>21423</v>
      </c>
      <c r="L138" s="7">
        <f t="shared" si="30"/>
        <v>327889</v>
      </c>
      <c r="M138" s="7">
        <f t="shared" si="30"/>
        <v>548790</v>
      </c>
      <c r="N138" s="7" t="s">
        <v>91</v>
      </c>
      <c r="O138" s="7" t="s">
        <v>116</v>
      </c>
      <c r="P138" s="7" t="s">
        <v>120</v>
      </c>
      <c r="Q138" s="8">
        <v>158</v>
      </c>
      <c r="R138" s="7">
        <f t="shared" si="33"/>
        <v>2516</v>
      </c>
      <c r="S138" s="7">
        <f t="shared" si="33"/>
        <v>315</v>
      </c>
      <c r="T138" s="7">
        <f t="shared" si="33"/>
        <v>119</v>
      </c>
      <c r="U138" s="7">
        <f t="shared" si="31"/>
        <v>79053</v>
      </c>
      <c r="V138" s="7">
        <f t="shared" si="31"/>
        <v>531</v>
      </c>
      <c r="W138" s="7">
        <f t="shared" si="31"/>
        <v>342</v>
      </c>
      <c r="X138" s="7" t="str">
        <f t="shared" si="31"/>
        <v>53.0%</v>
      </c>
      <c r="Y138" s="7" t="str">
        <f t="shared" si="31"/>
        <v>47.0%</v>
      </c>
      <c r="Z138" s="7" t="str">
        <f t="shared" si="31"/>
        <v>60.6%</v>
      </c>
      <c r="AA138" s="7" t="str">
        <f t="shared" si="31"/>
        <v>20.5%</v>
      </c>
      <c r="AB138" s="7" t="str">
        <f t="shared" si="31"/>
        <v>13.2%</v>
      </c>
      <c r="AC138" s="7" t="str">
        <f t="shared" si="31"/>
        <v>2.9%</v>
      </c>
      <c r="AD138" s="7" t="str">
        <f t="shared" si="31"/>
        <v>1.4%</v>
      </c>
      <c r="AE138" s="7" t="str">
        <f t="shared" si="31"/>
        <v>0.8%</v>
      </c>
      <c r="AF138" s="7" t="str">
        <f t="shared" si="31"/>
        <v>0.5%</v>
      </c>
      <c r="AG138" s="7" t="str">
        <f t="shared" si="19"/>
        <v>0.2%</v>
      </c>
      <c r="AH138" s="9"/>
      <c r="AI138" s="9">
        <f t="shared" si="32"/>
        <v>4</v>
      </c>
      <c r="AJ138" s="10" t="s">
        <v>282</v>
      </c>
    </row>
    <row r="139" spans="1:36" ht="13.8" x14ac:dyDescent="0.25">
      <c r="A139" s="5">
        <f t="shared" si="29"/>
        <v>43890</v>
      </c>
      <c r="B139" s="5">
        <f t="shared" si="29"/>
        <v>44136</v>
      </c>
      <c r="C139" s="6">
        <f t="shared" si="29"/>
        <v>0.33333333333333331</v>
      </c>
      <c r="D139" s="7">
        <f t="shared" si="29"/>
        <v>248</v>
      </c>
      <c r="E139" s="10" t="s">
        <v>268</v>
      </c>
      <c r="F139" s="7">
        <f t="shared" si="30"/>
        <v>169194</v>
      </c>
      <c r="G139" s="7">
        <f t="shared" si="30"/>
        <v>8371</v>
      </c>
      <c r="H139" s="7">
        <f t="shared" si="30"/>
        <v>4313</v>
      </c>
      <c r="I139" s="16" t="str">
        <f t="shared" si="30"/>
        <v>No hay datos</v>
      </c>
      <c r="J139" s="19">
        <f t="shared" si="30"/>
        <v>149048</v>
      </c>
      <c r="K139" s="24">
        <f t="shared" si="30"/>
        <v>21423</v>
      </c>
      <c r="L139" s="7">
        <f t="shared" si="30"/>
        <v>327889</v>
      </c>
      <c r="M139" s="7">
        <f t="shared" si="30"/>
        <v>548790</v>
      </c>
      <c r="N139" s="7" t="s">
        <v>91</v>
      </c>
      <c r="O139" s="7" t="s">
        <v>116</v>
      </c>
      <c r="P139" s="7" t="s">
        <v>121</v>
      </c>
      <c r="Q139" s="8">
        <v>36</v>
      </c>
      <c r="R139" s="7">
        <f t="shared" si="33"/>
        <v>2516</v>
      </c>
      <c r="S139" s="7">
        <f t="shared" si="33"/>
        <v>315</v>
      </c>
      <c r="T139" s="7">
        <f t="shared" si="33"/>
        <v>119</v>
      </c>
      <c r="U139" s="7">
        <f t="shared" si="31"/>
        <v>79053</v>
      </c>
      <c r="V139" s="7">
        <f t="shared" si="31"/>
        <v>531</v>
      </c>
      <c r="W139" s="7">
        <f t="shared" si="31"/>
        <v>342</v>
      </c>
      <c r="X139" s="7" t="str">
        <f t="shared" si="31"/>
        <v>53.0%</v>
      </c>
      <c r="Y139" s="7" t="str">
        <f t="shared" si="31"/>
        <v>47.0%</v>
      </c>
      <c r="Z139" s="7" t="str">
        <f t="shared" si="31"/>
        <v>60.6%</v>
      </c>
      <c r="AA139" s="7" t="str">
        <f t="shared" si="31"/>
        <v>20.5%</v>
      </c>
      <c r="AB139" s="7" t="str">
        <f t="shared" si="31"/>
        <v>13.2%</v>
      </c>
      <c r="AC139" s="7" t="str">
        <f t="shared" si="31"/>
        <v>2.9%</v>
      </c>
      <c r="AD139" s="7" t="str">
        <f t="shared" si="31"/>
        <v>1.4%</v>
      </c>
      <c r="AE139" s="7" t="str">
        <f t="shared" si="31"/>
        <v>0.8%</v>
      </c>
      <c r="AF139" s="7" t="str">
        <f t="shared" si="31"/>
        <v>0.5%</v>
      </c>
      <c r="AG139" s="7" t="str">
        <f t="shared" si="19"/>
        <v>0.2%</v>
      </c>
      <c r="AH139" s="9"/>
      <c r="AI139" s="9">
        <f t="shared" si="32"/>
        <v>4</v>
      </c>
      <c r="AJ139" s="10" t="s">
        <v>282</v>
      </c>
    </row>
    <row r="140" spans="1:36" ht="13.8" x14ac:dyDescent="0.25">
      <c r="A140" s="5">
        <f t="shared" si="29"/>
        <v>43890</v>
      </c>
      <c r="B140" s="5">
        <f t="shared" si="29"/>
        <v>44136</v>
      </c>
      <c r="C140" s="6">
        <f t="shared" si="29"/>
        <v>0.33333333333333331</v>
      </c>
      <c r="D140" s="7">
        <f t="shared" si="29"/>
        <v>248</v>
      </c>
      <c r="E140" s="10" t="s">
        <v>268</v>
      </c>
      <c r="F140" s="7">
        <f t="shared" si="30"/>
        <v>169194</v>
      </c>
      <c r="G140" s="7">
        <f t="shared" si="30"/>
        <v>8371</v>
      </c>
      <c r="H140" s="7">
        <f t="shared" si="30"/>
        <v>4313</v>
      </c>
      <c r="I140" s="16" t="str">
        <f t="shared" si="30"/>
        <v>No hay datos</v>
      </c>
      <c r="J140" s="19">
        <f t="shared" si="30"/>
        <v>149048</v>
      </c>
      <c r="K140" s="24">
        <f t="shared" si="30"/>
        <v>21423</v>
      </c>
      <c r="L140" s="7">
        <f t="shared" si="30"/>
        <v>327889</v>
      </c>
      <c r="M140" s="7">
        <f t="shared" si="30"/>
        <v>548790</v>
      </c>
      <c r="N140" s="7" t="s">
        <v>91</v>
      </c>
      <c r="O140" s="7" t="s">
        <v>116</v>
      </c>
      <c r="P140" s="7" t="s">
        <v>122</v>
      </c>
      <c r="Q140" s="8">
        <v>71</v>
      </c>
      <c r="R140" s="7">
        <f t="shared" si="33"/>
        <v>2516</v>
      </c>
      <c r="S140" s="7">
        <f t="shared" si="33"/>
        <v>315</v>
      </c>
      <c r="T140" s="7">
        <f t="shared" si="33"/>
        <v>119</v>
      </c>
      <c r="U140" s="7">
        <f t="shared" si="31"/>
        <v>79053</v>
      </c>
      <c r="V140" s="7">
        <f t="shared" si="31"/>
        <v>531</v>
      </c>
      <c r="W140" s="7">
        <f t="shared" si="31"/>
        <v>342</v>
      </c>
      <c r="X140" s="7" t="str">
        <f t="shared" si="31"/>
        <v>53.0%</v>
      </c>
      <c r="Y140" s="7" t="str">
        <f t="shared" si="31"/>
        <v>47.0%</v>
      </c>
      <c r="Z140" s="7" t="str">
        <f t="shared" si="31"/>
        <v>60.6%</v>
      </c>
      <c r="AA140" s="7" t="str">
        <f t="shared" si="31"/>
        <v>20.5%</v>
      </c>
      <c r="AB140" s="7" t="str">
        <f t="shared" si="31"/>
        <v>13.2%</v>
      </c>
      <c r="AC140" s="7" t="str">
        <f t="shared" si="31"/>
        <v>2.9%</v>
      </c>
      <c r="AD140" s="7" t="str">
        <f t="shared" si="31"/>
        <v>1.4%</v>
      </c>
      <c r="AE140" s="7" t="str">
        <f t="shared" si="31"/>
        <v>0.8%</v>
      </c>
      <c r="AF140" s="7" t="str">
        <f t="shared" si="31"/>
        <v>0.5%</v>
      </c>
      <c r="AG140" s="7" t="str">
        <f t="shared" si="19"/>
        <v>0.2%</v>
      </c>
      <c r="AH140" s="9"/>
      <c r="AI140" s="9">
        <f t="shared" si="32"/>
        <v>4</v>
      </c>
      <c r="AJ140" s="10" t="s">
        <v>282</v>
      </c>
    </row>
    <row r="141" spans="1:36" ht="13.8" x14ac:dyDescent="0.25">
      <c r="A141" s="5">
        <f t="shared" si="29"/>
        <v>43890</v>
      </c>
      <c r="B141" s="5">
        <f t="shared" si="29"/>
        <v>44136</v>
      </c>
      <c r="C141" s="6">
        <f t="shared" si="29"/>
        <v>0.33333333333333331</v>
      </c>
      <c r="D141" s="7">
        <f t="shared" si="29"/>
        <v>248</v>
      </c>
      <c r="E141" s="10" t="s">
        <v>268</v>
      </c>
      <c r="F141" s="7">
        <f t="shared" si="30"/>
        <v>169194</v>
      </c>
      <c r="G141" s="7">
        <f t="shared" si="30"/>
        <v>8371</v>
      </c>
      <c r="H141" s="7">
        <f t="shared" si="30"/>
        <v>4313</v>
      </c>
      <c r="I141" s="16" t="str">
        <f t="shared" si="30"/>
        <v>No hay datos</v>
      </c>
      <c r="J141" s="19">
        <f t="shared" si="30"/>
        <v>149048</v>
      </c>
      <c r="K141" s="24">
        <f t="shared" si="30"/>
        <v>21423</v>
      </c>
      <c r="L141" s="7">
        <f t="shared" si="30"/>
        <v>327889</v>
      </c>
      <c r="M141" s="7">
        <f t="shared" si="30"/>
        <v>548790</v>
      </c>
      <c r="N141" s="7" t="s">
        <v>91</v>
      </c>
      <c r="O141" s="7" t="s">
        <v>116</v>
      </c>
      <c r="P141" s="7" t="s">
        <v>181</v>
      </c>
      <c r="Q141" s="8">
        <v>157</v>
      </c>
      <c r="R141" s="7">
        <f t="shared" si="33"/>
        <v>2516</v>
      </c>
      <c r="S141" s="7">
        <f t="shared" si="33"/>
        <v>315</v>
      </c>
      <c r="T141" s="7">
        <f t="shared" si="33"/>
        <v>119</v>
      </c>
      <c r="U141" s="7">
        <f t="shared" si="31"/>
        <v>79053</v>
      </c>
      <c r="V141" s="7">
        <f t="shared" si="31"/>
        <v>531</v>
      </c>
      <c r="W141" s="7">
        <f t="shared" si="31"/>
        <v>342</v>
      </c>
      <c r="X141" s="7" t="str">
        <f t="shared" si="31"/>
        <v>53.0%</v>
      </c>
      <c r="Y141" s="7" t="str">
        <f t="shared" si="31"/>
        <v>47.0%</v>
      </c>
      <c r="Z141" s="7" t="str">
        <f t="shared" si="31"/>
        <v>60.6%</v>
      </c>
      <c r="AA141" s="7" t="str">
        <f t="shared" si="31"/>
        <v>20.5%</v>
      </c>
      <c r="AB141" s="7" t="str">
        <f t="shared" si="31"/>
        <v>13.2%</v>
      </c>
      <c r="AC141" s="7" t="str">
        <f t="shared" si="31"/>
        <v>2.9%</v>
      </c>
      <c r="AD141" s="7" t="str">
        <f t="shared" si="31"/>
        <v>1.4%</v>
      </c>
      <c r="AE141" s="7" t="str">
        <f t="shared" si="31"/>
        <v>0.8%</v>
      </c>
      <c r="AF141" s="7" t="str">
        <f t="shared" si="31"/>
        <v>0.5%</v>
      </c>
      <c r="AG141" s="7" t="str">
        <f t="shared" si="19"/>
        <v>0.2%</v>
      </c>
      <c r="AH141" s="9"/>
      <c r="AI141" s="9">
        <f t="shared" si="32"/>
        <v>4</v>
      </c>
      <c r="AJ141" s="10" t="s">
        <v>282</v>
      </c>
    </row>
    <row r="142" spans="1:36" ht="13.8" x14ac:dyDescent="0.25">
      <c r="A142" s="5">
        <f t="shared" si="29"/>
        <v>43890</v>
      </c>
      <c r="B142" s="5">
        <f t="shared" si="29"/>
        <v>44136</v>
      </c>
      <c r="C142" s="6">
        <f t="shared" si="29"/>
        <v>0.33333333333333331</v>
      </c>
      <c r="D142" s="7">
        <f t="shared" si="29"/>
        <v>248</v>
      </c>
      <c r="E142" s="10" t="s">
        <v>268</v>
      </c>
      <c r="F142" s="7">
        <f t="shared" si="30"/>
        <v>169194</v>
      </c>
      <c r="G142" s="7">
        <f t="shared" si="30"/>
        <v>8371</v>
      </c>
      <c r="H142" s="7">
        <f t="shared" si="30"/>
        <v>4313</v>
      </c>
      <c r="I142" s="16" t="str">
        <f t="shared" si="30"/>
        <v>No hay datos</v>
      </c>
      <c r="J142" s="19">
        <f t="shared" si="30"/>
        <v>149048</v>
      </c>
      <c r="K142" s="24">
        <f t="shared" si="30"/>
        <v>21423</v>
      </c>
      <c r="L142" s="7">
        <f t="shared" si="30"/>
        <v>327889</v>
      </c>
      <c r="M142" s="7">
        <f t="shared" si="30"/>
        <v>548790</v>
      </c>
      <c r="N142" s="7" t="s">
        <v>91</v>
      </c>
      <c r="O142" s="7" t="s">
        <v>116</v>
      </c>
      <c r="P142" s="7" t="s">
        <v>258</v>
      </c>
      <c r="Q142" s="8">
        <v>87</v>
      </c>
      <c r="R142" s="7">
        <f t="shared" si="33"/>
        <v>2516</v>
      </c>
      <c r="S142" s="7">
        <f t="shared" si="33"/>
        <v>315</v>
      </c>
      <c r="T142" s="7">
        <f t="shared" si="33"/>
        <v>119</v>
      </c>
      <c r="U142" s="7">
        <f t="shared" si="31"/>
        <v>79053</v>
      </c>
      <c r="V142" s="7">
        <f t="shared" si="31"/>
        <v>531</v>
      </c>
      <c r="W142" s="7">
        <f t="shared" si="31"/>
        <v>342</v>
      </c>
      <c r="X142" s="7" t="str">
        <f t="shared" si="31"/>
        <v>53.0%</v>
      </c>
      <c r="Y142" s="7" t="str">
        <f t="shared" si="31"/>
        <v>47.0%</v>
      </c>
      <c r="Z142" s="7" t="str">
        <f t="shared" si="31"/>
        <v>60.6%</v>
      </c>
      <c r="AA142" s="7" t="str">
        <f t="shared" si="31"/>
        <v>20.5%</v>
      </c>
      <c r="AB142" s="7" t="str">
        <f t="shared" si="31"/>
        <v>13.2%</v>
      </c>
      <c r="AC142" s="7" t="str">
        <f t="shared" si="31"/>
        <v>2.9%</v>
      </c>
      <c r="AD142" s="7" t="str">
        <f t="shared" si="31"/>
        <v>1.4%</v>
      </c>
      <c r="AE142" s="7" t="str">
        <f t="shared" si="31"/>
        <v>0.8%</v>
      </c>
      <c r="AF142" s="7" t="str">
        <f t="shared" si="31"/>
        <v>0.5%</v>
      </c>
      <c r="AG142" s="7" t="str">
        <f t="shared" si="19"/>
        <v>0.2%</v>
      </c>
      <c r="AH142" s="9"/>
      <c r="AI142" s="9">
        <f t="shared" si="32"/>
        <v>4</v>
      </c>
      <c r="AJ142" s="10" t="s">
        <v>282</v>
      </c>
    </row>
    <row r="143" spans="1:36" ht="13.8" x14ac:dyDescent="0.25">
      <c r="A143" s="5">
        <f t="shared" si="29"/>
        <v>43890</v>
      </c>
      <c r="B143" s="5">
        <f t="shared" si="29"/>
        <v>44136</v>
      </c>
      <c r="C143" s="6">
        <f t="shared" si="29"/>
        <v>0.33333333333333331</v>
      </c>
      <c r="D143" s="7">
        <f t="shared" si="29"/>
        <v>248</v>
      </c>
      <c r="E143" s="10" t="s">
        <v>268</v>
      </c>
      <c r="F143" s="7">
        <f t="shared" si="30"/>
        <v>169194</v>
      </c>
      <c r="G143" s="7">
        <f t="shared" si="30"/>
        <v>8371</v>
      </c>
      <c r="H143" s="7">
        <f t="shared" si="30"/>
        <v>4313</v>
      </c>
      <c r="I143" s="16" t="str">
        <f t="shared" si="30"/>
        <v>No hay datos</v>
      </c>
      <c r="J143" s="19">
        <f t="shared" si="30"/>
        <v>149048</v>
      </c>
      <c r="K143" s="24">
        <f t="shared" si="30"/>
        <v>21423</v>
      </c>
      <c r="L143" s="7">
        <f t="shared" si="30"/>
        <v>327889</v>
      </c>
      <c r="M143" s="7">
        <f t="shared" si="30"/>
        <v>548790</v>
      </c>
      <c r="N143" s="7" t="s">
        <v>91</v>
      </c>
      <c r="O143" s="7" t="s">
        <v>116</v>
      </c>
      <c r="P143" s="7" t="s">
        <v>123</v>
      </c>
      <c r="Q143" s="8">
        <v>35</v>
      </c>
      <c r="R143" s="7">
        <f t="shared" si="33"/>
        <v>2516</v>
      </c>
      <c r="S143" s="7">
        <f t="shared" si="33"/>
        <v>315</v>
      </c>
      <c r="T143" s="7">
        <f t="shared" si="33"/>
        <v>119</v>
      </c>
      <c r="U143" s="7">
        <f t="shared" si="31"/>
        <v>79053</v>
      </c>
      <c r="V143" s="7">
        <f t="shared" si="31"/>
        <v>531</v>
      </c>
      <c r="W143" s="7">
        <f t="shared" si="31"/>
        <v>342</v>
      </c>
      <c r="X143" s="7" t="str">
        <f t="shared" si="31"/>
        <v>53.0%</v>
      </c>
      <c r="Y143" s="7" t="str">
        <f t="shared" si="31"/>
        <v>47.0%</v>
      </c>
      <c r="Z143" s="7" t="str">
        <f t="shared" si="31"/>
        <v>60.6%</v>
      </c>
      <c r="AA143" s="7" t="str">
        <f t="shared" si="31"/>
        <v>20.5%</v>
      </c>
      <c r="AB143" s="7" t="str">
        <f t="shared" si="31"/>
        <v>13.2%</v>
      </c>
      <c r="AC143" s="7" t="str">
        <f t="shared" si="31"/>
        <v>2.9%</v>
      </c>
      <c r="AD143" s="7" t="str">
        <f t="shared" si="31"/>
        <v>1.4%</v>
      </c>
      <c r="AE143" s="7" t="str">
        <f t="shared" si="31"/>
        <v>0.8%</v>
      </c>
      <c r="AF143" s="7" t="str">
        <f t="shared" si="31"/>
        <v>0.5%</v>
      </c>
      <c r="AG143" s="7" t="str">
        <f t="shared" si="19"/>
        <v>0.2%</v>
      </c>
      <c r="AH143" s="9"/>
      <c r="AI143" s="9">
        <f t="shared" si="32"/>
        <v>4</v>
      </c>
      <c r="AJ143" s="10" t="s">
        <v>282</v>
      </c>
    </row>
    <row r="144" spans="1:36" ht="13.8" x14ac:dyDescent="0.25">
      <c r="A144" s="5">
        <f t="shared" si="29"/>
        <v>43890</v>
      </c>
      <c r="B144" s="5">
        <f t="shared" si="29"/>
        <v>44136</v>
      </c>
      <c r="C144" s="6">
        <f t="shared" si="29"/>
        <v>0.33333333333333331</v>
      </c>
      <c r="D144" s="7">
        <f t="shared" si="29"/>
        <v>248</v>
      </c>
      <c r="E144" s="10" t="s">
        <v>268</v>
      </c>
      <c r="F144" s="7">
        <f t="shared" si="30"/>
        <v>169194</v>
      </c>
      <c r="G144" s="7">
        <f t="shared" si="30"/>
        <v>8371</v>
      </c>
      <c r="H144" s="7">
        <f t="shared" si="30"/>
        <v>4313</v>
      </c>
      <c r="I144" s="16" t="str">
        <f t="shared" si="30"/>
        <v>No hay datos</v>
      </c>
      <c r="J144" s="19">
        <f t="shared" si="30"/>
        <v>149048</v>
      </c>
      <c r="K144" s="24">
        <f t="shared" si="30"/>
        <v>21423</v>
      </c>
      <c r="L144" s="7">
        <f t="shared" si="30"/>
        <v>327889</v>
      </c>
      <c r="M144" s="7">
        <f t="shared" si="30"/>
        <v>548790</v>
      </c>
      <c r="N144" s="7" t="s">
        <v>91</v>
      </c>
      <c r="O144" s="7" t="s">
        <v>116</v>
      </c>
      <c r="P144" s="7" t="s">
        <v>193</v>
      </c>
      <c r="Q144" s="8">
        <v>74</v>
      </c>
      <c r="R144" s="7">
        <f t="shared" si="33"/>
        <v>2516</v>
      </c>
      <c r="S144" s="7">
        <f t="shared" si="33"/>
        <v>315</v>
      </c>
      <c r="T144" s="7">
        <f t="shared" si="33"/>
        <v>119</v>
      </c>
      <c r="U144" s="7">
        <f t="shared" si="31"/>
        <v>79053</v>
      </c>
      <c r="V144" s="7">
        <f t="shared" si="31"/>
        <v>531</v>
      </c>
      <c r="W144" s="7">
        <f t="shared" si="31"/>
        <v>342</v>
      </c>
      <c r="X144" s="7" t="str">
        <f t="shared" si="31"/>
        <v>53.0%</v>
      </c>
      <c r="Y144" s="7" t="str">
        <f t="shared" si="31"/>
        <v>47.0%</v>
      </c>
      <c r="Z144" s="7" t="str">
        <f t="shared" si="31"/>
        <v>60.6%</v>
      </c>
      <c r="AA144" s="7" t="str">
        <f t="shared" si="31"/>
        <v>20.5%</v>
      </c>
      <c r="AB144" s="7" t="str">
        <f t="shared" si="31"/>
        <v>13.2%</v>
      </c>
      <c r="AC144" s="7" t="str">
        <f t="shared" si="31"/>
        <v>2.9%</v>
      </c>
      <c r="AD144" s="7" t="str">
        <f t="shared" si="31"/>
        <v>1.4%</v>
      </c>
      <c r="AE144" s="7" t="str">
        <f t="shared" si="31"/>
        <v>0.8%</v>
      </c>
      <c r="AF144" s="7" t="str">
        <f t="shared" si="31"/>
        <v>0.5%</v>
      </c>
      <c r="AG144" s="7" t="str">
        <f t="shared" si="19"/>
        <v>0.2%</v>
      </c>
      <c r="AH144" s="9"/>
      <c r="AI144" s="9">
        <f t="shared" si="32"/>
        <v>4</v>
      </c>
      <c r="AJ144" s="10" t="s">
        <v>282</v>
      </c>
    </row>
    <row r="145" spans="1:36" ht="13.8" x14ac:dyDescent="0.25">
      <c r="A145" s="5">
        <f t="shared" si="29"/>
        <v>43890</v>
      </c>
      <c r="B145" s="5">
        <f t="shared" si="29"/>
        <v>44136</v>
      </c>
      <c r="C145" s="6">
        <f t="shared" si="29"/>
        <v>0.33333333333333331</v>
      </c>
      <c r="D145" s="7">
        <f t="shared" si="29"/>
        <v>248</v>
      </c>
      <c r="E145" s="10" t="s">
        <v>268</v>
      </c>
      <c r="F145" s="7">
        <f t="shared" si="30"/>
        <v>169194</v>
      </c>
      <c r="G145" s="7">
        <f t="shared" si="30"/>
        <v>8371</v>
      </c>
      <c r="H145" s="7">
        <f t="shared" si="30"/>
        <v>4313</v>
      </c>
      <c r="I145" s="16" t="str">
        <f t="shared" si="30"/>
        <v>No hay datos</v>
      </c>
      <c r="J145" s="19">
        <f t="shared" si="30"/>
        <v>149048</v>
      </c>
      <c r="K145" s="24">
        <f t="shared" si="30"/>
        <v>21423</v>
      </c>
      <c r="L145" s="7">
        <f t="shared" si="30"/>
        <v>327889</v>
      </c>
      <c r="M145" s="7">
        <f t="shared" si="30"/>
        <v>548790</v>
      </c>
      <c r="N145" s="7" t="s">
        <v>91</v>
      </c>
      <c r="O145" s="7" t="s">
        <v>124</v>
      </c>
      <c r="P145" s="7" t="s">
        <v>124</v>
      </c>
      <c r="Q145" s="8">
        <v>4575</v>
      </c>
      <c r="R145" s="8">
        <v>4575</v>
      </c>
      <c r="S145" s="8">
        <v>281</v>
      </c>
      <c r="T145" s="8">
        <v>61</v>
      </c>
      <c r="U145" s="7">
        <f t="shared" si="31"/>
        <v>79053</v>
      </c>
      <c r="V145" s="7">
        <f t="shared" si="31"/>
        <v>531</v>
      </c>
      <c r="W145" s="7">
        <f t="shared" si="31"/>
        <v>342</v>
      </c>
      <c r="X145" s="7" t="str">
        <f t="shared" si="31"/>
        <v>53.0%</v>
      </c>
      <c r="Y145" s="7" t="str">
        <f t="shared" si="31"/>
        <v>47.0%</v>
      </c>
      <c r="Z145" s="7" t="str">
        <f t="shared" si="31"/>
        <v>60.6%</v>
      </c>
      <c r="AA145" s="7" t="str">
        <f t="shared" si="31"/>
        <v>20.5%</v>
      </c>
      <c r="AB145" s="7" t="str">
        <f t="shared" si="31"/>
        <v>13.2%</v>
      </c>
      <c r="AC145" s="7" t="str">
        <f t="shared" si="31"/>
        <v>2.9%</v>
      </c>
      <c r="AD145" s="7" t="str">
        <f t="shared" si="31"/>
        <v>1.4%</v>
      </c>
      <c r="AE145" s="7" t="str">
        <f t="shared" si="31"/>
        <v>0.8%</v>
      </c>
      <c r="AF145" s="7" t="str">
        <f t="shared" si="31"/>
        <v>0.5%</v>
      </c>
      <c r="AG145" s="7" t="str">
        <f t="shared" si="19"/>
        <v>0.2%</v>
      </c>
      <c r="AH145" s="9"/>
      <c r="AI145" s="9">
        <f t="shared" si="32"/>
        <v>4</v>
      </c>
      <c r="AJ145" s="10" t="s">
        <v>282</v>
      </c>
    </row>
    <row r="146" spans="1:36" ht="13.8" x14ac:dyDescent="0.25">
      <c r="A146" s="5">
        <f t="shared" si="29"/>
        <v>43890</v>
      </c>
      <c r="B146" s="5">
        <f t="shared" si="29"/>
        <v>44136</v>
      </c>
      <c r="C146" s="6">
        <f t="shared" si="29"/>
        <v>0.33333333333333331</v>
      </c>
      <c r="D146" s="7">
        <f t="shared" si="29"/>
        <v>248</v>
      </c>
      <c r="E146" s="10" t="s">
        <v>268</v>
      </c>
      <c r="F146" s="7">
        <f t="shared" si="30"/>
        <v>169194</v>
      </c>
      <c r="G146" s="7">
        <f t="shared" si="30"/>
        <v>8371</v>
      </c>
      <c r="H146" s="7">
        <f t="shared" si="30"/>
        <v>4313</v>
      </c>
      <c r="I146" s="16" t="str">
        <f t="shared" si="30"/>
        <v>No hay datos</v>
      </c>
      <c r="J146" s="19">
        <f t="shared" si="30"/>
        <v>149048</v>
      </c>
      <c r="K146" s="24">
        <f t="shared" si="30"/>
        <v>21423</v>
      </c>
      <c r="L146" s="7">
        <f t="shared" si="30"/>
        <v>327889</v>
      </c>
      <c r="M146" s="7">
        <f t="shared" si="30"/>
        <v>548790</v>
      </c>
      <c r="N146" s="7" t="s">
        <v>91</v>
      </c>
      <c r="O146" s="7" t="s">
        <v>124</v>
      </c>
      <c r="P146" s="7" t="s">
        <v>194</v>
      </c>
      <c r="Q146" s="8">
        <v>124</v>
      </c>
      <c r="R146" s="7">
        <f t="shared" si="33"/>
        <v>4575</v>
      </c>
      <c r="S146" s="7">
        <f t="shared" si="33"/>
        <v>281</v>
      </c>
      <c r="T146" s="7">
        <f t="shared" si="33"/>
        <v>61</v>
      </c>
      <c r="U146" s="7">
        <f t="shared" si="31"/>
        <v>79053</v>
      </c>
      <c r="V146" s="7">
        <f t="shared" si="31"/>
        <v>531</v>
      </c>
      <c r="W146" s="7">
        <f t="shared" si="31"/>
        <v>342</v>
      </c>
      <c r="X146" s="7" t="str">
        <f t="shared" si="31"/>
        <v>53.0%</v>
      </c>
      <c r="Y146" s="7" t="str">
        <f t="shared" si="31"/>
        <v>47.0%</v>
      </c>
      <c r="Z146" s="7" t="str">
        <f t="shared" si="31"/>
        <v>60.6%</v>
      </c>
      <c r="AA146" s="7" t="str">
        <f t="shared" si="31"/>
        <v>20.5%</v>
      </c>
      <c r="AB146" s="7" t="str">
        <f t="shared" si="31"/>
        <v>13.2%</v>
      </c>
      <c r="AC146" s="7" t="str">
        <f t="shared" si="31"/>
        <v>2.9%</v>
      </c>
      <c r="AD146" s="7" t="str">
        <f t="shared" si="31"/>
        <v>1.4%</v>
      </c>
      <c r="AE146" s="7" t="str">
        <f t="shared" si="31"/>
        <v>0.8%</v>
      </c>
      <c r="AF146" s="7" t="str">
        <f t="shared" si="31"/>
        <v>0.5%</v>
      </c>
      <c r="AG146" s="7" t="str">
        <f t="shared" si="19"/>
        <v>0.2%</v>
      </c>
      <c r="AH146" s="9"/>
      <c r="AI146" s="9">
        <f t="shared" si="32"/>
        <v>4</v>
      </c>
      <c r="AJ146" s="10" t="s">
        <v>282</v>
      </c>
    </row>
    <row r="147" spans="1:36" ht="13.8" x14ac:dyDescent="0.25">
      <c r="A147" s="5">
        <f t="shared" ref="A147:D162" si="34">A146</f>
        <v>43890</v>
      </c>
      <c r="B147" s="5">
        <f t="shared" si="34"/>
        <v>44136</v>
      </c>
      <c r="C147" s="6">
        <f t="shared" si="34"/>
        <v>0.33333333333333331</v>
      </c>
      <c r="D147" s="7">
        <f t="shared" si="34"/>
        <v>248</v>
      </c>
      <c r="E147" s="10" t="s">
        <v>268</v>
      </c>
      <c r="F147" s="7">
        <f t="shared" ref="F147:M162" si="35">F146</f>
        <v>169194</v>
      </c>
      <c r="G147" s="7">
        <f t="shared" si="35"/>
        <v>8371</v>
      </c>
      <c r="H147" s="7">
        <f t="shared" si="35"/>
        <v>4313</v>
      </c>
      <c r="I147" s="16" t="str">
        <f t="shared" si="35"/>
        <v>No hay datos</v>
      </c>
      <c r="J147" s="19">
        <f t="shared" si="35"/>
        <v>149048</v>
      </c>
      <c r="K147" s="24">
        <f t="shared" si="35"/>
        <v>21423</v>
      </c>
      <c r="L147" s="7">
        <f t="shared" si="35"/>
        <v>327889</v>
      </c>
      <c r="M147" s="7">
        <f t="shared" si="35"/>
        <v>548790</v>
      </c>
      <c r="N147" s="7" t="s">
        <v>91</v>
      </c>
      <c r="O147" s="7" t="s">
        <v>124</v>
      </c>
      <c r="P147" s="7" t="s">
        <v>125</v>
      </c>
      <c r="Q147" s="8">
        <v>462</v>
      </c>
      <c r="R147" s="7">
        <f t="shared" si="33"/>
        <v>4575</v>
      </c>
      <c r="S147" s="7">
        <f t="shared" si="33"/>
        <v>281</v>
      </c>
      <c r="T147" s="7">
        <f t="shared" si="33"/>
        <v>61</v>
      </c>
      <c r="U147" s="7">
        <f t="shared" si="31"/>
        <v>79053</v>
      </c>
      <c r="V147" s="7">
        <f t="shared" si="31"/>
        <v>531</v>
      </c>
      <c r="W147" s="7">
        <f t="shared" si="31"/>
        <v>342</v>
      </c>
      <c r="X147" s="7" t="str">
        <f t="shared" si="31"/>
        <v>53.0%</v>
      </c>
      <c r="Y147" s="7" t="str">
        <f t="shared" si="31"/>
        <v>47.0%</v>
      </c>
      <c r="Z147" s="7" t="str">
        <f t="shared" si="31"/>
        <v>60.6%</v>
      </c>
      <c r="AA147" s="7" t="str">
        <f t="shared" si="31"/>
        <v>20.5%</v>
      </c>
      <c r="AB147" s="7" t="str">
        <f t="shared" si="31"/>
        <v>13.2%</v>
      </c>
      <c r="AC147" s="7" t="str">
        <f t="shared" si="31"/>
        <v>2.9%</v>
      </c>
      <c r="AD147" s="7" t="str">
        <f t="shared" si="31"/>
        <v>1.4%</v>
      </c>
      <c r="AE147" s="7" t="str">
        <f t="shared" si="31"/>
        <v>0.8%</v>
      </c>
      <c r="AF147" s="7" t="str">
        <f t="shared" si="31"/>
        <v>0.5%</v>
      </c>
      <c r="AG147" s="7" t="str">
        <f t="shared" si="31"/>
        <v>0.2%</v>
      </c>
      <c r="AH147" s="9"/>
      <c r="AI147" s="9">
        <f t="shared" si="32"/>
        <v>4</v>
      </c>
      <c r="AJ147" s="10" t="s">
        <v>282</v>
      </c>
    </row>
    <row r="148" spans="1:36" ht="13.8" x14ac:dyDescent="0.25">
      <c r="A148" s="5">
        <f t="shared" si="34"/>
        <v>43890</v>
      </c>
      <c r="B148" s="5">
        <f t="shared" si="34"/>
        <v>44136</v>
      </c>
      <c r="C148" s="6">
        <f t="shared" si="34"/>
        <v>0.33333333333333331</v>
      </c>
      <c r="D148" s="7">
        <f t="shared" si="34"/>
        <v>248</v>
      </c>
      <c r="E148" s="10" t="s">
        <v>268</v>
      </c>
      <c r="F148" s="7">
        <f t="shared" si="35"/>
        <v>169194</v>
      </c>
      <c r="G148" s="7">
        <f t="shared" si="35"/>
        <v>8371</v>
      </c>
      <c r="H148" s="7">
        <f t="shared" si="35"/>
        <v>4313</v>
      </c>
      <c r="I148" s="16" t="str">
        <f t="shared" si="35"/>
        <v>No hay datos</v>
      </c>
      <c r="J148" s="19">
        <f t="shared" si="35"/>
        <v>149048</v>
      </c>
      <c r="K148" s="24">
        <f t="shared" si="35"/>
        <v>21423</v>
      </c>
      <c r="L148" s="7">
        <f t="shared" si="35"/>
        <v>327889</v>
      </c>
      <c r="M148" s="7">
        <f t="shared" si="35"/>
        <v>548790</v>
      </c>
      <c r="N148" s="7" t="s">
        <v>91</v>
      </c>
      <c r="O148" s="7" t="s">
        <v>124</v>
      </c>
      <c r="P148" s="7" t="s">
        <v>126</v>
      </c>
      <c r="Q148" s="8">
        <v>981</v>
      </c>
      <c r="R148" s="7">
        <f t="shared" si="33"/>
        <v>4575</v>
      </c>
      <c r="S148" s="7">
        <f t="shared" si="33"/>
        <v>281</v>
      </c>
      <c r="T148" s="7">
        <f t="shared" si="33"/>
        <v>61</v>
      </c>
      <c r="U148" s="7">
        <f t="shared" si="33"/>
        <v>79053</v>
      </c>
      <c r="V148" s="7">
        <f t="shared" si="33"/>
        <v>531</v>
      </c>
      <c r="W148" s="7">
        <f t="shared" si="33"/>
        <v>342</v>
      </c>
      <c r="X148" s="7" t="str">
        <f t="shared" si="33"/>
        <v>53.0%</v>
      </c>
      <c r="Y148" s="7" t="str">
        <f t="shared" si="33"/>
        <v>47.0%</v>
      </c>
      <c r="Z148" s="7" t="str">
        <f t="shared" si="33"/>
        <v>60.6%</v>
      </c>
      <c r="AA148" s="7" t="str">
        <f t="shared" si="33"/>
        <v>20.5%</v>
      </c>
      <c r="AB148" s="7" t="str">
        <f t="shared" si="33"/>
        <v>13.2%</v>
      </c>
      <c r="AC148" s="7" t="str">
        <f t="shared" si="33"/>
        <v>2.9%</v>
      </c>
      <c r="AD148" s="7" t="str">
        <f t="shared" si="33"/>
        <v>1.4%</v>
      </c>
      <c r="AE148" s="7" t="str">
        <f t="shared" si="33"/>
        <v>0.8%</v>
      </c>
      <c r="AF148" s="7" t="str">
        <f t="shared" si="33"/>
        <v>0.5%</v>
      </c>
      <c r="AG148" s="7" t="str">
        <f t="shared" si="33"/>
        <v>0.2%</v>
      </c>
      <c r="AH148" s="9"/>
      <c r="AI148" s="9">
        <f t="shared" si="32"/>
        <v>4</v>
      </c>
      <c r="AJ148" s="10" t="s">
        <v>282</v>
      </c>
    </row>
    <row r="149" spans="1:36" ht="13.8" x14ac:dyDescent="0.25">
      <c r="A149" s="5">
        <f t="shared" si="34"/>
        <v>43890</v>
      </c>
      <c r="B149" s="5">
        <f t="shared" si="34"/>
        <v>44136</v>
      </c>
      <c r="C149" s="6">
        <f t="shared" si="34"/>
        <v>0.33333333333333331</v>
      </c>
      <c r="D149" s="7">
        <f t="shared" si="34"/>
        <v>248</v>
      </c>
      <c r="E149" s="10" t="s">
        <v>268</v>
      </c>
      <c r="F149" s="7">
        <f t="shared" si="35"/>
        <v>169194</v>
      </c>
      <c r="G149" s="7">
        <f t="shared" si="35"/>
        <v>8371</v>
      </c>
      <c r="H149" s="7">
        <f t="shared" si="35"/>
        <v>4313</v>
      </c>
      <c r="I149" s="16" t="str">
        <f t="shared" si="35"/>
        <v>No hay datos</v>
      </c>
      <c r="J149" s="19">
        <f t="shared" si="35"/>
        <v>149048</v>
      </c>
      <c r="K149" s="24">
        <f t="shared" si="35"/>
        <v>21423</v>
      </c>
      <c r="L149" s="7">
        <f t="shared" si="35"/>
        <v>327889</v>
      </c>
      <c r="M149" s="7">
        <f t="shared" si="35"/>
        <v>548790</v>
      </c>
      <c r="N149" s="7" t="s">
        <v>91</v>
      </c>
      <c r="O149" s="7" t="s">
        <v>124</v>
      </c>
      <c r="P149" s="7" t="s">
        <v>210</v>
      </c>
      <c r="Q149" s="8">
        <v>188</v>
      </c>
      <c r="R149" s="7">
        <f t="shared" si="33"/>
        <v>4575</v>
      </c>
      <c r="S149" s="7">
        <f t="shared" si="33"/>
        <v>281</v>
      </c>
      <c r="T149" s="7">
        <f t="shared" si="33"/>
        <v>61</v>
      </c>
      <c r="U149" s="7">
        <f t="shared" si="33"/>
        <v>79053</v>
      </c>
      <c r="V149" s="7">
        <f t="shared" si="33"/>
        <v>531</v>
      </c>
      <c r="W149" s="7">
        <f t="shared" si="33"/>
        <v>342</v>
      </c>
      <c r="X149" s="7" t="str">
        <f t="shared" si="33"/>
        <v>53.0%</v>
      </c>
      <c r="Y149" s="7" t="str">
        <f t="shared" si="33"/>
        <v>47.0%</v>
      </c>
      <c r="Z149" s="7" t="str">
        <f t="shared" si="33"/>
        <v>60.6%</v>
      </c>
      <c r="AA149" s="7" t="str">
        <f t="shared" si="33"/>
        <v>20.5%</v>
      </c>
      <c r="AB149" s="7" t="str">
        <f t="shared" si="33"/>
        <v>13.2%</v>
      </c>
      <c r="AC149" s="7" t="str">
        <f t="shared" si="33"/>
        <v>2.9%</v>
      </c>
      <c r="AD149" s="7" t="str">
        <f t="shared" si="33"/>
        <v>1.4%</v>
      </c>
      <c r="AE149" s="7" t="str">
        <f t="shared" si="33"/>
        <v>0.8%</v>
      </c>
      <c r="AF149" s="7" t="str">
        <f t="shared" si="33"/>
        <v>0.5%</v>
      </c>
      <c r="AG149" s="7" t="str">
        <f t="shared" si="33"/>
        <v>0.2%</v>
      </c>
      <c r="AH149" s="9"/>
      <c r="AI149" s="9">
        <f t="shared" si="32"/>
        <v>4</v>
      </c>
      <c r="AJ149" s="10" t="s">
        <v>282</v>
      </c>
    </row>
    <row r="150" spans="1:36" ht="13.8" x14ac:dyDescent="0.25">
      <c r="A150" s="5">
        <f t="shared" si="34"/>
        <v>43890</v>
      </c>
      <c r="B150" s="5">
        <f t="shared" si="34"/>
        <v>44136</v>
      </c>
      <c r="C150" s="6">
        <f t="shared" si="34"/>
        <v>0.33333333333333331</v>
      </c>
      <c r="D150" s="7">
        <f t="shared" si="34"/>
        <v>248</v>
      </c>
      <c r="E150" s="10" t="s">
        <v>268</v>
      </c>
      <c r="F150" s="7">
        <f t="shared" si="35"/>
        <v>169194</v>
      </c>
      <c r="G150" s="7">
        <f t="shared" si="35"/>
        <v>8371</v>
      </c>
      <c r="H150" s="7">
        <f t="shared" si="35"/>
        <v>4313</v>
      </c>
      <c r="I150" s="16" t="str">
        <f t="shared" si="35"/>
        <v>No hay datos</v>
      </c>
      <c r="J150" s="19">
        <f t="shared" si="35"/>
        <v>149048</v>
      </c>
      <c r="K150" s="24">
        <f t="shared" si="35"/>
        <v>21423</v>
      </c>
      <c r="L150" s="7">
        <f t="shared" si="35"/>
        <v>327889</v>
      </c>
      <c r="M150" s="7">
        <f t="shared" si="35"/>
        <v>548790</v>
      </c>
      <c r="N150" s="7" t="s">
        <v>91</v>
      </c>
      <c r="O150" s="7" t="s">
        <v>124</v>
      </c>
      <c r="P150" s="7" t="s">
        <v>127</v>
      </c>
      <c r="Q150" s="8">
        <v>2158</v>
      </c>
      <c r="R150" s="7">
        <f t="shared" si="33"/>
        <v>4575</v>
      </c>
      <c r="S150" s="7">
        <f t="shared" si="33"/>
        <v>281</v>
      </c>
      <c r="T150" s="7">
        <f t="shared" si="33"/>
        <v>61</v>
      </c>
      <c r="U150" s="7">
        <f t="shared" si="33"/>
        <v>79053</v>
      </c>
      <c r="V150" s="7">
        <f t="shared" si="33"/>
        <v>531</v>
      </c>
      <c r="W150" s="7">
        <f t="shared" si="33"/>
        <v>342</v>
      </c>
      <c r="X150" s="7" t="str">
        <f t="shared" si="33"/>
        <v>53.0%</v>
      </c>
      <c r="Y150" s="7" t="str">
        <f t="shared" si="33"/>
        <v>47.0%</v>
      </c>
      <c r="Z150" s="7" t="str">
        <f t="shared" si="33"/>
        <v>60.6%</v>
      </c>
      <c r="AA150" s="7" t="str">
        <f t="shared" si="33"/>
        <v>20.5%</v>
      </c>
      <c r="AB150" s="7" t="str">
        <f t="shared" si="33"/>
        <v>13.2%</v>
      </c>
      <c r="AC150" s="7" t="str">
        <f t="shared" si="33"/>
        <v>2.9%</v>
      </c>
      <c r="AD150" s="7" t="str">
        <f t="shared" si="33"/>
        <v>1.4%</v>
      </c>
      <c r="AE150" s="7" t="str">
        <f t="shared" si="33"/>
        <v>0.8%</v>
      </c>
      <c r="AF150" s="7" t="str">
        <f t="shared" si="33"/>
        <v>0.5%</v>
      </c>
      <c r="AG150" s="7" t="str">
        <f t="shared" si="33"/>
        <v>0.2%</v>
      </c>
      <c r="AH150" s="9"/>
      <c r="AI150" s="9">
        <f t="shared" si="32"/>
        <v>4</v>
      </c>
      <c r="AJ150" s="10" t="s">
        <v>282</v>
      </c>
    </row>
    <row r="151" spans="1:36" ht="13.8" x14ac:dyDescent="0.25">
      <c r="A151" s="5">
        <f t="shared" si="34"/>
        <v>43890</v>
      </c>
      <c r="B151" s="5">
        <f t="shared" si="34"/>
        <v>44136</v>
      </c>
      <c r="C151" s="6">
        <f t="shared" si="34"/>
        <v>0.33333333333333331</v>
      </c>
      <c r="D151" s="7">
        <f t="shared" si="34"/>
        <v>248</v>
      </c>
      <c r="E151" s="10" t="s">
        <v>268</v>
      </c>
      <c r="F151" s="7">
        <f t="shared" si="35"/>
        <v>169194</v>
      </c>
      <c r="G151" s="7">
        <f t="shared" si="35"/>
        <v>8371</v>
      </c>
      <c r="H151" s="7">
        <f t="shared" si="35"/>
        <v>4313</v>
      </c>
      <c r="I151" s="16" t="str">
        <f t="shared" si="35"/>
        <v>No hay datos</v>
      </c>
      <c r="J151" s="19">
        <f t="shared" si="35"/>
        <v>149048</v>
      </c>
      <c r="K151" s="24">
        <f t="shared" si="35"/>
        <v>21423</v>
      </c>
      <c r="L151" s="7">
        <f t="shared" si="35"/>
        <v>327889</v>
      </c>
      <c r="M151" s="7">
        <f t="shared" si="35"/>
        <v>548790</v>
      </c>
      <c r="N151" s="7" t="s">
        <v>91</v>
      </c>
      <c r="O151" s="7" t="s">
        <v>124</v>
      </c>
      <c r="P151" s="7" t="s">
        <v>128</v>
      </c>
      <c r="Q151" s="8">
        <v>153</v>
      </c>
      <c r="R151" s="7">
        <f t="shared" ref="R151:AG166" si="36">R150</f>
        <v>4575</v>
      </c>
      <c r="S151" s="7">
        <f t="shared" si="36"/>
        <v>281</v>
      </c>
      <c r="T151" s="7">
        <f t="shared" si="36"/>
        <v>61</v>
      </c>
      <c r="U151" s="7">
        <f t="shared" si="36"/>
        <v>79053</v>
      </c>
      <c r="V151" s="7">
        <f t="shared" si="36"/>
        <v>531</v>
      </c>
      <c r="W151" s="7">
        <f t="shared" si="36"/>
        <v>342</v>
      </c>
      <c r="X151" s="7" t="str">
        <f t="shared" si="36"/>
        <v>53.0%</v>
      </c>
      <c r="Y151" s="7" t="str">
        <f t="shared" si="36"/>
        <v>47.0%</v>
      </c>
      <c r="Z151" s="7" t="str">
        <f t="shared" si="36"/>
        <v>60.6%</v>
      </c>
      <c r="AA151" s="7" t="str">
        <f t="shared" si="36"/>
        <v>20.5%</v>
      </c>
      <c r="AB151" s="7" t="str">
        <f t="shared" si="36"/>
        <v>13.2%</v>
      </c>
      <c r="AC151" s="7" t="str">
        <f t="shared" si="36"/>
        <v>2.9%</v>
      </c>
      <c r="AD151" s="7" t="str">
        <f t="shared" si="36"/>
        <v>1.4%</v>
      </c>
      <c r="AE151" s="7" t="str">
        <f t="shared" si="36"/>
        <v>0.8%</v>
      </c>
      <c r="AF151" s="7" t="str">
        <f t="shared" si="36"/>
        <v>0.5%</v>
      </c>
      <c r="AG151" s="7" t="str">
        <f t="shared" si="36"/>
        <v>0.2%</v>
      </c>
      <c r="AH151" s="9"/>
      <c r="AI151" s="9">
        <f t="shared" si="32"/>
        <v>4</v>
      </c>
      <c r="AJ151" s="10" t="s">
        <v>282</v>
      </c>
    </row>
    <row r="152" spans="1:36" ht="13.8" x14ac:dyDescent="0.25">
      <c r="A152" s="5">
        <f t="shared" si="34"/>
        <v>43890</v>
      </c>
      <c r="B152" s="5">
        <f t="shared" si="34"/>
        <v>44136</v>
      </c>
      <c r="C152" s="6">
        <f t="shared" si="34"/>
        <v>0.33333333333333331</v>
      </c>
      <c r="D152" s="7">
        <f t="shared" si="34"/>
        <v>248</v>
      </c>
      <c r="E152" s="10" t="s">
        <v>268</v>
      </c>
      <c r="F152" s="7">
        <f t="shared" si="35"/>
        <v>169194</v>
      </c>
      <c r="G152" s="7">
        <f t="shared" si="35"/>
        <v>8371</v>
      </c>
      <c r="H152" s="7">
        <f t="shared" si="35"/>
        <v>4313</v>
      </c>
      <c r="I152" s="16" t="str">
        <f t="shared" si="35"/>
        <v>No hay datos</v>
      </c>
      <c r="J152" s="19">
        <f t="shared" si="35"/>
        <v>149048</v>
      </c>
      <c r="K152" s="24">
        <f t="shared" si="35"/>
        <v>21423</v>
      </c>
      <c r="L152" s="7">
        <f t="shared" si="35"/>
        <v>327889</v>
      </c>
      <c r="M152" s="7">
        <f t="shared" si="35"/>
        <v>548790</v>
      </c>
      <c r="N152" s="7" t="s">
        <v>91</v>
      </c>
      <c r="O152" s="7" t="s">
        <v>124</v>
      </c>
      <c r="P152" s="7" t="s">
        <v>129</v>
      </c>
      <c r="Q152" s="8">
        <v>509</v>
      </c>
      <c r="R152" s="7">
        <f t="shared" si="36"/>
        <v>4575</v>
      </c>
      <c r="S152" s="7">
        <f t="shared" si="36"/>
        <v>281</v>
      </c>
      <c r="T152" s="7">
        <f t="shared" si="36"/>
        <v>61</v>
      </c>
      <c r="U152" s="7">
        <f t="shared" si="36"/>
        <v>79053</v>
      </c>
      <c r="V152" s="7">
        <f t="shared" si="36"/>
        <v>531</v>
      </c>
      <c r="W152" s="7">
        <f t="shared" si="36"/>
        <v>342</v>
      </c>
      <c r="X152" s="7" t="str">
        <f t="shared" si="36"/>
        <v>53.0%</v>
      </c>
      <c r="Y152" s="7" t="str">
        <f t="shared" si="36"/>
        <v>47.0%</v>
      </c>
      <c r="Z152" s="7" t="str">
        <f t="shared" si="36"/>
        <v>60.6%</v>
      </c>
      <c r="AA152" s="7" t="str">
        <f t="shared" si="36"/>
        <v>20.5%</v>
      </c>
      <c r="AB152" s="7" t="str">
        <f t="shared" si="36"/>
        <v>13.2%</v>
      </c>
      <c r="AC152" s="7" t="str">
        <f t="shared" si="36"/>
        <v>2.9%</v>
      </c>
      <c r="AD152" s="7" t="str">
        <f t="shared" si="36"/>
        <v>1.4%</v>
      </c>
      <c r="AE152" s="7" t="str">
        <f t="shared" si="36"/>
        <v>0.8%</v>
      </c>
      <c r="AF152" s="7" t="str">
        <f t="shared" si="36"/>
        <v>0.5%</v>
      </c>
      <c r="AG152" s="7" t="str">
        <f t="shared" si="36"/>
        <v>0.2%</v>
      </c>
      <c r="AH152" s="9"/>
      <c r="AI152" s="9">
        <f t="shared" si="32"/>
        <v>4</v>
      </c>
      <c r="AJ152" s="10" t="s">
        <v>282</v>
      </c>
    </row>
    <row r="153" spans="1:36" ht="13.8" x14ac:dyDescent="0.25">
      <c r="A153" s="5">
        <f t="shared" si="34"/>
        <v>43890</v>
      </c>
      <c r="B153" s="5">
        <f t="shared" si="34"/>
        <v>44136</v>
      </c>
      <c r="C153" s="6">
        <f t="shared" si="34"/>
        <v>0.33333333333333331</v>
      </c>
      <c r="D153" s="7">
        <f t="shared" si="34"/>
        <v>248</v>
      </c>
      <c r="E153" s="10" t="s">
        <v>268</v>
      </c>
      <c r="F153" s="7">
        <f t="shared" si="35"/>
        <v>169194</v>
      </c>
      <c r="G153" s="7">
        <f t="shared" si="35"/>
        <v>8371</v>
      </c>
      <c r="H153" s="7">
        <f t="shared" si="35"/>
        <v>4313</v>
      </c>
      <c r="I153" s="16" t="str">
        <f t="shared" si="35"/>
        <v>No hay datos</v>
      </c>
      <c r="J153" s="19">
        <f t="shared" si="35"/>
        <v>149048</v>
      </c>
      <c r="K153" s="24">
        <f t="shared" si="35"/>
        <v>21423</v>
      </c>
      <c r="L153" s="7">
        <f t="shared" si="35"/>
        <v>327889</v>
      </c>
      <c r="M153" s="7">
        <f t="shared" si="35"/>
        <v>548790</v>
      </c>
      <c r="N153" s="7" t="s">
        <v>91</v>
      </c>
      <c r="O153" s="7" t="s">
        <v>130</v>
      </c>
      <c r="P153" s="7" t="s">
        <v>130</v>
      </c>
      <c r="Q153" s="8">
        <v>4773</v>
      </c>
      <c r="R153" s="8">
        <v>4773</v>
      </c>
      <c r="S153" s="8">
        <v>170</v>
      </c>
      <c r="T153" s="8">
        <v>7</v>
      </c>
      <c r="U153" s="7">
        <f t="shared" si="36"/>
        <v>79053</v>
      </c>
      <c r="V153" s="7">
        <f t="shared" si="36"/>
        <v>531</v>
      </c>
      <c r="W153" s="7">
        <f t="shared" si="36"/>
        <v>342</v>
      </c>
      <c r="X153" s="7" t="str">
        <f t="shared" si="36"/>
        <v>53.0%</v>
      </c>
      <c r="Y153" s="7" t="str">
        <f t="shared" si="36"/>
        <v>47.0%</v>
      </c>
      <c r="Z153" s="7" t="str">
        <f t="shared" si="36"/>
        <v>60.6%</v>
      </c>
      <c r="AA153" s="7" t="str">
        <f t="shared" si="36"/>
        <v>20.5%</v>
      </c>
      <c r="AB153" s="7" t="str">
        <f t="shared" si="36"/>
        <v>13.2%</v>
      </c>
      <c r="AC153" s="7" t="str">
        <f t="shared" si="36"/>
        <v>2.9%</v>
      </c>
      <c r="AD153" s="7" t="str">
        <f t="shared" si="36"/>
        <v>1.4%</v>
      </c>
      <c r="AE153" s="7" t="str">
        <f t="shared" si="36"/>
        <v>0.8%</v>
      </c>
      <c r="AF153" s="7" t="str">
        <f t="shared" si="36"/>
        <v>0.5%</v>
      </c>
      <c r="AG153" s="7" t="str">
        <f t="shared" si="36"/>
        <v>0.2%</v>
      </c>
      <c r="AH153" s="9"/>
      <c r="AI153" s="9">
        <f t="shared" si="32"/>
        <v>4</v>
      </c>
      <c r="AJ153" s="10" t="s">
        <v>282</v>
      </c>
    </row>
    <row r="154" spans="1:36" ht="13.8" x14ac:dyDescent="0.25">
      <c r="A154" s="5">
        <f t="shared" si="34"/>
        <v>43890</v>
      </c>
      <c r="B154" s="5">
        <f t="shared" si="34"/>
        <v>44136</v>
      </c>
      <c r="C154" s="6">
        <f t="shared" si="34"/>
        <v>0.33333333333333331</v>
      </c>
      <c r="D154" s="7">
        <f t="shared" si="34"/>
        <v>248</v>
      </c>
      <c r="E154" s="10" t="s">
        <v>268</v>
      </c>
      <c r="F154" s="7">
        <f t="shared" si="35"/>
        <v>169194</v>
      </c>
      <c r="G154" s="7">
        <f t="shared" si="35"/>
        <v>8371</v>
      </c>
      <c r="H154" s="7">
        <f t="shared" si="35"/>
        <v>4313</v>
      </c>
      <c r="I154" s="16" t="str">
        <f t="shared" si="35"/>
        <v>No hay datos</v>
      </c>
      <c r="J154" s="19">
        <f t="shared" si="35"/>
        <v>149048</v>
      </c>
      <c r="K154" s="24">
        <f t="shared" si="35"/>
        <v>21423</v>
      </c>
      <c r="L154" s="7">
        <f t="shared" si="35"/>
        <v>327889</v>
      </c>
      <c r="M154" s="7">
        <f t="shared" si="35"/>
        <v>548790</v>
      </c>
      <c r="N154" s="7" t="s">
        <v>91</v>
      </c>
      <c r="O154" s="7" t="s">
        <v>130</v>
      </c>
      <c r="P154" s="7" t="s">
        <v>131</v>
      </c>
      <c r="Q154" s="8">
        <v>2396</v>
      </c>
      <c r="R154" s="7">
        <f t="shared" si="36"/>
        <v>4773</v>
      </c>
      <c r="S154" s="7">
        <f t="shared" si="36"/>
        <v>170</v>
      </c>
      <c r="T154" s="7">
        <f t="shared" si="36"/>
        <v>7</v>
      </c>
      <c r="U154" s="7">
        <f t="shared" si="36"/>
        <v>79053</v>
      </c>
      <c r="V154" s="7">
        <f t="shared" si="36"/>
        <v>531</v>
      </c>
      <c r="W154" s="7">
        <f t="shared" si="36"/>
        <v>342</v>
      </c>
      <c r="X154" s="7" t="str">
        <f t="shared" si="36"/>
        <v>53.0%</v>
      </c>
      <c r="Y154" s="7" t="str">
        <f t="shared" si="36"/>
        <v>47.0%</v>
      </c>
      <c r="Z154" s="7" t="str">
        <f t="shared" si="36"/>
        <v>60.6%</v>
      </c>
      <c r="AA154" s="7" t="str">
        <f t="shared" si="36"/>
        <v>20.5%</v>
      </c>
      <c r="AB154" s="7" t="str">
        <f t="shared" si="36"/>
        <v>13.2%</v>
      </c>
      <c r="AC154" s="7" t="str">
        <f t="shared" si="36"/>
        <v>2.9%</v>
      </c>
      <c r="AD154" s="7" t="str">
        <f t="shared" si="36"/>
        <v>1.4%</v>
      </c>
      <c r="AE154" s="7" t="str">
        <f t="shared" si="36"/>
        <v>0.8%</v>
      </c>
      <c r="AF154" s="7" t="str">
        <f t="shared" si="36"/>
        <v>0.5%</v>
      </c>
      <c r="AG154" s="7" t="str">
        <f t="shared" si="36"/>
        <v>0.2%</v>
      </c>
      <c r="AH154" s="9"/>
      <c r="AI154" s="9">
        <f t="shared" si="32"/>
        <v>4</v>
      </c>
      <c r="AJ154" s="10" t="s">
        <v>282</v>
      </c>
    </row>
    <row r="155" spans="1:36" ht="13.8" x14ac:dyDescent="0.25">
      <c r="A155" s="5">
        <f t="shared" si="34"/>
        <v>43890</v>
      </c>
      <c r="B155" s="5">
        <f t="shared" si="34"/>
        <v>44136</v>
      </c>
      <c r="C155" s="6">
        <f t="shared" si="34"/>
        <v>0.33333333333333331</v>
      </c>
      <c r="D155" s="7">
        <f t="shared" si="34"/>
        <v>248</v>
      </c>
      <c r="E155" s="10" t="s">
        <v>268</v>
      </c>
      <c r="F155" s="7">
        <f t="shared" si="35"/>
        <v>169194</v>
      </c>
      <c r="G155" s="7">
        <f t="shared" si="35"/>
        <v>8371</v>
      </c>
      <c r="H155" s="7">
        <f t="shared" si="35"/>
        <v>4313</v>
      </c>
      <c r="I155" s="16" t="str">
        <f t="shared" si="35"/>
        <v>No hay datos</v>
      </c>
      <c r="J155" s="19">
        <f t="shared" si="35"/>
        <v>149048</v>
      </c>
      <c r="K155" s="24">
        <f t="shared" si="35"/>
        <v>21423</v>
      </c>
      <c r="L155" s="7">
        <f t="shared" si="35"/>
        <v>327889</v>
      </c>
      <c r="M155" s="7">
        <f t="shared" si="35"/>
        <v>548790</v>
      </c>
      <c r="N155" s="7" t="s">
        <v>91</v>
      </c>
      <c r="O155" s="7" t="s">
        <v>130</v>
      </c>
      <c r="P155" s="7" t="s">
        <v>132</v>
      </c>
      <c r="Q155" s="8">
        <v>909</v>
      </c>
      <c r="R155" s="7">
        <f t="shared" si="36"/>
        <v>4773</v>
      </c>
      <c r="S155" s="7">
        <f t="shared" si="36"/>
        <v>170</v>
      </c>
      <c r="T155" s="7">
        <f t="shared" si="36"/>
        <v>7</v>
      </c>
      <c r="U155" s="7">
        <f t="shared" si="36"/>
        <v>79053</v>
      </c>
      <c r="V155" s="7">
        <f t="shared" si="36"/>
        <v>531</v>
      </c>
      <c r="W155" s="7">
        <f t="shared" si="36"/>
        <v>342</v>
      </c>
      <c r="X155" s="7" t="str">
        <f t="shared" si="36"/>
        <v>53.0%</v>
      </c>
      <c r="Y155" s="7" t="str">
        <f t="shared" si="36"/>
        <v>47.0%</v>
      </c>
      <c r="Z155" s="7" t="str">
        <f t="shared" si="36"/>
        <v>60.6%</v>
      </c>
      <c r="AA155" s="7" t="str">
        <f t="shared" si="36"/>
        <v>20.5%</v>
      </c>
      <c r="AB155" s="7" t="str">
        <f t="shared" si="36"/>
        <v>13.2%</v>
      </c>
      <c r="AC155" s="7" t="str">
        <f t="shared" si="36"/>
        <v>2.9%</v>
      </c>
      <c r="AD155" s="7" t="str">
        <f t="shared" si="36"/>
        <v>1.4%</v>
      </c>
      <c r="AE155" s="7" t="str">
        <f t="shared" si="36"/>
        <v>0.8%</v>
      </c>
      <c r="AF155" s="7" t="str">
        <f t="shared" si="36"/>
        <v>0.5%</v>
      </c>
      <c r="AG155" s="7" t="str">
        <f t="shared" si="36"/>
        <v>0.2%</v>
      </c>
      <c r="AH155" s="9"/>
      <c r="AI155" s="9">
        <f t="shared" si="32"/>
        <v>4</v>
      </c>
      <c r="AJ155" s="10" t="s">
        <v>282</v>
      </c>
    </row>
    <row r="156" spans="1:36" ht="13.8" x14ac:dyDescent="0.25">
      <c r="A156" s="5">
        <f t="shared" si="34"/>
        <v>43890</v>
      </c>
      <c r="B156" s="5">
        <f t="shared" si="34"/>
        <v>44136</v>
      </c>
      <c r="C156" s="6">
        <f t="shared" si="34"/>
        <v>0.33333333333333331</v>
      </c>
      <c r="D156" s="7">
        <f t="shared" si="34"/>
        <v>248</v>
      </c>
      <c r="E156" s="10" t="s">
        <v>268</v>
      </c>
      <c r="F156" s="7">
        <f t="shared" si="35"/>
        <v>169194</v>
      </c>
      <c r="G156" s="7">
        <f t="shared" si="35"/>
        <v>8371</v>
      </c>
      <c r="H156" s="7">
        <f t="shared" si="35"/>
        <v>4313</v>
      </c>
      <c r="I156" s="16" t="str">
        <f t="shared" si="35"/>
        <v>No hay datos</v>
      </c>
      <c r="J156" s="19">
        <f t="shared" si="35"/>
        <v>149048</v>
      </c>
      <c r="K156" s="24">
        <f t="shared" si="35"/>
        <v>21423</v>
      </c>
      <c r="L156" s="7">
        <f t="shared" si="35"/>
        <v>327889</v>
      </c>
      <c r="M156" s="7">
        <f t="shared" si="35"/>
        <v>548790</v>
      </c>
      <c r="N156" s="7" t="s">
        <v>91</v>
      </c>
      <c r="O156" s="7" t="s">
        <v>130</v>
      </c>
      <c r="P156" s="7" t="s">
        <v>182</v>
      </c>
      <c r="Q156" s="8">
        <v>590</v>
      </c>
      <c r="R156" s="7">
        <f t="shared" si="36"/>
        <v>4773</v>
      </c>
      <c r="S156" s="7">
        <f t="shared" si="36"/>
        <v>170</v>
      </c>
      <c r="T156" s="7">
        <f t="shared" si="36"/>
        <v>7</v>
      </c>
      <c r="U156" s="7">
        <f t="shared" si="36"/>
        <v>79053</v>
      </c>
      <c r="V156" s="7">
        <f t="shared" si="36"/>
        <v>531</v>
      </c>
      <c r="W156" s="7">
        <f t="shared" si="36"/>
        <v>342</v>
      </c>
      <c r="X156" s="7" t="str">
        <f t="shared" si="36"/>
        <v>53.0%</v>
      </c>
      <c r="Y156" s="7" t="str">
        <f t="shared" si="36"/>
        <v>47.0%</v>
      </c>
      <c r="Z156" s="7" t="str">
        <f t="shared" si="36"/>
        <v>60.6%</v>
      </c>
      <c r="AA156" s="7" t="str">
        <f t="shared" si="36"/>
        <v>20.5%</v>
      </c>
      <c r="AB156" s="7" t="str">
        <f t="shared" si="36"/>
        <v>13.2%</v>
      </c>
      <c r="AC156" s="7" t="str">
        <f t="shared" si="36"/>
        <v>2.9%</v>
      </c>
      <c r="AD156" s="7" t="str">
        <f t="shared" si="36"/>
        <v>1.4%</v>
      </c>
      <c r="AE156" s="7" t="str">
        <f t="shared" si="36"/>
        <v>0.8%</v>
      </c>
      <c r="AF156" s="7" t="str">
        <f t="shared" si="36"/>
        <v>0.5%</v>
      </c>
      <c r="AG156" s="7" t="str">
        <f t="shared" si="36"/>
        <v>0.2%</v>
      </c>
      <c r="AH156" s="9"/>
      <c r="AI156" s="9">
        <f t="shared" si="32"/>
        <v>4</v>
      </c>
      <c r="AJ156" s="10" t="s">
        <v>282</v>
      </c>
    </row>
    <row r="157" spans="1:36" ht="13.8" x14ac:dyDescent="0.25">
      <c r="A157" s="5">
        <f t="shared" si="34"/>
        <v>43890</v>
      </c>
      <c r="B157" s="5">
        <f t="shared" si="34"/>
        <v>44136</v>
      </c>
      <c r="C157" s="6">
        <f t="shared" si="34"/>
        <v>0.33333333333333331</v>
      </c>
      <c r="D157" s="7">
        <f t="shared" si="34"/>
        <v>248</v>
      </c>
      <c r="E157" s="10" t="s">
        <v>268</v>
      </c>
      <c r="F157" s="7">
        <f t="shared" si="35"/>
        <v>169194</v>
      </c>
      <c r="G157" s="7">
        <f t="shared" si="35"/>
        <v>8371</v>
      </c>
      <c r="H157" s="7">
        <f t="shared" si="35"/>
        <v>4313</v>
      </c>
      <c r="I157" s="16" t="str">
        <f t="shared" si="35"/>
        <v>No hay datos</v>
      </c>
      <c r="J157" s="19">
        <f t="shared" si="35"/>
        <v>149048</v>
      </c>
      <c r="K157" s="24">
        <f t="shared" si="35"/>
        <v>21423</v>
      </c>
      <c r="L157" s="7">
        <f t="shared" si="35"/>
        <v>327889</v>
      </c>
      <c r="M157" s="7">
        <f t="shared" si="35"/>
        <v>548790</v>
      </c>
      <c r="N157" s="7" t="s">
        <v>91</v>
      </c>
      <c r="O157" s="7" t="s">
        <v>130</v>
      </c>
      <c r="P157" s="7" t="s">
        <v>133</v>
      </c>
      <c r="Q157" s="8">
        <v>520</v>
      </c>
      <c r="R157" s="7">
        <f t="shared" si="36"/>
        <v>4773</v>
      </c>
      <c r="S157" s="7">
        <f t="shared" si="36"/>
        <v>170</v>
      </c>
      <c r="T157" s="7">
        <f t="shared" si="36"/>
        <v>7</v>
      </c>
      <c r="U157" s="7">
        <f t="shared" si="36"/>
        <v>79053</v>
      </c>
      <c r="V157" s="7">
        <f t="shared" si="36"/>
        <v>531</v>
      </c>
      <c r="W157" s="7">
        <f t="shared" si="36"/>
        <v>342</v>
      </c>
      <c r="X157" s="7" t="str">
        <f t="shared" si="36"/>
        <v>53.0%</v>
      </c>
      <c r="Y157" s="7" t="str">
        <f t="shared" si="36"/>
        <v>47.0%</v>
      </c>
      <c r="Z157" s="7" t="str">
        <f t="shared" si="36"/>
        <v>60.6%</v>
      </c>
      <c r="AA157" s="7" t="str">
        <f t="shared" si="36"/>
        <v>20.5%</v>
      </c>
      <c r="AB157" s="7" t="str">
        <f t="shared" si="36"/>
        <v>13.2%</v>
      </c>
      <c r="AC157" s="7" t="str">
        <f t="shared" si="36"/>
        <v>2.9%</v>
      </c>
      <c r="AD157" s="7" t="str">
        <f t="shared" si="36"/>
        <v>1.4%</v>
      </c>
      <c r="AE157" s="7" t="str">
        <f t="shared" si="36"/>
        <v>0.8%</v>
      </c>
      <c r="AF157" s="7" t="str">
        <f t="shared" si="36"/>
        <v>0.5%</v>
      </c>
      <c r="AG157" s="7" t="str">
        <f t="shared" si="36"/>
        <v>0.2%</v>
      </c>
      <c r="AH157" s="9"/>
      <c r="AI157" s="9">
        <f t="shared" si="32"/>
        <v>4</v>
      </c>
      <c r="AJ157" s="10" t="s">
        <v>282</v>
      </c>
    </row>
    <row r="158" spans="1:36" ht="13.8" x14ac:dyDescent="0.25">
      <c r="A158" s="5">
        <f t="shared" si="34"/>
        <v>43890</v>
      </c>
      <c r="B158" s="5">
        <f t="shared" si="34"/>
        <v>44136</v>
      </c>
      <c r="C158" s="6">
        <f t="shared" si="34"/>
        <v>0.33333333333333331</v>
      </c>
      <c r="D158" s="7">
        <f t="shared" si="34"/>
        <v>248</v>
      </c>
      <c r="E158" s="10" t="s">
        <v>268</v>
      </c>
      <c r="F158" s="7">
        <f t="shared" si="35"/>
        <v>169194</v>
      </c>
      <c r="G158" s="7">
        <f t="shared" si="35"/>
        <v>8371</v>
      </c>
      <c r="H158" s="7">
        <f t="shared" si="35"/>
        <v>4313</v>
      </c>
      <c r="I158" s="16" t="str">
        <f t="shared" si="35"/>
        <v>No hay datos</v>
      </c>
      <c r="J158" s="19">
        <f t="shared" si="35"/>
        <v>149048</v>
      </c>
      <c r="K158" s="24">
        <f t="shared" si="35"/>
        <v>21423</v>
      </c>
      <c r="L158" s="7">
        <f t="shared" si="35"/>
        <v>327889</v>
      </c>
      <c r="M158" s="7">
        <f t="shared" si="35"/>
        <v>548790</v>
      </c>
      <c r="N158" s="7" t="s">
        <v>91</v>
      </c>
      <c r="O158" s="7" t="s">
        <v>130</v>
      </c>
      <c r="P158" s="7" t="s">
        <v>217</v>
      </c>
      <c r="Q158" s="8">
        <v>160</v>
      </c>
      <c r="R158" s="7">
        <f t="shared" si="36"/>
        <v>4773</v>
      </c>
      <c r="S158" s="7">
        <f t="shared" si="36"/>
        <v>170</v>
      </c>
      <c r="T158" s="7">
        <f t="shared" si="36"/>
        <v>7</v>
      </c>
      <c r="U158" s="7">
        <f t="shared" si="36"/>
        <v>79053</v>
      </c>
      <c r="V158" s="7">
        <f t="shared" si="36"/>
        <v>531</v>
      </c>
      <c r="W158" s="7">
        <f t="shared" si="36"/>
        <v>342</v>
      </c>
      <c r="X158" s="7" t="str">
        <f t="shared" si="36"/>
        <v>53.0%</v>
      </c>
      <c r="Y158" s="7" t="str">
        <f t="shared" si="36"/>
        <v>47.0%</v>
      </c>
      <c r="Z158" s="7" t="str">
        <f t="shared" si="36"/>
        <v>60.6%</v>
      </c>
      <c r="AA158" s="7" t="str">
        <f t="shared" si="36"/>
        <v>20.5%</v>
      </c>
      <c r="AB158" s="7" t="str">
        <f t="shared" si="36"/>
        <v>13.2%</v>
      </c>
      <c r="AC158" s="7" t="str">
        <f t="shared" si="36"/>
        <v>2.9%</v>
      </c>
      <c r="AD158" s="7" t="str">
        <f t="shared" si="36"/>
        <v>1.4%</v>
      </c>
      <c r="AE158" s="7" t="str">
        <f t="shared" si="36"/>
        <v>0.8%</v>
      </c>
      <c r="AF158" s="7" t="str">
        <f t="shared" si="36"/>
        <v>0.5%</v>
      </c>
      <c r="AG158" s="7" t="str">
        <f t="shared" si="36"/>
        <v>0.2%</v>
      </c>
      <c r="AH158" s="9"/>
      <c r="AI158" s="9">
        <f t="shared" si="32"/>
        <v>4</v>
      </c>
      <c r="AJ158" s="10" t="s">
        <v>282</v>
      </c>
    </row>
    <row r="159" spans="1:36" ht="13.8" x14ac:dyDescent="0.25">
      <c r="A159" s="5">
        <f t="shared" si="34"/>
        <v>43890</v>
      </c>
      <c r="B159" s="5">
        <f t="shared" si="34"/>
        <v>44136</v>
      </c>
      <c r="C159" s="6">
        <f t="shared" si="34"/>
        <v>0.33333333333333331</v>
      </c>
      <c r="D159" s="7">
        <f t="shared" si="34"/>
        <v>248</v>
      </c>
      <c r="E159" s="10" t="s">
        <v>268</v>
      </c>
      <c r="F159" s="7">
        <f t="shared" si="35"/>
        <v>169194</v>
      </c>
      <c r="G159" s="7">
        <f t="shared" si="35"/>
        <v>8371</v>
      </c>
      <c r="H159" s="7">
        <f t="shared" si="35"/>
        <v>4313</v>
      </c>
      <c r="I159" s="16" t="str">
        <f t="shared" si="35"/>
        <v>No hay datos</v>
      </c>
      <c r="J159" s="19">
        <f t="shared" si="35"/>
        <v>149048</v>
      </c>
      <c r="K159" s="24">
        <f t="shared" si="35"/>
        <v>21423</v>
      </c>
      <c r="L159" s="7">
        <f t="shared" si="35"/>
        <v>327889</v>
      </c>
      <c r="M159" s="7">
        <f t="shared" si="35"/>
        <v>548790</v>
      </c>
      <c r="N159" s="7" t="s">
        <v>91</v>
      </c>
      <c r="O159" s="7" t="s">
        <v>130</v>
      </c>
      <c r="P159" s="7" t="s">
        <v>249</v>
      </c>
      <c r="Q159" s="8">
        <v>198</v>
      </c>
      <c r="R159" s="7">
        <f t="shared" si="36"/>
        <v>4773</v>
      </c>
      <c r="S159" s="7">
        <f t="shared" si="36"/>
        <v>170</v>
      </c>
      <c r="T159" s="7">
        <f t="shared" si="36"/>
        <v>7</v>
      </c>
      <c r="U159" s="7">
        <f t="shared" si="36"/>
        <v>79053</v>
      </c>
      <c r="V159" s="7">
        <f t="shared" si="36"/>
        <v>531</v>
      </c>
      <c r="W159" s="7">
        <f t="shared" si="36"/>
        <v>342</v>
      </c>
      <c r="X159" s="7" t="str">
        <f t="shared" si="36"/>
        <v>53.0%</v>
      </c>
      <c r="Y159" s="7" t="str">
        <f t="shared" si="36"/>
        <v>47.0%</v>
      </c>
      <c r="Z159" s="7" t="str">
        <f t="shared" si="36"/>
        <v>60.6%</v>
      </c>
      <c r="AA159" s="7" t="str">
        <f t="shared" si="36"/>
        <v>20.5%</v>
      </c>
      <c r="AB159" s="7" t="str">
        <f t="shared" si="36"/>
        <v>13.2%</v>
      </c>
      <c r="AC159" s="7" t="str">
        <f t="shared" si="36"/>
        <v>2.9%</v>
      </c>
      <c r="AD159" s="7" t="str">
        <f t="shared" si="36"/>
        <v>1.4%</v>
      </c>
      <c r="AE159" s="7" t="str">
        <f t="shared" si="36"/>
        <v>0.8%</v>
      </c>
      <c r="AF159" s="7" t="str">
        <f t="shared" si="36"/>
        <v>0.5%</v>
      </c>
      <c r="AG159" s="7" t="str">
        <f t="shared" si="36"/>
        <v>0.2%</v>
      </c>
      <c r="AH159" s="9"/>
      <c r="AI159" s="9">
        <f t="shared" si="32"/>
        <v>4</v>
      </c>
      <c r="AJ159" s="10" t="s">
        <v>282</v>
      </c>
    </row>
    <row r="160" spans="1:36" ht="13.8" x14ac:dyDescent="0.25">
      <c r="A160" s="5">
        <f t="shared" si="34"/>
        <v>43890</v>
      </c>
      <c r="B160" s="5">
        <f t="shared" si="34"/>
        <v>44136</v>
      </c>
      <c r="C160" s="6">
        <f t="shared" si="34"/>
        <v>0.33333333333333331</v>
      </c>
      <c r="D160" s="7">
        <f t="shared" si="34"/>
        <v>248</v>
      </c>
      <c r="E160" s="10" t="s">
        <v>268</v>
      </c>
      <c r="F160" s="7">
        <f t="shared" si="35"/>
        <v>169194</v>
      </c>
      <c r="G160" s="7">
        <f t="shared" si="35"/>
        <v>8371</v>
      </c>
      <c r="H160" s="7">
        <f t="shared" si="35"/>
        <v>4313</v>
      </c>
      <c r="I160" s="16" t="str">
        <f t="shared" si="35"/>
        <v>No hay datos</v>
      </c>
      <c r="J160" s="19">
        <f t="shared" si="35"/>
        <v>149048</v>
      </c>
      <c r="K160" s="24">
        <f t="shared" si="35"/>
        <v>21423</v>
      </c>
      <c r="L160" s="7">
        <f t="shared" si="35"/>
        <v>327889</v>
      </c>
      <c r="M160" s="7">
        <f t="shared" si="35"/>
        <v>548790</v>
      </c>
      <c r="N160" s="7" t="s">
        <v>91</v>
      </c>
      <c r="O160" s="7" t="s">
        <v>134</v>
      </c>
      <c r="P160" s="7" t="s">
        <v>134</v>
      </c>
      <c r="Q160" s="8">
        <v>6227</v>
      </c>
      <c r="R160" s="8">
        <v>6227</v>
      </c>
      <c r="S160" s="8">
        <v>222</v>
      </c>
      <c r="T160" s="8">
        <v>44</v>
      </c>
      <c r="U160" s="7">
        <f t="shared" si="36"/>
        <v>79053</v>
      </c>
      <c r="V160" s="7">
        <f t="shared" si="36"/>
        <v>531</v>
      </c>
      <c r="W160" s="7">
        <f t="shared" si="36"/>
        <v>342</v>
      </c>
      <c r="X160" s="7" t="str">
        <f t="shared" si="36"/>
        <v>53.0%</v>
      </c>
      <c r="Y160" s="7" t="str">
        <f t="shared" si="36"/>
        <v>47.0%</v>
      </c>
      <c r="Z160" s="7" t="str">
        <f t="shared" si="36"/>
        <v>60.6%</v>
      </c>
      <c r="AA160" s="7" t="str">
        <f t="shared" si="36"/>
        <v>20.5%</v>
      </c>
      <c r="AB160" s="7" t="str">
        <f t="shared" si="36"/>
        <v>13.2%</v>
      </c>
      <c r="AC160" s="7" t="str">
        <f t="shared" si="36"/>
        <v>2.9%</v>
      </c>
      <c r="AD160" s="7" t="str">
        <f t="shared" si="36"/>
        <v>1.4%</v>
      </c>
      <c r="AE160" s="7" t="str">
        <f t="shared" si="36"/>
        <v>0.8%</v>
      </c>
      <c r="AF160" s="7" t="str">
        <f t="shared" si="36"/>
        <v>0.5%</v>
      </c>
      <c r="AG160" s="7" t="str">
        <f t="shared" si="36"/>
        <v>0.2%</v>
      </c>
      <c r="AH160" s="9"/>
      <c r="AI160" s="9">
        <f t="shared" si="32"/>
        <v>4</v>
      </c>
      <c r="AJ160" s="10" t="s">
        <v>282</v>
      </c>
    </row>
    <row r="161" spans="1:36" ht="13.8" x14ac:dyDescent="0.25">
      <c r="A161" s="5">
        <f t="shared" si="34"/>
        <v>43890</v>
      </c>
      <c r="B161" s="5">
        <f t="shared" si="34"/>
        <v>44136</v>
      </c>
      <c r="C161" s="6">
        <f t="shared" si="34"/>
        <v>0.33333333333333331</v>
      </c>
      <c r="D161" s="7">
        <f t="shared" si="34"/>
        <v>248</v>
      </c>
      <c r="E161" s="10" t="s">
        <v>268</v>
      </c>
      <c r="F161" s="7">
        <f t="shared" si="35"/>
        <v>169194</v>
      </c>
      <c r="G161" s="7">
        <f t="shared" si="35"/>
        <v>8371</v>
      </c>
      <c r="H161" s="7">
        <f t="shared" si="35"/>
        <v>4313</v>
      </c>
      <c r="I161" s="16" t="str">
        <f t="shared" si="35"/>
        <v>No hay datos</v>
      </c>
      <c r="J161" s="19">
        <f t="shared" si="35"/>
        <v>149048</v>
      </c>
      <c r="K161" s="24">
        <f t="shared" si="35"/>
        <v>21423</v>
      </c>
      <c r="L161" s="7">
        <f t="shared" si="35"/>
        <v>327889</v>
      </c>
      <c r="M161" s="7">
        <f t="shared" si="35"/>
        <v>548790</v>
      </c>
      <c r="N161" s="7" t="s">
        <v>91</v>
      </c>
      <c r="O161" s="7" t="s">
        <v>134</v>
      </c>
      <c r="P161" s="7" t="s">
        <v>135</v>
      </c>
      <c r="Q161" s="8">
        <v>128</v>
      </c>
      <c r="R161" s="7">
        <f t="shared" si="36"/>
        <v>6227</v>
      </c>
      <c r="S161" s="7">
        <f t="shared" si="36"/>
        <v>222</v>
      </c>
      <c r="T161" s="7">
        <f t="shared" si="36"/>
        <v>44</v>
      </c>
      <c r="U161" s="7">
        <f t="shared" si="36"/>
        <v>79053</v>
      </c>
      <c r="V161" s="7">
        <f t="shared" si="36"/>
        <v>531</v>
      </c>
      <c r="W161" s="7">
        <f t="shared" si="36"/>
        <v>342</v>
      </c>
      <c r="X161" s="7" t="str">
        <f t="shared" si="36"/>
        <v>53.0%</v>
      </c>
      <c r="Y161" s="7" t="str">
        <f t="shared" si="36"/>
        <v>47.0%</v>
      </c>
      <c r="Z161" s="7" t="str">
        <f t="shared" si="36"/>
        <v>60.6%</v>
      </c>
      <c r="AA161" s="7" t="str">
        <f t="shared" si="36"/>
        <v>20.5%</v>
      </c>
      <c r="AB161" s="7" t="str">
        <f t="shared" si="36"/>
        <v>13.2%</v>
      </c>
      <c r="AC161" s="7" t="str">
        <f t="shared" si="36"/>
        <v>2.9%</v>
      </c>
      <c r="AD161" s="7" t="str">
        <f t="shared" si="36"/>
        <v>1.4%</v>
      </c>
      <c r="AE161" s="7" t="str">
        <f t="shared" si="36"/>
        <v>0.8%</v>
      </c>
      <c r="AF161" s="7" t="str">
        <f t="shared" si="36"/>
        <v>0.5%</v>
      </c>
      <c r="AG161" s="7" t="str">
        <f t="shared" si="36"/>
        <v>0.2%</v>
      </c>
      <c r="AH161" s="9"/>
      <c r="AI161" s="9">
        <f t="shared" si="32"/>
        <v>4</v>
      </c>
      <c r="AJ161" s="10" t="s">
        <v>282</v>
      </c>
    </row>
    <row r="162" spans="1:36" ht="13.8" x14ac:dyDescent="0.25">
      <c r="A162" s="5">
        <f t="shared" si="34"/>
        <v>43890</v>
      </c>
      <c r="B162" s="5">
        <f t="shared" si="34"/>
        <v>44136</v>
      </c>
      <c r="C162" s="6">
        <f t="shared" si="34"/>
        <v>0.33333333333333331</v>
      </c>
      <c r="D162" s="7">
        <f t="shared" si="34"/>
        <v>248</v>
      </c>
      <c r="E162" s="10" t="s">
        <v>268</v>
      </c>
      <c r="F162" s="7">
        <f t="shared" si="35"/>
        <v>169194</v>
      </c>
      <c r="G162" s="7">
        <f t="shared" si="35"/>
        <v>8371</v>
      </c>
      <c r="H162" s="7">
        <f t="shared" si="35"/>
        <v>4313</v>
      </c>
      <c r="I162" s="16" t="str">
        <f t="shared" si="35"/>
        <v>No hay datos</v>
      </c>
      <c r="J162" s="19">
        <f t="shared" si="35"/>
        <v>149048</v>
      </c>
      <c r="K162" s="24">
        <f t="shared" si="35"/>
        <v>21423</v>
      </c>
      <c r="L162" s="7">
        <f t="shared" si="35"/>
        <v>327889</v>
      </c>
      <c r="M162" s="7">
        <f t="shared" si="35"/>
        <v>548790</v>
      </c>
      <c r="N162" s="7" t="s">
        <v>91</v>
      </c>
      <c r="O162" s="7" t="s">
        <v>134</v>
      </c>
      <c r="P162" s="7" t="s">
        <v>230</v>
      </c>
      <c r="Q162" s="8">
        <v>108</v>
      </c>
      <c r="R162" s="7">
        <f t="shared" si="36"/>
        <v>6227</v>
      </c>
      <c r="S162" s="7">
        <f t="shared" si="36"/>
        <v>222</v>
      </c>
      <c r="T162" s="7">
        <f t="shared" si="36"/>
        <v>44</v>
      </c>
      <c r="U162" s="7">
        <f t="shared" si="36"/>
        <v>79053</v>
      </c>
      <c r="V162" s="7">
        <f t="shared" si="36"/>
        <v>531</v>
      </c>
      <c r="W162" s="7">
        <f t="shared" si="36"/>
        <v>342</v>
      </c>
      <c r="X162" s="7" t="str">
        <f t="shared" si="36"/>
        <v>53.0%</v>
      </c>
      <c r="Y162" s="7" t="str">
        <f t="shared" si="36"/>
        <v>47.0%</v>
      </c>
      <c r="Z162" s="7" t="str">
        <f t="shared" si="36"/>
        <v>60.6%</v>
      </c>
      <c r="AA162" s="7" t="str">
        <f t="shared" si="36"/>
        <v>20.5%</v>
      </c>
      <c r="AB162" s="7" t="str">
        <f t="shared" si="36"/>
        <v>13.2%</v>
      </c>
      <c r="AC162" s="7" t="str">
        <f t="shared" si="36"/>
        <v>2.9%</v>
      </c>
      <c r="AD162" s="7" t="str">
        <f t="shared" si="36"/>
        <v>1.4%</v>
      </c>
      <c r="AE162" s="7" t="str">
        <f t="shared" si="36"/>
        <v>0.8%</v>
      </c>
      <c r="AF162" s="7" t="str">
        <f t="shared" si="36"/>
        <v>0.5%</v>
      </c>
      <c r="AG162" s="7" t="str">
        <f t="shared" si="36"/>
        <v>0.2%</v>
      </c>
      <c r="AH162" s="9"/>
      <c r="AI162" s="9">
        <f t="shared" si="32"/>
        <v>4</v>
      </c>
      <c r="AJ162" s="10" t="s">
        <v>282</v>
      </c>
    </row>
    <row r="163" spans="1:36" ht="13.8" x14ac:dyDescent="0.25">
      <c r="A163" s="5">
        <f t="shared" ref="A163:D178" si="37">A162</f>
        <v>43890</v>
      </c>
      <c r="B163" s="5">
        <f t="shared" si="37"/>
        <v>44136</v>
      </c>
      <c r="C163" s="6">
        <f t="shared" si="37"/>
        <v>0.33333333333333331</v>
      </c>
      <c r="D163" s="7">
        <f t="shared" si="37"/>
        <v>248</v>
      </c>
      <c r="E163" s="10" t="s">
        <v>268</v>
      </c>
      <c r="F163" s="7">
        <f t="shared" ref="F163:M178" si="38">F162</f>
        <v>169194</v>
      </c>
      <c r="G163" s="7">
        <f t="shared" si="38"/>
        <v>8371</v>
      </c>
      <c r="H163" s="7">
        <f t="shared" si="38"/>
        <v>4313</v>
      </c>
      <c r="I163" s="16" t="str">
        <f t="shared" si="38"/>
        <v>No hay datos</v>
      </c>
      <c r="J163" s="19">
        <f t="shared" si="38"/>
        <v>149048</v>
      </c>
      <c r="K163" s="24">
        <f t="shared" si="38"/>
        <v>21423</v>
      </c>
      <c r="L163" s="7">
        <f t="shared" si="38"/>
        <v>327889</v>
      </c>
      <c r="M163" s="7">
        <f t="shared" si="38"/>
        <v>548790</v>
      </c>
      <c r="N163" s="7" t="s">
        <v>91</v>
      </c>
      <c r="O163" s="7" t="s">
        <v>134</v>
      </c>
      <c r="P163" s="7" t="s">
        <v>134</v>
      </c>
      <c r="Q163" s="8">
        <v>4751</v>
      </c>
      <c r="R163" s="7">
        <f t="shared" si="36"/>
        <v>6227</v>
      </c>
      <c r="S163" s="7">
        <f t="shared" si="36"/>
        <v>222</v>
      </c>
      <c r="T163" s="7">
        <f t="shared" si="36"/>
        <v>44</v>
      </c>
      <c r="U163" s="7">
        <f t="shared" si="36"/>
        <v>79053</v>
      </c>
      <c r="V163" s="7">
        <f t="shared" si="36"/>
        <v>531</v>
      </c>
      <c r="W163" s="7">
        <f t="shared" si="36"/>
        <v>342</v>
      </c>
      <c r="X163" s="7" t="str">
        <f t="shared" si="36"/>
        <v>53.0%</v>
      </c>
      <c r="Y163" s="7" t="str">
        <f t="shared" si="36"/>
        <v>47.0%</v>
      </c>
      <c r="Z163" s="7" t="str">
        <f t="shared" si="36"/>
        <v>60.6%</v>
      </c>
      <c r="AA163" s="7" t="str">
        <f t="shared" si="36"/>
        <v>20.5%</v>
      </c>
      <c r="AB163" s="7" t="str">
        <f t="shared" si="36"/>
        <v>13.2%</v>
      </c>
      <c r="AC163" s="7" t="str">
        <f t="shared" si="36"/>
        <v>2.9%</v>
      </c>
      <c r="AD163" s="7" t="str">
        <f t="shared" si="36"/>
        <v>1.4%</v>
      </c>
      <c r="AE163" s="7" t="str">
        <f t="shared" si="36"/>
        <v>0.8%</v>
      </c>
      <c r="AF163" s="7" t="str">
        <f t="shared" si="36"/>
        <v>0.5%</v>
      </c>
      <c r="AG163" s="7" t="str">
        <f t="shared" si="36"/>
        <v>0.2%</v>
      </c>
      <c r="AH163" s="9"/>
      <c r="AI163" s="9">
        <f t="shared" si="32"/>
        <v>4</v>
      </c>
      <c r="AJ163" s="10" t="s">
        <v>282</v>
      </c>
    </row>
    <row r="164" spans="1:36" ht="13.8" x14ac:dyDescent="0.25">
      <c r="A164" s="5">
        <f t="shared" si="37"/>
        <v>43890</v>
      </c>
      <c r="B164" s="5">
        <f t="shared" si="37"/>
        <v>44136</v>
      </c>
      <c r="C164" s="6">
        <f t="shared" si="37"/>
        <v>0.33333333333333331</v>
      </c>
      <c r="D164" s="7">
        <f t="shared" si="37"/>
        <v>248</v>
      </c>
      <c r="E164" s="10" t="s">
        <v>268</v>
      </c>
      <c r="F164" s="7">
        <f t="shared" si="38"/>
        <v>169194</v>
      </c>
      <c r="G164" s="7">
        <f t="shared" si="38"/>
        <v>8371</v>
      </c>
      <c r="H164" s="7">
        <f t="shared" si="38"/>
        <v>4313</v>
      </c>
      <c r="I164" s="16" t="str">
        <f t="shared" si="38"/>
        <v>No hay datos</v>
      </c>
      <c r="J164" s="19">
        <f t="shared" si="38"/>
        <v>149048</v>
      </c>
      <c r="K164" s="24">
        <f t="shared" si="38"/>
        <v>21423</v>
      </c>
      <c r="L164" s="7">
        <f t="shared" si="38"/>
        <v>327889</v>
      </c>
      <c r="M164" s="7">
        <f t="shared" si="38"/>
        <v>548790</v>
      </c>
      <c r="N164" s="7" t="s">
        <v>91</v>
      </c>
      <c r="O164" s="7" t="s">
        <v>134</v>
      </c>
      <c r="P164" s="7" t="s">
        <v>136</v>
      </c>
      <c r="Q164" s="8">
        <v>44</v>
      </c>
      <c r="R164" s="7">
        <f t="shared" si="36"/>
        <v>6227</v>
      </c>
      <c r="S164" s="7">
        <f t="shared" si="36"/>
        <v>222</v>
      </c>
      <c r="T164" s="7">
        <f t="shared" si="36"/>
        <v>44</v>
      </c>
      <c r="U164" s="7">
        <f t="shared" si="36"/>
        <v>79053</v>
      </c>
      <c r="V164" s="7">
        <f t="shared" si="36"/>
        <v>531</v>
      </c>
      <c r="W164" s="7">
        <f t="shared" si="36"/>
        <v>342</v>
      </c>
      <c r="X164" s="7" t="str">
        <f t="shared" si="36"/>
        <v>53.0%</v>
      </c>
      <c r="Y164" s="7" t="str">
        <f t="shared" si="36"/>
        <v>47.0%</v>
      </c>
      <c r="Z164" s="7" t="str">
        <f t="shared" si="36"/>
        <v>60.6%</v>
      </c>
      <c r="AA164" s="7" t="str">
        <f t="shared" si="36"/>
        <v>20.5%</v>
      </c>
      <c r="AB164" s="7" t="str">
        <f t="shared" si="36"/>
        <v>13.2%</v>
      </c>
      <c r="AC164" s="7" t="str">
        <f t="shared" si="36"/>
        <v>2.9%</v>
      </c>
      <c r="AD164" s="7" t="str">
        <f t="shared" si="36"/>
        <v>1.4%</v>
      </c>
      <c r="AE164" s="7" t="str">
        <f t="shared" si="36"/>
        <v>0.8%</v>
      </c>
      <c r="AF164" s="7" t="str">
        <f t="shared" si="36"/>
        <v>0.5%</v>
      </c>
      <c r="AG164" s="7" t="str">
        <f t="shared" si="36"/>
        <v>0.2%</v>
      </c>
      <c r="AH164" s="9"/>
      <c r="AI164" s="9">
        <f t="shared" si="32"/>
        <v>4</v>
      </c>
      <c r="AJ164" s="10" t="s">
        <v>282</v>
      </c>
    </row>
    <row r="165" spans="1:36" ht="13.8" x14ac:dyDescent="0.25">
      <c r="A165" s="5">
        <f t="shared" si="37"/>
        <v>43890</v>
      </c>
      <c r="B165" s="5">
        <f t="shared" si="37"/>
        <v>44136</v>
      </c>
      <c r="C165" s="6">
        <f t="shared" si="37"/>
        <v>0.33333333333333331</v>
      </c>
      <c r="D165" s="7">
        <f t="shared" si="37"/>
        <v>248</v>
      </c>
      <c r="E165" s="10" t="s">
        <v>268</v>
      </c>
      <c r="F165" s="7">
        <f t="shared" si="38"/>
        <v>169194</v>
      </c>
      <c r="G165" s="7">
        <f t="shared" si="38"/>
        <v>8371</v>
      </c>
      <c r="H165" s="7">
        <f t="shared" si="38"/>
        <v>4313</v>
      </c>
      <c r="I165" s="16" t="str">
        <f t="shared" si="38"/>
        <v>No hay datos</v>
      </c>
      <c r="J165" s="19">
        <f t="shared" si="38"/>
        <v>149048</v>
      </c>
      <c r="K165" s="24">
        <f t="shared" si="38"/>
        <v>21423</v>
      </c>
      <c r="L165" s="7">
        <f t="shared" si="38"/>
        <v>327889</v>
      </c>
      <c r="M165" s="7">
        <f t="shared" si="38"/>
        <v>548790</v>
      </c>
      <c r="N165" s="7" t="s">
        <v>91</v>
      </c>
      <c r="O165" s="7" t="s">
        <v>134</v>
      </c>
      <c r="P165" s="7" t="s">
        <v>137</v>
      </c>
      <c r="Q165" s="8">
        <v>243</v>
      </c>
      <c r="R165" s="7">
        <f t="shared" si="36"/>
        <v>6227</v>
      </c>
      <c r="S165" s="7">
        <f t="shared" si="36"/>
        <v>222</v>
      </c>
      <c r="T165" s="7">
        <f t="shared" si="36"/>
        <v>44</v>
      </c>
      <c r="U165" s="7">
        <f t="shared" si="36"/>
        <v>79053</v>
      </c>
      <c r="V165" s="7">
        <f t="shared" si="36"/>
        <v>531</v>
      </c>
      <c r="W165" s="7">
        <f t="shared" si="36"/>
        <v>342</v>
      </c>
      <c r="X165" s="7" t="str">
        <f t="shared" si="36"/>
        <v>53.0%</v>
      </c>
      <c r="Y165" s="7" t="str">
        <f t="shared" si="36"/>
        <v>47.0%</v>
      </c>
      <c r="Z165" s="7" t="str">
        <f t="shared" si="36"/>
        <v>60.6%</v>
      </c>
      <c r="AA165" s="7" t="str">
        <f t="shared" si="36"/>
        <v>20.5%</v>
      </c>
      <c r="AB165" s="7" t="str">
        <f t="shared" si="36"/>
        <v>13.2%</v>
      </c>
      <c r="AC165" s="7" t="str">
        <f t="shared" si="36"/>
        <v>2.9%</v>
      </c>
      <c r="AD165" s="7" t="str">
        <f t="shared" si="36"/>
        <v>1.4%</v>
      </c>
      <c r="AE165" s="7" t="str">
        <f t="shared" si="36"/>
        <v>0.8%</v>
      </c>
      <c r="AF165" s="7" t="str">
        <f t="shared" si="36"/>
        <v>0.5%</v>
      </c>
      <c r="AG165" s="7" t="str">
        <f t="shared" si="36"/>
        <v>0.2%</v>
      </c>
      <c r="AH165" s="9"/>
      <c r="AI165" s="9">
        <f t="shared" si="32"/>
        <v>4</v>
      </c>
      <c r="AJ165" s="10" t="s">
        <v>282</v>
      </c>
    </row>
    <row r="166" spans="1:36" ht="13.8" x14ac:dyDescent="0.25">
      <c r="A166" s="5">
        <f t="shared" si="37"/>
        <v>43890</v>
      </c>
      <c r="B166" s="5">
        <f t="shared" si="37"/>
        <v>44136</v>
      </c>
      <c r="C166" s="6">
        <f t="shared" si="37"/>
        <v>0.33333333333333331</v>
      </c>
      <c r="D166" s="7">
        <f t="shared" si="37"/>
        <v>248</v>
      </c>
      <c r="E166" s="10" t="s">
        <v>268</v>
      </c>
      <c r="F166" s="7">
        <f t="shared" si="38"/>
        <v>169194</v>
      </c>
      <c r="G166" s="7">
        <f t="shared" si="38"/>
        <v>8371</v>
      </c>
      <c r="H166" s="7">
        <f t="shared" si="38"/>
        <v>4313</v>
      </c>
      <c r="I166" s="16" t="str">
        <f t="shared" si="38"/>
        <v>No hay datos</v>
      </c>
      <c r="J166" s="19">
        <f t="shared" si="38"/>
        <v>149048</v>
      </c>
      <c r="K166" s="24">
        <f t="shared" si="38"/>
        <v>21423</v>
      </c>
      <c r="L166" s="7">
        <f t="shared" si="38"/>
        <v>327889</v>
      </c>
      <c r="M166" s="7">
        <f t="shared" si="38"/>
        <v>548790</v>
      </c>
      <c r="N166" s="7" t="s">
        <v>91</v>
      </c>
      <c r="O166" s="7" t="s">
        <v>134</v>
      </c>
      <c r="P166" s="7" t="s">
        <v>250</v>
      </c>
      <c r="Q166" s="8">
        <v>45</v>
      </c>
      <c r="R166" s="7">
        <f t="shared" si="36"/>
        <v>6227</v>
      </c>
      <c r="S166" s="7">
        <f t="shared" si="36"/>
        <v>222</v>
      </c>
      <c r="T166" s="7">
        <f t="shared" si="36"/>
        <v>44</v>
      </c>
      <c r="U166" s="7">
        <f t="shared" si="36"/>
        <v>79053</v>
      </c>
      <c r="V166" s="7">
        <f t="shared" si="36"/>
        <v>531</v>
      </c>
      <c r="W166" s="7">
        <f t="shared" si="36"/>
        <v>342</v>
      </c>
      <c r="X166" s="7" t="str">
        <f t="shared" si="36"/>
        <v>53.0%</v>
      </c>
      <c r="Y166" s="7" t="str">
        <f t="shared" si="36"/>
        <v>47.0%</v>
      </c>
      <c r="Z166" s="7" t="str">
        <f t="shared" si="36"/>
        <v>60.6%</v>
      </c>
      <c r="AA166" s="7" t="str">
        <f t="shared" si="36"/>
        <v>20.5%</v>
      </c>
      <c r="AB166" s="7" t="str">
        <f t="shared" si="36"/>
        <v>13.2%</v>
      </c>
      <c r="AC166" s="7" t="str">
        <f t="shared" si="36"/>
        <v>2.9%</v>
      </c>
      <c r="AD166" s="7" t="str">
        <f t="shared" si="36"/>
        <v>1.4%</v>
      </c>
      <c r="AE166" s="7" t="str">
        <f t="shared" si="36"/>
        <v>0.8%</v>
      </c>
      <c r="AF166" s="7" t="str">
        <f t="shared" si="36"/>
        <v>0.5%</v>
      </c>
      <c r="AG166" s="7" t="str">
        <f t="shared" si="36"/>
        <v>0.2%</v>
      </c>
      <c r="AH166" s="9"/>
      <c r="AI166" s="9">
        <f t="shared" si="32"/>
        <v>4</v>
      </c>
      <c r="AJ166" s="10" t="s">
        <v>282</v>
      </c>
    </row>
    <row r="167" spans="1:36" ht="13.8" x14ac:dyDescent="0.25">
      <c r="A167" s="5">
        <f t="shared" si="37"/>
        <v>43890</v>
      </c>
      <c r="B167" s="5">
        <f t="shared" si="37"/>
        <v>44136</v>
      </c>
      <c r="C167" s="6">
        <f t="shared" si="37"/>
        <v>0.33333333333333331</v>
      </c>
      <c r="D167" s="7">
        <f t="shared" si="37"/>
        <v>248</v>
      </c>
      <c r="E167" s="10" t="s">
        <v>268</v>
      </c>
      <c r="F167" s="7">
        <f t="shared" si="38"/>
        <v>169194</v>
      </c>
      <c r="G167" s="7">
        <f t="shared" si="38"/>
        <v>8371</v>
      </c>
      <c r="H167" s="7">
        <f t="shared" si="38"/>
        <v>4313</v>
      </c>
      <c r="I167" s="16" t="str">
        <f t="shared" si="38"/>
        <v>No hay datos</v>
      </c>
      <c r="J167" s="19">
        <f t="shared" si="38"/>
        <v>149048</v>
      </c>
      <c r="K167" s="24">
        <f t="shared" si="38"/>
        <v>21423</v>
      </c>
      <c r="L167" s="7">
        <f t="shared" si="38"/>
        <v>327889</v>
      </c>
      <c r="M167" s="7">
        <f t="shared" si="38"/>
        <v>548790</v>
      </c>
      <c r="N167" s="7" t="s">
        <v>91</v>
      </c>
      <c r="O167" s="7" t="s">
        <v>134</v>
      </c>
      <c r="P167" s="7" t="s">
        <v>222</v>
      </c>
      <c r="Q167" s="8">
        <v>12</v>
      </c>
      <c r="R167" s="7">
        <f t="shared" ref="R167:AG182" si="39">R166</f>
        <v>6227</v>
      </c>
      <c r="S167" s="7">
        <f t="shared" si="39"/>
        <v>222</v>
      </c>
      <c r="T167" s="7">
        <f t="shared" si="39"/>
        <v>44</v>
      </c>
      <c r="U167" s="7">
        <f t="shared" si="39"/>
        <v>79053</v>
      </c>
      <c r="V167" s="7">
        <f t="shared" si="39"/>
        <v>531</v>
      </c>
      <c r="W167" s="7">
        <f t="shared" si="39"/>
        <v>342</v>
      </c>
      <c r="X167" s="7" t="str">
        <f t="shared" si="39"/>
        <v>53.0%</v>
      </c>
      <c r="Y167" s="7" t="str">
        <f t="shared" si="39"/>
        <v>47.0%</v>
      </c>
      <c r="Z167" s="7" t="str">
        <f t="shared" si="39"/>
        <v>60.6%</v>
      </c>
      <c r="AA167" s="7" t="str">
        <f t="shared" si="39"/>
        <v>20.5%</v>
      </c>
      <c r="AB167" s="7" t="str">
        <f t="shared" si="39"/>
        <v>13.2%</v>
      </c>
      <c r="AC167" s="7" t="str">
        <f t="shared" si="39"/>
        <v>2.9%</v>
      </c>
      <c r="AD167" s="7" t="str">
        <f t="shared" si="39"/>
        <v>1.4%</v>
      </c>
      <c r="AE167" s="7" t="str">
        <f t="shared" si="39"/>
        <v>0.8%</v>
      </c>
      <c r="AF167" s="7" t="str">
        <f t="shared" si="39"/>
        <v>0.5%</v>
      </c>
      <c r="AG167" s="7" t="str">
        <f t="shared" si="39"/>
        <v>0.2%</v>
      </c>
      <c r="AH167" s="9"/>
      <c r="AI167" s="9">
        <f t="shared" si="32"/>
        <v>4</v>
      </c>
      <c r="AJ167" s="10" t="s">
        <v>282</v>
      </c>
    </row>
    <row r="168" spans="1:36" ht="13.8" x14ac:dyDescent="0.25">
      <c r="A168" s="5">
        <f t="shared" si="37"/>
        <v>43890</v>
      </c>
      <c r="B168" s="5">
        <f t="shared" si="37"/>
        <v>44136</v>
      </c>
      <c r="C168" s="6">
        <f t="shared" si="37"/>
        <v>0.33333333333333331</v>
      </c>
      <c r="D168" s="7">
        <f t="shared" si="37"/>
        <v>248</v>
      </c>
      <c r="E168" s="10" t="s">
        <v>268</v>
      </c>
      <c r="F168" s="7">
        <f t="shared" si="38"/>
        <v>169194</v>
      </c>
      <c r="G168" s="7">
        <f t="shared" si="38"/>
        <v>8371</v>
      </c>
      <c r="H168" s="7">
        <f t="shared" si="38"/>
        <v>4313</v>
      </c>
      <c r="I168" s="16" t="str">
        <f t="shared" si="38"/>
        <v>No hay datos</v>
      </c>
      <c r="J168" s="19">
        <f t="shared" si="38"/>
        <v>149048</v>
      </c>
      <c r="K168" s="24">
        <f t="shared" si="38"/>
        <v>21423</v>
      </c>
      <c r="L168" s="7">
        <f t="shared" si="38"/>
        <v>327889</v>
      </c>
      <c r="M168" s="7">
        <f t="shared" si="38"/>
        <v>548790</v>
      </c>
      <c r="N168" s="7" t="s">
        <v>91</v>
      </c>
      <c r="O168" s="7" t="s">
        <v>134</v>
      </c>
      <c r="P168" s="7" t="s">
        <v>288</v>
      </c>
      <c r="Q168" s="8">
        <v>98</v>
      </c>
      <c r="R168" s="7">
        <f t="shared" si="39"/>
        <v>6227</v>
      </c>
      <c r="S168" s="7">
        <f t="shared" si="39"/>
        <v>222</v>
      </c>
      <c r="T168" s="7">
        <f t="shared" si="39"/>
        <v>44</v>
      </c>
      <c r="U168" s="7">
        <f t="shared" si="39"/>
        <v>79053</v>
      </c>
      <c r="V168" s="7">
        <f t="shared" si="39"/>
        <v>531</v>
      </c>
      <c r="W168" s="7">
        <f t="shared" si="39"/>
        <v>342</v>
      </c>
      <c r="X168" s="7" t="str">
        <f t="shared" si="39"/>
        <v>53.0%</v>
      </c>
      <c r="Y168" s="7" t="str">
        <f t="shared" si="39"/>
        <v>47.0%</v>
      </c>
      <c r="Z168" s="7" t="str">
        <f t="shared" si="39"/>
        <v>60.6%</v>
      </c>
      <c r="AA168" s="7" t="str">
        <f t="shared" si="39"/>
        <v>20.5%</v>
      </c>
      <c r="AB168" s="7" t="str">
        <f t="shared" si="39"/>
        <v>13.2%</v>
      </c>
      <c r="AC168" s="7" t="str">
        <f t="shared" si="39"/>
        <v>2.9%</v>
      </c>
      <c r="AD168" s="7" t="str">
        <f t="shared" si="39"/>
        <v>1.4%</v>
      </c>
      <c r="AE168" s="7" t="str">
        <f t="shared" si="39"/>
        <v>0.8%</v>
      </c>
      <c r="AF168" s="7" t="str">
        <f t="shared" si="39"/>
        <v>0.5%</v>
      </c>
      <c r="AG168" s="7" t="str">
        <f t="shared" si="39"/>
        <v>0.2%</v>
      </c>
      <c r="AH168" s="9"/>
      <c r="AI168" s="9">
        <f t="shared" si="32"/>
        <v>4</v>
      </c>
      <c r="AJ168" s="10" t="s">
        <v>282</v>
      </c>
    </row>
    <row r="169" spans="1:36" ht="13.8" x14ac:dyDescent="0.25">
      <c r="A169" s="5">
        <f>A167</f>
        <v>43890</v>
      </c>
      <c r="B169" s="5">
        <f>B167</f>
        <v>44136</v>
      </c>
      <c r="C169" s="6">
        <f>C167</f>
        <v>0.33333333333333331</v>
      </c>
      <c r="D169" s="7">
        <f>D167</f>
        <v>248</v>
      </c>
      <c r="E169" s="10" t="s">
        <v>268</v>
      </c>
      <c r="F169" s="7">
        <f t="shared" ref="F169:M169" si="40">F167</f>
        <v>169194</v>
      </c>
      <c r="G169" s="7">
        <f t="shared" si="40"/>
        <v>8371</v>
      </c>
      <c r="H169" s="7">
        <f t="shared" si="40"/>
        <v>4313</v>
      </c>
      <c r="I169" s="16" t="str">
        <f t="shared" si="40"/>
        <v>No hay datos</v>
      </c>
      <c r="J169" s="19">
        <f t="shared" si="40"/>
        <v>149048</v>
      </c>
      <c r="K169" s="24">
        <f t="shared" si="40"/>
        <v>21423</v>
      </c>
      <c r="L169" s="7">
        <f t="shared" si="40"/>
        <v>327889</v>
      </c>
      <c r="M169" s="7">
        <f t="shared" si="40"/>
        <v>548790</v>
      </c>
      <c r="N169" s="7" t="s">
        <v>91</v>
      </c>
      <c r="O169" s="7" t="s">
        <v>134</v>
      </c>
      <c r="P169" s="7" t="s">
        <v>231</v>
      </c>
      <c r="Q169" s="8">
        <v>88</v>
      </c>
      <c r="R169" s="7">
        <f t="shared" ref="R169:AG169" si="41">R167</f>
        <v>6227</v>
      </c>
      <c r="S169" s="7">
        <f t="shared" si="41"/>
        <v>222</v>
      </c>
      <c r="T169" s="7">
        <f t="shared" si="41"/>
        <v>44</v>
      </c>
      <c r="U169" s="7">
        <f t="shared" si="41"/>
        <v>79053</v>
      </c>
      <c r="V169" s="7">
        <f t="shared" si="41"/>
        <v>531</v>
      </c>
      <c r="W169" s="7">
        <f t="shared" si="41"/>
        <v>342</v>
      </c>
      <c r="X169" s="7" t="str">
        <f t="shared" si="41"/>
        <v>53.0%</v>
      </c>
      <c r="Y169" s="7" t="str">
        <f t="shared" si="41"/>
        <v>47.0%</v>
      </c>
      <c r="Z169" s="7" t="str">
        <f t="shared" si="41"/>
        <v>60.6%</v>
      </c>
      <c r="AA169" s="7" t="str">
        <f t="shared" si="41"/>
        <v>20.5%</v>
      </c>
      <c r="AB169" s="7" t="str">
        <f t="shared" si="41"/>
        <v>13.2%</v>
      </c>
      <c r="AC169" s="7" t="str">
        <f t="shared" si="41"/>
        <v>2.9%</v>
      </c>
      <c r="AD169" s="7" t="str">
        <f t="shared" si="41"/>
        <v>1.4%</v>
      </c>
      <c r="AE169" s="7" t="str">
        <f t="shared" si="41"/>
        <v>0.8%</v>
      </c>
      <c r="AF169" s="7" t="str">
        <f t="shared" si="41"/>
        <v>0.5%</v>
      </c>
      <c r="AG169" s="7" t="str">
        <f t="shared" si="41"/>
        <v>0.2%</v>
      </c>
      <c r="AH169" s="9"/>
      <c r="AI169" s="9">
        <f>AI167</f>
        <v>4</v>
      </c>
      <c r="AJ169" s="10" t="s">
        <v>282</v>
      </c>
    </row>
    <row r="170" spans="1:36" ht="13.8" x14ac:dyDescent="0.25">
      <c r="A170" s="5">
        <f t="shared" si="37"/>
        <v>43890</v>
      </c>
      <c r="B170" s="5">
        <f t="shared" si="37"/>
        <v>44136</v>
      </c>
      <c r="C170" s="6">
        <f t="shared" si="37"/>
        <v>0.33333333333333331</v>
      </c>
      <c r="D170" s="7">
        <f t="shared" si="37"/>
        <v>248</v>
      </c>
      <c r="E170" s="10" t="s">
        <v>268</v>
      </c>
      <c r="F170" s="7">
        <f t="shared" si="38"/>
        <v>169194</v>
      </c>
      <c r="G170" s="7">
        <f t="shared" si="38"/>
        <v>8371</v>
      </c>
      <c r="H170" s="7">
        <f t="shared" si="38"/>
        <v>4313</v>
      </c>
      <c r="I170" s="16" t="str">
        <f t="shared" si="38"/>
        <v>No hay datos</v>
      </c>
      <c r="J170" s="19">
        <f t="shared" si="38"/>
        <v>149048</v>
      </c>
      <c r="K170" s="24">
        <f t="shared" si="38"/>
        <v>21423</v>
      </c>
      <c r="L170" s="7">
        <f t="shared" si="38"/>
        <v>327889</v>
      </c>
      <c r="M170" s="7">
        <f t="shared" si="38"/>
        <v>548790</v>
      </c>
      <c r="N170" s="7" t="s">
        <v>91</v>
      </c>
      <c r="O170" s="7" t="s">
        <v>134</v>
      </c>
      <c r="P170" s="7" t="s">
        <v>138</v>
      </c>
      <c r="Q170" s="8">
        <v>33</v>
      </c>
      <c r="R170" s="7">
        <f t="shared" si="39"/>
        <v>6227</v>
      </c>
      <c r="S170" s="7">
        <f t="shared" si="39"/>
        <v>222</v>
      </c>
      <c r="T170" s="7">
        <f t="shared" si="39"/>
        <v>44</v>
      </c>
      <c r="U170" s="7">
        <f t="shared" si="39"/>
        <v>79053</v>
      </c>
      <c r="V170" s="7">
        <f t="shared" si="39"/>
        <v>531</v>
      </c>
      <c r="W170" s="7">
        <f t="shared" si="39"/>
        <v>342</v>
      </c>
      <c r="X170" s="7" t="str">
        <f t="shared" si="39"/>
        <v>53.0%</v>
      </c>
      <c r="Y170" s="7" t="str">
        <f t="shared" si="39"/>
        <v>47.0%</v>
      </c>
      <c r="Z170" s="7" t="str">
        <f t="shared" si="39"/>
        <v>60.6%</v>
      </c>
      <c r="AA170" s="7" t="str">
        <f t="shared" si="39"/>
        <v>20.5%</v>
      </c>
      <c r="AB170" s="7" t="str">
        <f t="shared" si="39"/>
        <v>13.2%</v>
      </c>
      <c r="AC170" s="7" t="str">
        <f t="shared" si="39"/>
        <v>2.9%</v>
      </c>
      <c r="AD170" s="7" t="str">
        <f t="shared" si="39"/>
        <v>1.4%</v>
      </c>
      <c r="AE170" s="7" t="str">
        <f t="shared" si="39"/>
        <v>0.8%</v>
      </c>
      <c r="AF170" s="7" t="str">
        <f t="shared" si="39"/>
        <v>0.5%</v>
      </c>
      <c r="AG170" s="7" t="str">
        <f t="shared" si="39"/>
        <v>0.2%</v>
      </c>
      <c r="AH170" s="9"/>
      <c r="AI170" s="9">
        <f t="shared" si="32"/>
        <v>4</v>
      </c>
      <c r="AJ170" s="10" t="s">
        <v>282</v>
      </c>
    </row>
    <row r="171" spans="1:36" ht="13.8" x14ac:dyDescent="0.25">
      <c r="A171" s="5">
        <f t="shared" si="37"/>
        <v>43890</v>
      </c>
      <c r="B171" s="5">
        <f t="shared" si="37"/>
        <v>44136</v>
      </c>
      <c r="C171" s="6">
        <f t="shared" si="37"/>
        <v>0.33333333333333331</v>
      </c>
      <c r="D171" s="7">
        <f t="shared" si="37"/>
        <v>248</v>
      </c>
      <c r="E171" s="10" t="s">
        <v>268</v>
      </c>
      <c r="F171" s="7">
        <f t="shared" si="38"/>
        <v>169194</v>
      </c>
      <c r="G171" s="7">
        <f t="shared" si="38"/>
        <v>8371</v>
      </c>
      <c r="H171" s="7">
        <f t="shared" si="38"/>
        <v>4313</v>
      </c>
      <c r="I171" s="16" t="str">
        <f t="shared" si="38"/>
        <v>No hay datos</v>
      </c>
      <c r="J171" s="19">
        <f t="shared" si="38"/>
        <v>149048</v>
      </c>
      <c r="K171" s="24">
        <f t="shared" si="38"/>
        <v>21423</v>
      </c>
      <c r="L171" s="7">
        <f t="shared" si="38"/>
        <v>327889</v>
      </c>
      <c r="M171" s="7">
        <f t="shared" si="38"/>
        <v>548790</v>
      </c>
      <c r="N171" s="7" t="s">
        <v>91</v>
      </c>
      <c r="O171" s="7" t="s">
        <v>134</v>
      </c>
      <c r="P171" s="7" t="s">
        <v>195</v>
      </c>
      <c r="Q171" s="8">
        <v>30</v>
      </c>
      <c r="R171" s="7">
        <f t="shared" si="39"/>
        <v>6227</v>
      </c>
      <c r="S171" s="7">
        <f t="shared" si="39"/>
        <v>222</v>
      </c>
      <c r="T171" s="7">
        <f t="shared" si="39"/>
        <v>44</v>
      </c>
      <c r="U171" s="7">
        <f t="shared" si="39"/>
        <v>79053</v>
      </c>
      <c r="V171" s="7">
        <f t="shared" si="39"/>
        <v>531</v>
      </c>
      <c r="W171" s="7">
        <f t="shared" si="39"/>
        <v>342</v>
      </c>
      <c r="X171" s="7" t="str">
        <f t="shared" si="39"/>
        <v>53.0%</v>
      </c>
      <c r="Y171" s="7" t="str">
        <f t="shared" si="39"/>
        <v>47.0%</v>
      </c>
      <c r="Z171" s="7" t="str">
        <f t="shared" si="39"/>
        <v>60.6%</v>
      </c>
      <c r="AA171" s="7" t="str">
        <f t="shared" si="39"/>
        <v>20.5%</v>
      </c>
      <c r="AB171" s="7" t="str">
        <f t="shared" si="39"/>
        <v>13.2%</v>
      </c>
      <c r="AC171" s="7" t="str">
        <f t="shared" si="39"/>
        <v>2.9%</v>
      </c>
      <c r="AD171" s="7" t="str">
        <f t="shared" si="39"/>
        <v>1.4%</v>
      </c>
      <c r="AE171" s="7" t="str">
        <f t="shared" si="39"/>
        <v>0.8%</v>
      </c>
      <c r="AF171" s="7" t="str">
        <f t="shared" si="39"/>
        <v>0.5%</v>
      </c>
      <c r="AG171" s="7" t="str">
        <f t="shared" si="39"/>
        <v>0.2%</v>
      </c>
      <c r="AH171" s="9"/>
      <c r="AI171" s="9">
        <f t="shared" si="32"/>
        <v>4</v>
      </c>
      <c r="AJ171" s="10" t="s">
        <v>282</v>
      </c>
    </row>
    <row r="172" spans="1:36" ht="13.8" x14ac:dyDescent="0.25">
      <c r="A172" s="5">
        <f t="shared" si="37"/>
        <v>43890</v>
      </c>
      <c r="B172" s="5">
        <f t="shared" si="37"/>
        <v>44136</v>
      </c>
      <c r="C172" s="6">
        <f t="shared" si="37"/>
        <v>0.33333333333333331</v>
      </c>
      <c r="D172" s="7">
        <f t="shared" si="37"/>
        <v>248</v>
      </c>
      <c r="E172" s="10" t="s">
        <v>268</v>
      </c>
      <c r="F172" s="7">
        <f t="shared" si="38"/>
        <v>169194</v>
      </c>
      <c r="G172" s="7">
        <f t="shared" si="38"/>
        <v>8371</v>
      </c>
      <c r="H172" s="7">
        <f t="shared" si="38"/>
        <v>4313</v>
      </c>
      <c r="I172" s="16" t="str">
        <f t="shared" si="38"/>
        <v>No hay datos</v>
      </c>
      <c r="J172" s="19">
        <f t="shared" si="38"/>
        <v>149048</v>
      </c>
      <c r="K172" s="24">
        <f t="shared" si="38"/>
        <v>21423</v>
      </c>
      <c r="L172" s="7">
        <f t="shared" si="38"/>
        <v>327889</v>
      </c>
      <c r="M172" s="7">
        <f t="shared" si="38"/>
        <v>548790</v>
      </c>
      <c r="N172" s="7" t="s">
        <v>91</v>
      </c>
      <c r="O172" s="7" t="s">
        <v>134</v>
      </c>
      <c r="P172" s="7" t="s">
        <v>211</v>
      </c>
      <c r="Q172" s="8">
        <v>137</v>
      </c>
      <c r="R172" s="7">
        <f t="shared" si="39"/>
        <v>6227</v>
      </c>
      <c r="S172" s="7">
        <f t="shared" si="39"/>
        <v>222</v>
      </c>
      <c r="T172" s="7">
        <f t="shared" si="39"/>
        <v>44</v>
      </c>
      <c r="U172" s="7">
        <f t="shared" si="39"/>
        <v>79053</v>
      </c>
      <c r="V172" s="7">
        <f t="shared" si="39"/>
        <v>531</v>
      </c>
      <c r="W172" s="7">
        <f t="shared" si="39"/>
        <v>342</v>
      </c>
      <c r="X172" s="7" t="str">
        <f t="shared" si="39"/>
        <v>53.0%</v>
      </c>
      <c r="Y172" s="7" t="str">
        <f t="shared" si="39"/>
        <v>47.0%</v>
      </c>
      <c r="Z172" s="7" t="str">
        <f t="shared" si="39"/>
        <v>60.6%</v>
      </c>
      <c r="AA172" s="7" t="str">
        <f t="shared" si="39"/>
        <v>20.5%</v>
      </c>
      <c r="AB172" s="7" t="str">
        <f t="shared" si="39"/>
        <v>13.2%</v>
      </c>
      <c r="AC172" s="7" t="str">
        <f t="shared" si="39"/>
        <v>2.9%</v>
      </c>
      <c r="AD172" s="7" t="str">
        <f t="shared" si="39"/>
        <v>1.4%</v>
      </c>
      <c r="AE172" s="7" t="str">
        <f t="shared" si="39"/>
        <v>0.8%</v>
      </c>
      <c r="AF172" s="7" t="str">
        <f t="shared" si="39"/>
        <v>0.5%</v>
      </c>
      <c r="AG172" s="7" t="str">
        <f t="shared" si="39"/>
        <v>0.2%</v>
      </c>
      <c r="AH172" s="9"/>
      <c r="AI172" s="9">
        <f t="shared" si="32"/>
        <v>4</v>
      </c>
      <c r="AJ172" s="10" t="s">
        <v>282</v>
      </c>
    </row>
    <row r="173" spans="1:36" ht="13.8" x14ac:dyDescent="0.25">
      <c r="A173" s="5">
        <f t="shared" si="37"/>
        <v>43890</v>
      </c>
      <c r="B173" s="5">
        <f t="shared" si="37"/>
        <v>44136</v>
      </c>
      <c r="C173" s="6">
        <f t="shared" si="37"/>
        <v>0.33333333333333331</v>
      </c>
      <c r="D173" s="7">
        <f t="shared" si="37"/>
        <v>248</v>
      </c>
      <c r="E173" s="10" t="s">
        <v>268</v>
      </c>
      <c r="F173" s="7">
        <f t="shared" si="38"/>
        <v>169194</v>
      </c>
      <c r="G173" s="7">
        <f t="shared" si="38"/>
        <v>8371</v>
      </c>
      <c r="H173" s="7">
        <f t="shared" si="38"/>
        <v>4313</v>
      </c>
      <c r="I173" s="16" t="str">
        <f t="shared" si="38"/>
        <v>No hay datos</v>
      </c>
      <c r="J173" s="19">
        <f t="shared" si="38"/>
        <v>149048</v>
      </c>
      <c r="K173" s="24">
        <f t="shared" si="38"/>
        <v>21423</v>
      </c>
      <c r="L173" s="7">
        <f t="shared" si="38"/>
        <v>327889</v>
      </c>
      <c r="M173" s="7">
        <f t="shared" si="38"/>
        <v>548790</v>
      </c>
      <c r="N173" s="7" t="s">
        <v>91</v>
      </c>
      <c r="O173" s="7" t="s">
        <v>134</v>
      </c>
      <c r="P173" s="7" t="s">
        <v>289</v>
      </c>
      <c r="Q173" s="8">
        <v>6</v>
      </c>
      <c r="R173" s="7">
        <f t="shared" si="39"/>
        <v>6227</v>
      </c>
      <c r="S173" s="7">
        <f t="shared" si="39"/>
        <v>222</v>
      </c>
      <c r="T173" s="7">
        <f t="shared" si="39"/>
        <v>44</v>
      </c>
      <c r="U173" s="7">
        <f t="shared" si="39"/>
        <v>79053</v>
      </c>
      <c r="V173" s="7">
        <f t="shared" si="39"/>
        <v>531</v>
      </c>
      <c r="W173" s="7">
        <f t="shared" si="39"/>
        <v>342</v>
      </c>
      <c r="X173" s="7" t="str">
        <f t="shared" si="39"/>
        <v>53.0%</v>
      </c>
      <c r="Y173" s="7" t="str">
        <f t="shared" si="39"/>
        <v>47.0%</v>
      </c>
      <c r="Z173" s="7" t="str">
        <f t="shared" si="39"/>
        <v>60.6%</v>
      </c>
      <c r="AA173" s="7" t="str">
        <f t="shared" si="39"/>
        <v>20.5%</v>
      </c>
      <c r="AB173" s="7" t="str">
        <f t="shared" si="39"/>
        <v>13.2%</v>
      </c>
      <c r="AC173" s="7" t="str">
        <f t="shared" si="39"/>
        <v>2.9%</v>
      </c>
      <c r="AD173" s="7" t="str">
        <f t="shared" si="39"/>
        <v>1.4%</v>
      </c>
      <c r="AE173" s="7" t="str">
        <f t="shared" si="39"/>
        <v>0.8%</v>
      </c>
      <c r="AF173" s="7" t="str">
        <f t="shared" si="39"/>
        <v>0.5%</v>
      </c>
      <c r="AG173" s="7" t="str">
        <f t="shared" si="39"/>
        <v>0.2%</v>
      </c>
      <c r="AH173" s="9"/>
      <c r="AI173" s="9">
        <f t="shared" si="32"/>
        <v>4</v>
      </c>
      <c r="AJ173" s="10" t="s">
        <v>282</v>
      </c>
    </row>
    <row r="174" spans="1:36" ht="13.8" x14ac:dyDescent="0.25">
      <c r="A174" s="5">
        <f t="shared" si="37"/>
        <v>43890</v>
      </c>
      <c r="B174" s="5">
        <f t="shared" si="37"/>
        <v>44136</v>
      </c>
      <c r="C174" s="6">
        <f t="shared" si="37"/>
        <v>0.33333333333333331</v>
      </c>
      <c r="D174" s="7">
        <f t="shared" si="37"/>
        <v>248</v>
      </c>
      <c r="E174" s="10" t="s">
        <v>268</v>
      </c>
      <c r="F174" s="7">
        <f t="shared" si="38"/>
        <v>169194</v>
      </c>
      <c r="G174" s="7">
        <f t="shared" si="38"/>
        <v>8371</v>
      </c>
      <c r="H174" s="7">
        <f t="shared" si="38"/>
        <v>4313</v>
      </c>
      <c r="I174" s="16" t="str">
        <f t="shared" si="38"/>
        <v>No hay datos</v>
      </c>
      <c r="J174" s="19">
        <f t="shared" si="38"/>
        <v>149048</v>
      </c>
      <c r="K174" s="24">
        <f t="shared" si="38"/>
        <v>21423</v>
      </c>
      <c r="L174" s="7">
        <f t="shared" si="38"/>
        <v>327889</v>
      </c>
      <c r="M174" s="7">
        <f t="shared" si="38"/>
        <v>548790</v>
      </c>
      <c r="N174" s="7" t="s">
        <v>91</v>
      </c>
      <c r="O174" s="7" t="s">
        <v>134</v>
      </c>
      <c r="P174" s="7" t="s">
        <v>290</v>
      </c>
      <c r="Q174" s="8">
        <v>44</v>
      </c>
      <c r="R174" s="7">
        <f t="shared" si="39"/>
        <v>6227</v>
      </c>
      <c r="S174" s="7">
        <f t="shared" si="39"/>
        <v>222</v>
      </c>
      <c r="T174" s="7">
        <f t="shared" si="39"/>
        <v>44</v>
      </c>
      <c r="U174" s="7">
        <f t="shared" si="39"/>
        <v>79053</v>
      </c>
      <c r="V174" s="7">
        <f t="shared" si="39"/>
        <v>531</v>
      </c>
      <c r="W174" s="7">
        <f t="shared" si="39"/>
        <v>342</v>
      </c>
      <c r="X174" s="7" t="str">
        <f t="shared" si="39"/>
        <v>53.0%</v>
      </c>
      <c r="Y174" s="7" t="str">
        <f t="shared" si="39"/>
        <v>47.0%</v>
      </c>
      <c r="Z174" s="7" t="str">
        <f t="shared" si="39"/>
        <v>60.6%</v>
      </c>
      <c r="AA174" s="7" t="str">
        <f t="shared" si="39"/>
        <v>20.5%</v>
      </c>
      <c r="AB174" s="7" t="str">
        <f t="shared" si="39"/>
        <v>13.2%</v>
      </c>
      <c r="AC174" s="7" t="str">
        <f t="shared" si="39"/>
        <v>2.9%</v>
      </c>
      <c r="AD174" s="7" t="str">
        <f t="shared" si="39"/>
        <v>1.4%</v>
      </c>
      <c r="AE174" s="7" t="str">
        <f t="shared" si="39"/>
        <v>0.8%</v>
      </c>
      <c r="AF174" s="7" t="str">
        <f t="shared" si="39"/>
        <v>0.5%</v>
      </c>
      <c r="AG174" s="7" t="str">
        <f t="shared" si="39"/>
        <v>0.2%</v>
      </c>
      <c r="AH174" s="9"/>
      <c r="AI174" s="9">
        <f t="shared" si="32"/>
        <v>4</v>
      </c>
      <c r="AJ174" s="10" t="s">
        <v>282</v>
      </c>
    </row>
    <row r="175" spans="1:36" ht="13.8" x14ac:dyDescent="0.25">
      <c r="A175" s="5">
        <f>A172</f>
        <v>43890</v>
      </c>
      <c r="B175" s="5">
        <f>B172</f>
        <v>44136</v>
      </c>
      <c r="C175" s="6">
        <f>C172</f>
        <v>0.33333333333333331</v>
      </c>
      <c r="D175" s="7">
        <f>D172</f>
        <v>248</v>
      </c>
      <c r="E175" s="10" t="s">
        <v>268</v>
      </c>
      <c r="F175" s="7">
        <f t="shared" ref="F175:M175" si="42">F172</f>
        <v>169194</v>
      </c>
      <c r="G175" s="7">
        <f t="shared" si="42"/>
        <v>8371</v>
      </c>
      <c r="H175" s="7">
        <f t="shared" si="42"/>
        <v>4313</v>
      </c>
      <c r="I175" s="16" t="str">
        <f t="shared" si="42"/>
        <v>No hay datos</v>
      </c>
      <c r="J175" s="19">
        <f t="shared" si="42"/>
        <v>149048</v>
      </c>
      <c r="K175" s="24">
        <f t="shared" si="42"/>
        <v>21423</v>
      </c>
      <c r="L175" s="7">
        <f t="shared" si="42"/>
        <v>327889</v>
      </c>
      <c r="M175" s="7">
        <f t="shared" si="42"/>
        <v>548790</v>
      </c>
      <c r="N175" s="7" t="s">
        <v>91</v>
      </c>
      <c r="O175" s="7" t="s">
        <v>134</v>
      </c>
      <c r="P175" s="7" t="s">
        <v>224</v>
      </c>
      <c r="Q175" s="8">
        <v>21</v>
      </c>
      <c r="R175" s="7">
        <f t="shared" ref="R175:AG175" si="43">R172</f>
        <v>6227</v>
      </c>
      <c r="S175" s="7">
        <f t="shared" si="43"/>
        <v>222</v>
      </c>
      <c r="T175" s="7">
        <f t="shared" si="43"/>
        <v>44</v>
      </c>
      <c r="U175" s="7">
        <f t="shared" si="43"/>
        <v>79053</v>
      </c>
      <c r="V175" s="7">
        <f t="shared" si="43"/>
        <v>531</v>
      </c>
      <c r="W175" s="7">
        <f t="shared" si="43"/>
        <v>342</v>
      </c>
      <c r="X175" s="7" t="str">
        <f t="shared" si="43"/>
        <v>53.0%</v>
      </c>
      <c r="Y175" s="7" t="str">
        <f t="shared" si="43"/>
        <v>47.0%</v>
      </c>
      <c r="Z175" s="7" t="str">
        <f t="shared" si="43"/>
        <v>60.6%</v>
      </c>
      <c r="AA175" s="7" t="str">
        <f t="shared" si="43"/>
        <v>20.5%</v>
      </c>
      <c r="AB175" s="7" t="str">
        <f t="shared" si="43"/>
        <v>13.2%</v>
      </c>
      <c r="AC175" s="7" t="str">
        <f t="shared" si="43"/>
        <v>2.9%</v>
      </c>
      <c r="AD175" s="7" t="str">
        <f t="shared" si="43"/>
        <v>1.4%</v>
      </c>
      <c r="AE175" s="7" t="str">
        <f t="shared" si="43"/>
        <v>0.8%</v>
      </c>
      <c r="AF175" s="7" t="str">
        <f t="shared" si="43"/>
        <v>0.5%</v>
      </c>
      <c r="AG175" s="7" t="str">
        <f t="shared" si="43"/>
        <v>0.2%</v>
      </c>
      <c r="AH175" s="9"/>
      <c r="AI175" s="9">
        <f>AI172</f>
        <v>4</v>
      </c>
      <c r="AJ175" s="10" t="s">
        <v>282</v>
      </c>
    </row>
    <row r="176" spans="1:36" ht="13.8" x14ac:dyDescent="0.25">
      <c r="A176" s="5">
        <f t="shared" si="37"/>
        <v>43890</v>
      </c>
      <c r="B176" s="5">
        <f t="shared" si="37"/>
        <v>44136</v>
      </c>
      <c r="C176" s="6">
        <f t="shared" si="37"/>
        <v>0.33333333333333331</v>
      </c>
      <c r="D176" s="7">
        <f t="shared" si="37"/>
        <v>248</v>
      </c>
      <c r="E176" s="10" t="s">
        <v>268</v>
      </c>
      <c r="F176" s="7">
        <f t="shared" si="38"/>
        <v>169194</v>
      </c>
      <c r="G176" s="7">
        <f t="shared" si="38"/>
        <v>8371</v>
      </c>
      <c r="H176" s="7">
        <f t="shared" si="38"/>
        <v>4313</v>
      </c>
      <c r="I176" s="16" t="str">
        <f t="shared" si="38"/>
        <v>No hay datos</v>
      </c>
      <c r="J176" s="19">
        <f t="shared" si="38"/>
        <v>149048</v>
      </c>
      <c r="K176" s="24">
        <f t="shared" si="38"/>
        <v>21423</v>
      </c>
      <c r="L176" s="7">
        <f t="shared" si="38"/>
        <v>327889</v>
      </c>
      <c r="M176" s="7">
        <f t="shared" si="38"/>
        <v>548790</v>
      </c>
      <c r="N176" s="7" t="s">
        <v>91</v>
      </c>
      <c r="O176" s="7" t="s">
        <v>134</v>
      </c>
      <c r="P176" s="7" t="s">
        <v>251</v>
      </c>
      <c r="Q176" s="8">
        <v>42</v>
      </c>
      <c r="R176" s="7">
        <f t="shared" si="39"/>
        <v>6227</v>
      </c>
      <c r="S176" s="7">
        <f t="shared" si="39"/>
        <v>222</v>
      </c>
      <c r="T176" s="7">
        <f t="shared" si="39"/>
        <v>44</v>
      </c>
      <c r="U176" s="7">
        <f t="shared" si="39"/>
        <v>79053</v>
      </c>
      <c r="V176" s="7">
        <f t="shared" si="39"/>
        <v>531</v>
      </c>
      <c r="W176" s="7">
        <f t="shared" si="39"/>
        <v>342</v>
      </c>
      <c r="X176" s="7" t="str">
        <f t="shared" si="39"/>
        <v>53.0%</v>
      </c>
      <c r="Y176" s="7" t="str">
        <f t="shared" si="39"/>
        <v>47.0%</v>
      </c>
      <c r="Z176" s="7" t="str">
        <f t="shared" si="39"/>
        <v>60.6%</v>
      </c>
      <c r="AA176" s="7" t="str">
        <f t="shared" si="39"/>
        <v>20.5%</v>
      </c>
      <c r="AB176" s="7" t="str">
        <f t="shared" si="39"/>
        <v>13.2%</v>
      </c>
      <c r="AC176" s="7" t="str">
        <f t="shared" si="39"/>
        <v>2.9%</v>
      </c>
      <c r="AD176" s="7" t="str">
        <f t="shared" si="39"/>
        <v>1.4%</v>
      </c>
      <c r="AE176" s="7" t="str">
        <f t="shared" si="39"/>
        <v>0.8%</v>
      </c>
      <c r="AF176" s="7" t="str">
        <f t="shared" si="39"/>
        <v>0.5%</v>
      </c>
      <c r="AG176" s="7" t="str">
        <f t="shared" si="39"/>
        <v>0.2%</v>
      </c>
      <c r="AH176" s="9"/>
      <c r="AI176" s="9">
        <f t="shared" si="32"/>
        <v>4</v>
      </c>
      <c r="AJ176" s="10" t="s">
        <v>282</v>
      </c>
    </row>
    <row r="177" spans="1:36" ht="13.8" x14ac:dyDescent="0.25">
      <c r="A177" s="5">
        <f t="shared" si="37"/>
        <v>43890</v>
      </c>
      <c r="B177" s="5">
        <f t="shared" si="37"/>
        <v>44136</v>
      </c>
      <c r="C177" s="6">
        <f t="shared" si="37"/>
        <v>0.33333333333333331</v>
      </c>
      <c r="D177" s="7">
        <f t="shared" si="37"/>
        <v>248</v>
      </c>
      <c r="E177" s="10" t="s">
        <v>268</v>
      </c>
      <c r="F177" s="7">
        <f t="shared" si="38"/>
        <v>169194</v>
      </c>
      <c r="G177" s="7">
        <f t="shared" si="38"/>
        <v>8371</v>
      </c>
      <c r="H177" s="7">
        <f t="shared" si="38"/>
        <v>4313</v>
      </c>
      <c r="I177" s="16" t="str">
        <f t="shared" si="38"/>
        <v>No hay datos</v>
      </c>
      <c r="J177" s="19">
        <f t="shared" si="38"/>
        <v>149048</v>
      </c>
      <c r="K177" s="24">
        <f t="shared" si="38"/>
        <v>21423</v>
      </c>
      <c r="L177" s="7">
        <f t="shared" si="38"/>
        <v>327889</v>
      </c>
      <c r="M177" s="7">
        <f t="shared" si="38"/>
        <v>548790</v>
      </c>
      <c r="N177" s="7" t="s">
        <v>91</v>
      </c>
      <c r="O177" s="7" t="s">
        <v>85</v>
      </c>
      <c r="P177" s="7" t="s">
        <v>85</v>
      </c>
      <c r="Q177" s="8">
        <v>59477</v>
      </c>
      <c r="R177" s="8">
        <v>59477</v>
      </c>
      <c r="S177" s="8">
        <v>1789</v>
      </c>
      <c r="T177" s="8">
        <v>242</v>
      </c>
      <c r="U177" s="7">
        <f t="shared" si="39"/>
        <v>79053</v>
      </c>
      <c r="V177" s="7">
        <f t="shared" si="39"/>
        <v>531</v>
      </c>
      <c r="W177" s="7">
        <f t="shared" si="39"/>
        <v>342</v>
      </c>
      <c r="X177" s="7" t="str">
        <f t="shared" si="39"/>
        <v>53.0%</v>
      </c>
      <c r="Y177" s="7" t="str">
        <f t="shared" si="39"/>
        <v>47.0%</v>
      </c>
      <c r="Z177" s="7" t="str">
        <f t="shared" si="39"/>
        <v>60.6%</v>
      </c>
      <c r="AA177" s="7" t="str">
        <f t="shared" si="39"/>
        <v>20.5%</v>
      </c>
      <c r="AB177" s="7" t="str">
        <f t="shared" si="39"/>
        <v>13.2%</v>
      </c>
      <c r="AC177" s="7" t="str">
        <f t="shared" si="39"/>
        <v>2.9%</v>
      </c>
      <c r="AD177" s="7" t="str">
        <f t="shared" si="39"/>
        <v>1.4%</v>
      </c>
      <c r="AE177" s="7" t="str">
        <f t="shared" si="39"/>
        <v>0.8%</v>
      </c>
      <c r="AF177" s="7" t="str">
        <f t="shared" si="39"/>
        <v>0.5%</v>
      </c>
      <c r="AG177" s="7" t="str">
        <f t="shared" si="39"/>
        <v>0.2%</v>
      </c>
      <c r="AH177" s="9"/>
      <c r="AI177" s="9">
        <f t="shared" si="32"/>
        <v>4</v>
      </c>
      <c r="AJ177" s="10" t="s">
        <v>282</v>
      </c>
    </row>
    <row r="178" spans="1:36" ht="13.8" x14ac:dyDescent="0.25">
      <c r="A178" s="5">
        <f t="shared" si="37"/>
        <v>43890</v>
      </c>
      <c r="B178" s="5">
        <f t="shared" si="37"/>
        <v>44136</v>
      </c>
      <c r="C178" s="6">
        <f t="shared" si="37"/>
        <v>0.33333333333333331</v>
      </c>
      <c r="D178" s="7">
        <f t="shared" si="37"/>
        <v>248</v>
      </c>
      <c r="E178" s="10" t="s">
        <v>268</v>
      </c>
      <c r="F178" s="7">
        <f t="shared" si="38"/>
        <v>169194</v>
      </c>
      <c r="G178" s="7">
        <f t="shared" si="38"/>
        <v>8371</v>
      </c>
      <c r="H178" s="7">
        <f t="shared" si="38"/>
        <v>4313</v>
      </c>
      <c r="I178" s="16" t="str">
        <f t="shared" si="38"/>
        <v>No hay datos</v>
      </c>
      <c r="J178" s="19">
        <f t="shared" si="38"/>
        <v>149048</v>
      </c>
      <c r="K178" s="24">
        <f t="shared" si="38"/>
        <v>21423</v>
      </c>
      <c r="L178" s="7">
        <f t="shared" si="38"/>
        <v>327889</v>
      </c>
      <c r="M178" s="7">
        <f t="shared" si="38"/>
        <v>548790</v>
      </c>
      <c r="N178" s="7" t="s">
        <v>91</v>
      </c>
      <c r="O178" s="7" t="s">
        <v>85</v>
      </c>
      <c r="P178" s="7" t="s">
        <v>139</v>
      </c>
      <c r="Q178" s="8">
        <v>1242</v>
      </c>
      <c r="R178" s="7">
        <f t="shared" si="39"/>
        <v>59477</v>
      </c>
      <c r="S178" s="7">
        <f t="shared" si="39"/>
        <v>1789</v>
      </c>
      <c r="T178" s="7">
        <f t="shared" si="39"/>
        <v>242</v>
      </c>
      <c r="U178" s="7">
        <f t="shared" si="39"/>
        <v>79053</v>
      </c>
      <c r="V178" s="7">
        <f t="shared" si="39"/>
        <v>531</v>
      </c>
      <c r="W178" s="7">
        <f t="shared" si="39"/>
        <v>342</v>
      </c>
      <c r="X178" s="7" t="str">
        <f t="shared" si="39"/>
        <v>53.0%</v>
      </c>
      <c r="Y178" s="7" t="str">
        <f t="shared" si="39"/>
        <v>47.0%</v>
      </c>
      <c r="Z178" s="7" t="str">
        <f t="shared" si="39"/>
        <v>60.6%</v>
      </c>
      <c r="AA178" s="7" t="str">
        <f t="shared" si="39"/>
        <v>20.5%</v>
      </c>
      <c r="AB178" s="7" t="str">
        <f t="shared" si="39"/>
        <v>13.2%</v>
      </c>
      <c r="AC178" s="7" t="str">
        <f t="shared" si="39"/>
        <v>2.9%</v>
      </c>
      <c r="AD178" s="7" t="str">
        <f t="shared" si="39"/>
        <v>1.4%</v>
      </c>
      <c r="AE178" s="7" t="str">
        <f t="shared" si="39"/>
        <v>0.8%</v>
      </c>
      <c r="AF178" s="7" t="str">
        <f t="shared" si="39"/>
        <v>0.5%</v>
      </c>
      <c r="AG178" s="7" t="str">
        <f t="shared" si="39"/>
        <v>0.2%</v>
      </c>
      <c r="AH178" s="9"/>
      <c r="AI178" s="9">
        <f t="shared" si="32"/>
        <v>4</v>
      </c>
      <c r="AJ178" s="10" t="s">
        <v>282</v>
      </c>
    </row>
    <row r="179" spans="1:36" ht="13.8" x14ac:dyDescent="0.25">
      <c r="A179" s="5">
        <f t="shared" ref="A179:D194" si="44">A178</f>
        <v>43890</v>
      </c>
      <c r="B179" s="5">
        <f t="shared" si="44"/>
        <v>44136</v>
      </c>
      <c r="C179" s="6">
        <f t="shared" si="44"/>
        <v>0.33333333333333331</v>
      </c>
      <c r="D179" s="7">
        <f t="shared" si="44"/>
        <v>248</v>
      </c>
      <c r="E179" s="10" t="s">
        <v>268</v>
      </c>
      <c r="F179" s="7">
        <f t="shared" ref="F179:M194" si="45">F178</f>
        <v>169194</v>
      </c>
      <c r="G179" s="7">
        <f t="shared" si="45"/>
        <v>8371</v>
      </c>
      <c r="H179" s="7">
        <f t="shared" si="45"/>
        <v>4313</v>
      </c>
      <c r="I179" s="16" t="str">
        <f t="shared" si="45"/>
        <v>No hay datos</v>
      </c>
      <c r="J179" s="19">
        <f t="shared" si="45"/>
        <v>149048</v>
      </c>
      <c r="K179" s="24">
        <f t="shared" si="45"/>
        <v>21423</v>
      </c>
      <c r="L179" s="7">
        <f t="shared" si="45"/>
        <v>327889</v>
      </c>
      <c r="M179" s="7">
        <f t="shared" si="45"/>
        <v>548790</v>
      </c>
      <c r="N179" s="7" t="s">
        <v>91</v>
      </c>
      <c r="O179" s="7" t="s">
        <v>85</v>
      </c>
      <c r="P179" s="7" t="s">
        <v>140</v>
      </c>
      <c r="Q179" s="8">
        <v>149</v>
      </c>
      <c r="R179" s="7">
        <f t="shared" si="39"/>
        <v>59477</v>
      </c>
      <c r="S179" s="7">
        <f t="shared" si="39"/>
        <v>1789</v>
      </c>
      <c r="T179" s="7">
        <f t="shared" si="39"/>
        <v>242</v>
      </c>
      <c r="U179" s="7">
        <f t="shared" si="39"/>
        <v>79053</v>
      </c>
      <c r="V179" s="7">
        <f t="shared" si="39"/>
        <v>531</v>
      </c>
      <c r="W179" s="7">
        <f t="shared" si="39"/>
        <v>342</v>
      </c>
      <c r="X179" s="7" t="str">
        <f t="shared" si="39"/>
        <v>53.0%</v>
      </c>
      <c r="Y179" s="7" t="str">
        <f t="shared" si="39"/>
        <v>47.0%</v>
      </c>
      <c r="Z179" s="7" t="str">
        <f t="shared" si="39"/>
        <v>60.6%</v>
      </c>
      <c r="AA179" s="7" t="str">
        <f t="shared" si="39"/>
        <v>20.5%</v>
      </c>
      <c r="AB179" s="7" t="str">
        <f t="shared" si="39"/>
        <v>13.2%</v>
      </c>
      <c r="AC179" s="7" t="str">
        <f t="shared" si="39"/>
        <v>2.9%</v>
      </c>
      <c r="AD179" s="7" t="str">
        <f t="shared" si="39"/>
        <v>1.4%</v>
      </c>
      <c r="AE179" s="7" t="str">
        <f t="shared" si="39"/>
        <v>0.8%</v>
      </c>
      <c r="AF179" s="7" t="str">
        <f t="shared" si="39"/>
        <v>0.5%</v>
      </c>
      <c r="AG179" s="7" t="str">
        <f t="shared" si="39"/>
        <v>0.2%</v>
      </c>
      <c r="AH179" s="9"/>
      <c r="AI179" s="9">
        <f t="shared" si="32"/>
        <v>4</v>
      </c>
      <c r="AJ179" s="10" t="s">
        <v>282</v>
      </c>
    </row>
    <row r="180" spans="1:36" ht="13.8" x14ac:dyDescent="0.25">
      <c r="A180" s="5">
        <f t="shared" si="44"/>
        <v>43890</v>
      </c>
      <c r="B180" s="5">
        <f t="shared" si="44"/>
        <v>44136</v>
      </c>
      <c r="C180" s="6">
        <f t="shared" si="44"/>
        <v>0.33333333333333331</v>
      </c>
      <c r="D180" s="7">
        <f t="shared" si="44"/>
        <v>248</v>
      </c>
      <c r="E180" s="10" t="s">
        <v>268</v>
      </c>
      <c r="F180" s="7">
        <f t="shared" si="45"/>
        <v>169194</v>
      </c>
      <c r="G180" s="7">
        <f t="shared" si="45"/>
        <v>8371</v>
      </c>
      <c r="H180" s="7">
        <f t="shared" si="45"/>
        <v>4313</v>
      </c>
      <c r="I180" s="16" t="str">
        <f t="shared" si="45"/>
        <v>No hay datos</v>
      </c>
      <c r="J180" s="19">
        <f t="shared" si="45"/>
        <v>149048</v>
      </c>
      <c r="K180" s="24">
        <f t="shared" si="45"/>
        <v>21423</v>
      </c>
      <c r="L180" s="7">
        <f t="shared" si="45"/>
        <v>327889</v>
      </c>
      <c r="M180" s="7">
        <f t="shared" si="45"/>
        <v>548790</v>
      </c>
      <c r="N180" s="7" t="s">
        <v>91</v>
      </c>
      <c r="O180" s="7" t="s">
        <v>85</v>
      </c>
      <c r="P180" s="7" t="s">
        <v>141</v>
      </c>
      <c r="Q180" s="8">
        <v>54729</v>
      </c>
      <c r="R180" s="7">
        <f t="shared" si="39"/>
        <v>59477</v>
      </c>
      <c r="S180" s="7">
        <f t="shared" si="39"/>
        <v>1789</v>
      </c>
      <c r="T180" s="7">
        <f t="shared" si="39"/>
        <v>242</v>
      </c>
      <c r="U180" s="7">
        <f t="shared" si="39"/>
        <v>79053</v>
      </c>
      <c r="V180" s="7">
        <f t="shared" si="39"/>
        <v>531</v>
      </c>
      <c r="W180" s="7">
        <f t="shared" si="39"/>
        <v>342</v>
      </c>
      <c r="X180" s="7" t="str">
        <f t="shared" si="39"/>
        <v>53.0%</v>
      </c>
      <c r="Y180" s="7" t="str">
        <f t="shared" si="39"/>
        <v>47.0%</v>
      </c>
      <c r="Z180" s="7" t="str">
        <f t="shared" si="39"/>
        <v>60.6%</v>
      </c>
      <c r="AA180" s="7" t="str">
        <f t="shared" si="39"/>
        <v>20.5%</v>
      </c>
      <c r="AB180" s="7" t="str">
        <f t="shared" si="39"/>
        <v>13.2%</v>
      </c>
      <c r="AC180" s="7" t="str">
        <f t="shared" si="39"/>
        <v>2.9%</v>
      </c>
      <c r="AD180" s="7" t="str">
        <f t="shared" si="39"/>
        <v>1.4%</v>
      </c>
      <c r="AE180" s="7" t="str">
        <f t="shared" si="39"/>
        <v>0.8%</v>
      </c>
      <c r="AF180" s="7" t="str">
        <f t="shared" si="39"/>
        <v>0.5%</v>
      </c>
      <c r="AG180" s="7" t="str">
        <f t="shared" si="39"/>
        <v>0.2%</v>
      </c>
      <c r="AH180" s="9"/>
      <c r="AI180" s="9">
        <f t="shared" si="32"/>
        <v>4</v>
      </c>
      <c r="AJ180" s="10" t="s">
        <v>282</v>
      </c>
    </row>
    <row r="181" spans="1:36" ht="13.8" x14ac:dyDescent="0.25">
      <c r="A181" s="5">
        <f t="shared" si="44"/>
        <v>43890</v>
      </c>
      <c r="B181" s="5">
        <f t="shared" si="44"/>
        <v>44136</v>
      </c>
      <c r="C181" s="6">
        <f t="shared" si="44"/>
        <v>0.33333333333333331</v>
      </c>
      <c r="D181" s="7">
        <f t="shared" si="44"/>
        <v>248</v>
      </c>
      <c r="E181" s="10" t="s">
        <v>268</v>
      </c>
      <c r="F181" s="7">
        <f t="shared" si="45"/>
        <v>169194</v>
      </c>
      <c r="G181" s="7">
        <f t="shared" si="45"/>
        <v>8371</v>
      </c>
      <c r="H181" s="7">
        <f t="shared" si="45"/>
        <v>4313</v>
      </c>
      <c r="I181" s="16" t="str">
        <f t="shared" si="45"/>
        <v>No hay datos</v>
      </c>
      <c r="J181" s="19">
        <f t="shared" si="45"/>
        <v>149048</v>
      </c>
      <c r="K181" s="24">
        <f t="shared" si="45"/>
        <v>21423</v>
      </c>
      <c r="L181" s="7">
        <f t="shared" si="45"/>
        <v>327889</v>
      </c>
      <c r="M181" s="7">
        <f t="shared" si="45"/>
        <v>548790</v>
      </c>
      <c r="N181" s="7" t="s">
        <v>91</v>
      </c>
      <c r="O181" s="7" t="s">
        <v>85</v>
      </c>
      <c r="P181" s="7" t="s">
        <v>225</v>
      </c>
      <c r="Q181" s="8">
        <v>165</v>
      </c>
      <c r="R181" s="7">
        <f t="shared" si="39"/>
        <v>59477</v>
      </c>
      <c r="S181" s="7">
        <f t="shared" si="39"/>
        <v>1789</v>
      </c>
      <c r="T181" s="7">
        <f t="shared" si="39"/>
        <v>242</v>
      </c>
      <c r="U181" s="7">
        <f t="shared" si="39"/>
        <v>79053</v>
      </c>
      <c r="V181" s="7">
        <f t="shared" si="39"/>
        <v>531</v>
      </c>
      <c r="W181" s="7">
        <f t="shared" si="39"/>
        <v>342</v>
      </c>
      <c r="X181" s="7" t="str">
        <f t="shared" si="39"/>
        <v>53.0%</v>
      </c>
      <c r="Y181" s="7" t="str">
        <f t="shared" si="39"/>
        <v>47.0%</v>
      </c>
      <c r="Z181" s="7" t="str">
        <f t="shared" si="39"/>
        <v>60.6%</v>
      </c>
      <c r="AA181" s="7" t="str">
        <f t="shared" si="39"/>
        <v>20.5%</v>
      </c>
      <c r="AB181" s="7" t="str">
        <f t="shared" si="39"/>
        <v>13.2%</v>
      </c>
      <c r="AC181" s="7" t="str">
        <f t="shared" si="39"/>
        <v>2.9%</v>
      </c>
      <c r="AD181" s="7" t="str">
        <f t="shared" si="39"/>
        <v>1.4%</v>
      </c>
      <c r="AE181" s="7" t="str">
        <f t="shared" si="39"/>
        <v>0.8%</v>
      </c>
      <c r="AF181" s="7" t="str">
        <f t="shared" si="39"/>
        <v>0.5%</v>
      </c>
      <c r="AG181" s="7" t="str">
        <f t="shared" si="39"/>
        <v>0.2%</v>
      </c>
      <c r="AH181" s="9"/>
      <c r="AI181" s="9">
        <f t="shared" si="32"/>
        <v>4</v>
      </c>
      <c r="AJ181" s="10" t="s">
        <v>282</v>
      </c>
    </row>
    <row r="182" spans="1:36" ht="13.8" x14ac:dyDescent="0.25">
      <c r="A182" s="5">
        <f t="shared" si="44"/>
        <v>43890</v>
      </c>
      <c r="B182" s="5">
        <f t="shared" si="44"/>
        <v>44136</v>
      </c>
      <c r="C182" s="6">
        <f t="shared" si="44"/>
        <v>0.33333333333333331</v>
      </c>
      <c r="D182" s="7">
        <f t="shared" si="44"/>
        <v>248</v>
      </c>
      <c r="E182" s="10" t="s">
        <v>268</v>
      </c>
      <c r="F182" s="7">
        <f t="shared" si="45"/>
        <v>169194</v>
      </c>
      <c r="G182" s="7">
        <f t="shared" si="45"/>
        <v>8371</v>
      </c>
      <c r="H182" s="7">
        <f t="shared" si="45"/>
        <v>4313</v>
      </c>
      <c r="I182" s="16" t="str">
        <f t="shared" si="45"/>
        <v>No hay datos</v>
      </c>
      <c r="J182" s="19">
        <f t="shared" si="45"/>
        <v>149048</v>
      </c>
      <c r="K182" s="24">
        <f t="shared" si="45"/>
        <v>21423</v>
      </c>
      <c r="L182" s="7">
        <f t="shared" si="45"/>
        <v>327889</v>
      </c>
      <c r="M182" s="7">
        <f t="shared" si="45"/>
        <v>548790</v>
      </c>
      <c r="N182" s="7" t="s">
        <v>91</v>
      </c>
      <c r="O182" s="7" t="s">
        <v>85</v>
      </c>
      <c r="P182" s="7" t="s">
        <v>143</v>
      </c>
      <c r="Q182" s="8">
        <v>165</v>
      </c>
      <c r="R182" s="7">
        <f t="shared" si="39"/>
        <v>59477</v>
      </c>
      <c r="S182" s="7">
        <f t="shared" si="39"/>
        <v>1789</v>
      </c>
      <c r="T182" s="7">
        <f t="shared" si="39"/>
        <v>242</v>
      </c>
      <c r="U182" s="7">
        <f t="shared" si="39"/>
        <v>79053</v>
      </c>
      <c r="V182" s="7">
        <f t="shared" si="39"/>
        <v>531</v>
      </c>
      <c r="W182" s="7">
        <f t="shared" si="39"/>
        <v>342</v>
      </c>
      <c r="X182" s="7" t="str">
        <f t="shared" si="39"/>
        <v>53.0%</v>
      </c>
      <c r="Y182" s="7" t="str">
        <f t="shared" si="39"/>
        <v>47.0%</v>
      </c>
      <c r="Z182" s="7" t="str">
        <f t="shared" si="39"/>
        <v>60.6%</v>
      </c>
      <c r="AA182" s="7" t="str">
        <f t="shared" si="39"/>
        <v>20.5%</v>
      </c>
      <c r="AB182" s="7" t="str">
        <f t="shared" si="39"/>
        <v>13.2%</v>
      </c>
      <c r="AC182" s="7" t="str">
        <f t="shared" si="39"/>
        <v>2.9%</v>
      </c>
      <c r="AD182" s="7" t="str">
        <f t="shared" si="39"/>
        <v>1.4%</v>
      </c>
      <c r="AE182" s="7" t="str">
        <f t="shared" si="39"/>
        <v>0.8%</v>
      </c>
      <c r="AF182" s="7" t="str">
        <f t="shared" si="39"/>
        <v>0.5%</v>
      </c>
      <c r="AG182" s="7" t="str">
        <f t="shared" si="39"/>
        <v>0.2%</v>
      </c>
      <c r="AH182" s="9"/>
      <c r="AI182" s="9">
        <f t="shared" si="32"/>
        <v>4</v>
      </c>
      <c r="AJ182" s="10" t="s">
        <v>282</v>
      </c>
    </row>
    <row r="183" spans="1:36" ht="13.8" x14ac:dyDescent="0.25">
      <c r="A183" s="5">
        <f t="shared" si="44"/>
        <v>43890</v>
      </c>
      <c r="B183" s="5">
        <f t="shared" si="44"/>
        <v>44136</v>
      </c>
      <c r="C183" s="6">
        <f t="shared" si="44"/>
        <v>0.33333333333333331</v>
      </c>
      <c r="D183" s="7">
        <f t="shared" si="44"/>
        <v>248</v>
      </c>
      <c r="E183" s="10" t="s">
        <v>268</v>
      </c>
      <c r="F183" s="7">
        <f t="shared" si="45"/>
        <v>169194</v>
      </c>
      <c r="G183" s="7">
        <f t="shared" si="45"/>
        <v>8371</v>
      </c>
      <c r="H183" s="7">
        <f t="shared" si="45"/>
        <v>4313</v>
      </c>
      <c r="I183" s="16" t="str">
        <f t="shared" si="45"/>
        <v>No hay datos</v>
      </c>
      <c r="J183" s="19">
        <f t="shared" si="45"/>
        <v>149048</v>
      </c>
      <c r="K183" s="24">
        <f t="shared" si="45"/>
        <v>21423</v>
      </c>
      <c r="L183" s="7">
        <f t="shared" si="45"/>
        <v>327889</v>
      </c>
      <c r="M183" s="7">
        <f t="shared" si="45"/>
        <v>548790</v>
      </c>
      <c r="N183" s="7" t="s">
        <v>91</v>
      </c>
      <c r="O183" s="7" t="s">
        <v>85</v>
      </c>
      <c r="P183" s="7" t="s">
        <v>144</v>
      </c>
      <c r="Q183" s="8">
        <v>678</v>
      </c>
      <c r="R183" s="7">
        <f t="shared" ref="R183:AG198" si="46">R182</f>
        <v>59477</v>
      </c>
      <c r="S183" s="7">
        <f t="shared" si="46"/>
        <v>1789</v>
      </c>
      <c r="T183" s="7">
        <f t="shared" si="46"/>
        <v>242</v>
      </c>
      <c r="U183" s="7">
        <f t="shared" si="46"/>
        <v>79053</v>
      </c>
      <c r="V183" s="7">
        <f t="shared" si="46"/>
        <v>531</v>
      </c>
      <c r="W183" s="7">
        <f t="shared" si="46"/>
        <v>342</v>
      </c>
      <c r="X183" s="7" t="str">
        <f t="shared" si="46"/>
        <v>53.0%</v>
      </c>
      <c r="Y183" s="7" t="str">
        <f t="shared" si="46"/>
        <v>47.0%</v>
      </c>
      <c r="Z183" s="7" t="str">
        <f t="shared" si="46"/>
        <v>60.6%</v>
      </c>
      <c r="AA183" s="7" t="str">
        <f t="shared" si="46"/>
        <v>20.5%</v>
      </c>
      <c r="AB183" s="7" t="str">
        <f t="shared" si="46"/>
        <v>13.2%</v>
      </c>
      <c r="AC183" s="7" t="str">
        <f t="shared" si="46"/>
        <v>2.9%</v>
      </c>
      <c r="AD183" s="7" t="str">
        <f t="shared" si="46"/>
        <v>1.4%</v>
      </c>
      <c r="AE183" s="7" t="str">
        <f t="shared" si="46"/>
        <v>0.8%</v>
      </c>
      <c r="AF183" s="7" t="str">
        <f t="shared" si="46"/>
        <v>0.5%</v>
      </c>
      <c r="AG183" s="7" t="str">
        <f t="shared" si="46"/>
        <v>0.2%</v>
      </c>
      <c r="AH183" s="9"/>
      <c r="AI183" s="9">
        <f t="shared" si="32"/>
        <v>4</v>
      </c>
      <c r="AJ183" s="10" t="s">
        <v>282</v>
      </c>
    </row>
    <row r="184" spans="1:36" ht="13.8" x14ac:dyDescent="0.25">
      <c r="A184" s="5">
        <f t="shared" si="44"/>
        <v>43890</v>
      </c>
      <c r="B184" s="5">
        <f t="shared" si="44"/>
        <v>44136</v>
      </c>
      <c r="C184" s="6">
        <f t="shared" si="44"/>
        <v>0.33333333333333331</v>
      </c>
      <c r="D184" s="7">
        <f t="shared" si="44"/>
        <v>248</v>
      </c>
      <c r="E184" s="10" t="s">
        <v>268</v>
      </c>
      <c r="F184" s="7">
        <f t="shared" si="45"/>
        <v>169194</v>
      </c>
      <c r="G184" s="7">
        <f t="shared" si="45"/>
        <v>8371</v>
      </c>
      <c r="H184" s="7">
        <f t="shared" si="45"/>
        <v>4313</v>
      </c>
      <c r="I184" s="16" t="str">
        <f t="shared" si="45"/>
        <v>No hay datos</v>
      </c>
      <c r="J184" s="19">
        <f t="shared" si="45"/>
        <v>149048</v>
      </c>
      <c r="K184" s="24">
        <f t="shared" si="45"/>
        <v>21423</v>
      </c>
      <c r="L184" s="7">
        <f t="shared" si="45"/>
        <v>327889</v>
      </c>
      <c r="M184" s="7">
        <f t="shared" si="45"/>
        <v>548790</v>
      </c>
      <c r="N184" s="7" t="s">
        <v>91</v>
      </c>
      <c r="O184" s="7" t="s">
        <v>85</v>
      </c>
      <c r="P184" s="7" t="s">
        <v>212</v>
      </c>
      <c r="Q184" s="8">
        <v>165</v>
      </c>
      <c r="R184" s="7">
        <f t="shared" si="46"/>
        <v>59477</v>
      </c>
      <c r="S184" s="7">
        <f t="shared" si="46"/>
        <v>1789</v>
      </c>
      <c r="T184" s="7">
        <f t="shared" si="46"/>
        <v>242</v>
      </c>
      <c r="U184" s="7">
        <f t="shared" si="46"/>
        <v>79053</v>
      </c>
      <c r="V184" s="7">
        <f t="shared" si="46"/>
        <v>531</v>
      </c>
      <c r="W184" s="7">
        <f t="shared" si="46"/>
        <v>342</v>
      </c>
      <c r="X184" s="7" t="str">
        <f t="shared" si="46"/>
        <v>53.0%</v>
      </c>
      <c r="Y184" s="7" t="str">
        <f t="shared" si="46"/>
        <v>47.0%</v>
      </c>
      <c r="Z184" s="7" t="str">
        <f t="shared" si="46"/>
        <v>60.6%</v>
      </c>
      <c r="AA184" s="7" t="str">
        <f t="shared" si="46"/>
        <v>20.5%</v>
      </c>
      <c r="AB184" s="7" t="str">
        <f t="shared" si="46"/>
        <v>13.2%</v>
      </c>
      <c r="AC184" s="7" t="str">
        <f t="shared" si="46"/>
        <v>2.9%</v>
      </c>
      <c r="AD184" s="7" t="str">
        <f t="shared" si="46"/>
        <v>1.4%</v>
      </c>
      <c r="AE184" s="7" t="str">
        <f t="shared" si="46"/>
        <v>0.8%</v>
      </c>
      <c r="AF184" s="7" t="str">
        <f t="shared" si="46"/>
        <v>0.5%</v>
      </c>
      <c r="AG184" s="7" t="str">
        <f t="shared" si="46"/>
        <v>0.2%</v>
      </c>
      <c r="AH184" s="9"/>
      <c r="AI184" s="9">
        <f t="shared" si="32"/>
        <v>4</v>
      </c>
      <c r="AJ184" s="10" t="s">
        <v>282</v>
      </c>
    </row>
    <row r="185" spans="1:36" ht="13.8" x14ac:dyDescent="0.25">
      <c r="A185" s="5">
        <f t="shared" si="44"/>
        <v>43890</v>
      </c>
      <c r="B185" s="5">
        <f t="shared" si="44"/>
        <v>44136</v>
      </c>
      <c r="C185" s="6">
        <f t="shared" si="44"/>
        <v>0.33333333333333331</v>
      </c>
      <c r="D185" s="7">
        <f t="shared" si="44"/>
        <v>248</v>
      </c>
      <c r="E185" s="10" t="s">
        <v>268</v>
      </c>
      <c r="F185" s="7">
        <f t="shared" si="45"/>
        <v>169194</v>
      </c>
      <c r="G185" s="7">
        <f t="shared" si="45"/>
        <v>8371</v>
      </c>
      <c r="H185" s="7">
        <f t="shared" si="45"/>
        <v>4313</v>
      </c>
      <c r="I185" s="16" t="str">
        <f t="shared" si="45"/>
        <v>No hay datos</v>
      </c>
      <c r="J185" s="19">
        <f t="shared" si="45"/>
        <v>149048</v>
      </c>
      <c r="K185" s="24">
        <f t="shared" si="45"/>
        <v>21423</v>
      </c>
      <c r="L185" s="7">
        <f t="shared" si="45"/>
        <v>327889</v>
      </c>
      <c r="M185" s="7">
        <f t="shared" si="45"/>
        <v>548790</v>
      </c>
      <c r="N185" s="7" t="s">
        <v>91</v>
      </c>
      <c r="O185" s="7" t="s">
        <v>85</v>
      </c>
      <c r="P185" s="7" t="s">
        <v>142</v>
      </c>
      <c r="Q185" s="8">
        <v>2184</v>
      </c>
      <c r="R185" s="7">
        <f t="shared" si="46"/>
        <v>59477</v>
      </c>
      <c r="S185" s="7">
        <f t="shared" si="46"/>
        <v>1789</v>
      </c>
      <c r="T185" s="7">
        <f t="shared" si="46"/>
        <v>242</v>
      </c>
      <c r="U185" s="7">
        <f t="shared" si="46"/>
        <v>79053</v>
      </c>
      <c r="V185" s="7">
        <f t="shared" si="46"/>
        <v>531</v>
      </c>
      <c r="W185" s="7">
        <f t="shared" si="46"/>
        <v>342</v>
      </c>
      <c r="X185" s="7" t="str">
        <f t="shared" si="46"/>
        <v>53.0%</v>
      </c>
      <c r="Y185" s="7" t="str">
        <f t="shared" si="46"/>
        <v>47.0%</v>
      </c>
      <c r="Z185" s="7" t="str">
        <f t="shared" si="46"/>
        <v>60.6%</v>
      </c>
      <c r="AA185" s="7" t="str">
        <f t="shared" si="46"/>
        <v>20.5%</v>
      </c>
      <c r="AB185" s="7" t="str">
        <f t="shared" si="46"/>
        <v>13.2%</v>
      </c>
      <c r="AC185" s="7" t="str">
        <f t="shared" si="46"/>
        <v>2.9%</v>
      </c>
      <c r="AD185" s="7" t="str">
        <f t="shared" si="46"/>
        <v>1.4%</v>
      </c>
      <c r="AE185" s="7" t="str">
        <f t="shared" si="46"/>
        <v>0.8%</v>
      </c>
      <c r="AF185" s="7" t="str">
        <f t="shared" si="46"/>
        <v>0.5%</v>
      </c>
      <c r="AG185" s="7" t="str">
        <f t="shared" si="46"/>
        <v>0.2%</v>
      </c>
      <c r="AH185" s="9"/>
      <c r="AI185" s="9">
        <f t="shared" si="32"/>
        <v>4</v>
      </c>
      <c r="AJ185" s="10" t="s">
        <v>282</v>
      </c>
    </row>
    <row r="186" spans="1:36" ht="13.8" x14ac:dyDescent="0.25">
      <c r="A186" s="5">
        <f t="shared" si="44"/>
        <v>43890</v>
      </c>
      <c r="B186" s="5">
        <f t="shared" si="44"/>
        <v>44136</v>
      </c>
      <c r="C186" s="6">
        <f t="shared" si="44"/>
        <v>0.33333333333333331</v>
      </c>
      <c r="D186" s="7">
        <f t="shared" si="44"/>
        <v>248</v>
      </c>
      <c r="E186" s="10" t="s">
        <v>268</v>
      </c>
      <c r="F186" s="7">
        <f t="shared" si="45"/>
        <v>169194</v>
      </c>
      <c r="G186" s="7">
        <f t="shared" si="45"/>
        <v>8371</v>
      </c>
      <c r="H186" s="7">
        <f t="shared" si="45"/>
        <v>4313</v>
      </c>
      <c r="I186" s="16" t="str">
        <f t="shared" si="45"/>
        <v>No hay datos</v>
      </c>
      <c r="J186" s="19">
        <f t="shared" si="45"/>
        <v>149048</v>
      </c>
      <c r="K186" s="24">
        <f t="shared" si="45"/>
        <v>21423</v>
      </c>
      <c r="L186" s="7">
        <f t="shared" si="45"/>
        <v>327889</v>
      </c>
      <c r="M186" s="7">
        <f t="shared" si="45"/>
        <v>548790</v>
      </c>
      <c r="N186" s="7" t="s">
        <v>91</v>
      </c>
      <c r="O186" s="7" t="s">
        <v>145</v>
      </c>
      <c r="P186" s="7" t="s">
        <v>145</v>
      </c>
      <c r="Q186" s="8">
        <v>5119</v>
      </c>
      <c r="R186" s="8">
        <v>5119</v>
      </c>
      <c r="S186" s="8">
        <v>276</v>
      </c>
      <c r="T186" s="8">
        <v>223</v>
      </c>
      <c r="U186" s="7">
        <f t="shared" si="46"/>
        <v>79053</v>
      </c>
      <c r="V186" s="7">
        <f t="shared" si="46"/>
        <v>531</v>
      </c>
      <c r="W186" s="7">
        <f t="shared" si="46"/>
        <v>342</v>
      </c>
      <c r="X186" s="7" t="str">
        <f t="shared" si="46"/>
        <v>53.0%</v>
      </c>
      <c r="Y186" s="7" t="str">
        <f t="shared" si="46"/>
        <v>47.0%</v>
      </c>
      <c r="Z186" s="7" t="str">
        <f t="shared" si="46"/>
        <v>60.6%</v>
      </c>
      <c r="AA186" s="7" t="str">
        <f t="shared" si="46"/>
        <v>20.5%</v>
      </c>
      <c r="AB186" s="7" t="str">
        <f t="shared" si="46"/>
        <v>13.2%</v>
      </c>
      <c r="AC186" s="7" t="str">
        <f t="shared" si="46"/>
        <v>2.9%</v>
      </c>
      <c r="AD186" s="7" t="str">
        <f t="shared" si="46"/>
        <v>1.4%</v>
      </c>
      <c r="AE186" s="7" t="str">
        <f t="shared" si="46"/>
        <v>0.8%</v>
      </c>
      <c r="AF186" s="7" t="str">
        <f t="shared" si="46"/>
        <v>0.5%</v>
      </c>
      <c r="AG186" s="7" t="str">
        <f t="shared" si="46"/>
        <v>0.2%</v>
      </c>
      <c r="AH186" s="9"/>
      <c r="AI186" s="9">
        <f t="shared" si="32"/>
        <v>4</v>
      </c>
      <c r="AJ186" s="10" t="s">
        <v>282</v>
      </c>
    </row>
    <row r="187" spans="1:36" ht="13.8" x14ac:dyDescent="0.25">
      <c r="A187" s="5">
        <f t="shared" si="44"/>
        <v>43890</v>
      </c>
      <c r="B187" s="5">
        <f t="shared" si="44"/>
        <v>44136</v>
      </c>
      <c r="C187" s="6">
        <f t="shared" si="44"/>
        <v>0.33333333333333331</v>
      </c>
      <c r="D187" s="7">
        <f t="shared" si="44"/>
        <v>248</v>
      </c>
      <c r="E187" s="10" t="s">
        <v>268</v>
      </c>
      <c r="F187" s="7">
        <f t="shared" si="45"/>
        <v>169194</v>
      </c>
      <c r="G187" s="7">
        <f t="shared" si="45"/>
        <v>8371</v>
      </c>
      <c r="H187" s="7">
        <f t="shared" si="45"/>
        <v>4313</v>
      </c>
      <c r="I187" s="16" t="str">
        <f t="shared" si="45"/>
        <v>No hay datos</v>
      </c>
      <c r="J187" s="19">
        <f t="shared" si="45"/>
        <v>149048</v>
      </c>
      <c r="K187" s="24">
        <f t="shared" si="45"/>
        <v>21423</v>
      </c>
      <c r="L187" s="7">
        <f t="shared" si="45"/>
        <v>327889</v>
      </c>
      <c r="M187" s="7">
        <f t="shared" si="45"/>
        <v>548790</v>
      </c>
      <c r="N187" s="7" t="s">
        <v>91</v>
      </c>
      <c r="O187" s="7" t="s">
        <v>145</v>
      </c>
      <c r="P187" s="7" t="s">
        <v>146</v>
      </c>
      <c r="Q187" s="8">
        <v>3950</v>
      </c>
      <c r="R187" s="7">
        <f t="shared" si="46"/>
        <v>5119</v>
      </c>
      <c r="S187" s="7">
        <f t="shared" si="46"/>
        <v>276</v>
      </c>
      <c r="T187" s="7">
        <f t="shared" si="46"/>
        <v>223</v>
      </c>
      <c r="U187" s="7">
        <f t="shared" si="46"/>
        <v>79053</v>
      </c>
      <c r="V187" s="7">
        <f t="shared" si="46"/>
        <v>531</v>
      </c>
      <c r="W187" s="7">
        <f t="shared" si="46"/>
        <v>342</v>
      </c>
      <c r="X187" s="7" t="str">
        <f t="shared" si="46"/>
        <v>53.0%</v>
      </c>
      <c r="Y187" s="7" t="str">
        <f t="shared" si="46"/>
        <v>47.0%</v>
      </c>
      <c r="Z187" s="7" t="str">
        <f t="shared" si="46"/>
        <v>60.6%</v>
      </c>
      <c r="AA187" s="7" t="str">
        <f t="shared" si="46"/>
        <v>20.5%</v>
      </c>
      <c r="AB187" s="7" t="str">
        <f t="shared" si="46"/>
        <v>13.2%</v>
      </c>
      <c r="AC187" s="7" t="str">
        <f t="shared" si="46"/>
        <v>2.9%</v>
      </c>
      <c r="AD187" s="7" t="str">
        <f t="shared" si="46"/>
        <v>1.4%</v>
      </c>
      <c r="AE187" s="7" t="str">
        <f t="shared" si="46"/>
        <v>0.8%</v>
      </c>
      <c r="AF187" s="7" t="str">
        <f t="shared" si="46"/>
        <v>0.5%</v>
      </c>
      <c r="AG187" s="7" t="str">
        <f t="shared" si="46"/>
        <v>0.2%</v>
      </c>
      <c r="AH187" s="9"/>
      <c r="AI187" s="9">
        <f t="shared" si="32"/>
        <v>4</v>
      </c>
      <c r="AJ187" s="10" t="s">
        <v>282</v>
      </c>
    </row>
    <row r="188" spans="1:36" ht="13.8" x14ac:dyDescent="0.25">
      <c r="A188" s="5">
        <f t="shared" si="44"/>
        <v>43890</v>
      </c>
      <c r="B188" s="5">
        <f t="shared" si="44"/>
        <v>44136</v>
      </c>
      <c r="C188" s="6">
        <f t="shared" si="44"/>
        <v>0.33333333333333331</v>
      </c>
      <c r="D188" s="7">
        <f t="shared" si="44"/>
        <v>248</v>
      </c>
      <c r="E188" s="10" t="s">
        <v>268</v>
      </c>
      <c r="F188" s="7">
        <f t="shared" si="45"/>
        <v>169194</v>
      </c>
      <c r="G188" s="7">
        <f t="shared" si="45"/>
        <v>8371</v>
      </c>
      <c r="H188" s="7">
        <f t="shared" si="45"/>
        <v>4313</v>
      </c>
      <c r="I188" s="16" t="str">
        <f t="shared" si="45"/>
        <v>No hay datos</v>
      </c>
      <c r="J188" s="19">
        <f t="shared" si="45"/>
        <v>149048</v>
      </c>
      <c r="K188" s="24">
        <f t="shared" si="45"/>
        <v>21423</v>
      </c>
      <c r="L188" s="7">
        <f t="shared" si="45"/>
        <v>327889</v>
      </c>
      <c r="M188" s="7">
        <f t="shared" si="45"/>
        <v>548790</v>
      </c>
      <c r="N188" s="7" t="s">
        <v>91</v>
      </c>
      <c r="O188" s="7" t="s">
        <v>145</v>
      </c>
      <c r="P188" s="7" t="s">
        <v>147</v>
      </c>
      <c r="Q188" s="8">
        <v>506</v>
      </c>
      <c r="R188" s="7">
        <f t="shared" si="46"/>
        <v>5119</v>
      </c>
      <c r="S188" s="7">
        <f t="shared" si="46"/>
        <v>276</v>
      </c>
      <c r="T188" s="7">
        <f t="shared" si="46"/>
        <v>223</v>
      </c>
      <c r="U188" s="7">
        <f t="shared" si="46"/>
        <v>79053</v>
      </c>
      <c r="V188" s="7">
        <f t="shared" si="46"/>
        <v>531</v>
      </c>
      <c r="W188" s="7">
        <f t="shared" si="46"/>
        <v>342</v>
      </c>
      <c r="X188" s="7" t="str">
        <f t="shared" si="46"/>
        <v>53.0%</v>
      </c>
      <c r="Y188" s="7" t="str">
        <f t="shared" si="46"/>
        <v>47.0%</v>
      </c>
      <c r="Z188" s="7" t="str">
        <f t="shared" si="46"/>
        <v>60.6%</v>
      </c>
      <c r="AA188" s="7" t="str">
        <f t="shared" si="46"/>
        <v>20.5%</v>
      </c>
      <c r="AB188" s="7" t="str">
        <f t="shared" si="46"/>
        <v>13.2%</v>
      </c>
      <c r="AC188" s="7" t="str">
        <f t="shared" si="46"/>
        <v>2.9%</v>
      </c>
      <c r="AD188" s="7" t="str">
        <f t="shared" si="46"/>
        <v>1.4%</v>
      </c>
      <c r="AE188" s="7" t="str">
        <f t="shared" si="46"/>
        <v>0.8%</v>
      </c>
      <c r="AF188" s="7" t="str">
        <f t="shared" si="46"/>
        <v>0.5%</v>
      </c>
      <c r="AG188" s="7" t="str">
        <f t="shared" si="46"/>
        <v>0.2%</v>
      </c>
      <c r="AH188" s="9"/>
      <c r="AI188" s="9">
        <f t="shared" si="32"/>
        <v>4</v>
      </c>
      <c r="AJ188" s="10" t="s">
        <v>282</v>
      </c>
    </row>
    <row r="189" spans="1:36" ht="13.8" x14ac:dyDescent="0.25">
      <c r="A189" s="5">
        <f t="shared" si="44"/>
        <v>43890</v>
      </c>
      <c r="B189" s="5">
        <f t="shared" si="44"/>
        <v>44136</v>
      </c>
      <c r="C189" s="6">
        <f t="shared" si="44"/>
        <v>0.33333333333333331</v>
      </c>
      <c r="D189" s="7">
        <f t="shared" si="44"/>
        <v>248</v>
      </c>
      <c r="E189" s="10" t="s">
        <v>268</v>
      </c>
      <c r="F189" s="7">
        <f t="shared" si="45"/>
        <v>169194</v>
      </c>
      <c r="G189" s="7">
        <f t="shared" si="45"/>
        <v>8371</v>
      </c>
      <c r="H189" s="7">
        <f t="shared" si="45"/>
        <v>4313</v>
      </c>
      <c r="I189" s="16" t="str">
        <f t="shared" si="45"/>
        <v>No hay datos</v>
      </c>
      <c r="J189" s="19">
        <f t="shared" si="45"/>
        <v>149048</v>
      </c>
      <c r="K189" s="24">
        <f t="shared" si="45"/>
        <v>21423</v>
      </c>
      <c r="L189" s="7">
        <f t="shared" si="45"/>
        <v>327889</v>
      </c>
      <c r="M189" s="7">
        <f t="shared" si="45"/>
        <v>548790</v>
      </c>
      <c r="N189" s="7" t="s">
        <v>91</v>
      </c>
      <c r="O189" s="7" t="s">
        <v>145</v>
      </c>
      <c r="P189" s="7" t="s">
        <v>229</v>
      </c>
      <c r="Q189" s="8">
        <v>131</v>
      </c>
      <c r="R189" s="7">
        <f t="shared" si="46"/>
        <v>5119</v>
      </c>
      <c r="S189" s="7">
        <f t="shared" si="46"/>
        <v>276</v>
      </c>
      <c r="T189" s="7">
        <f t="shared" si="46"/>
        <v>223</v>
      </c>
      <c r="U189" s="7">
        <f t="shared" si="46"/>
        <v>79053</v>
      </c>
      <c r="V189" s="7">
        <f t="shared" si="46"/>
        <v>531</v>
      </c>
      <c r="W189" s="7">
        <f t="shared" si="46"/>
        <v>342</v>
      </c>
      <c r="X189" s="7" t="str">
        <f t="shared" si="46"/>
        <v>53.0%</v>
      </c>
      <c r="Y189" s="7" t="str">
        <f t="shared" si="46"/>
        <v>47.0%</v>
      </c>
      <c r="Z189" s="7" t="str">
        <f t="shared" si="46"/>
        <v>60.6%</v>
      </c>
      <c r="AA189" s="7" t="str">
        <f t="shared" si="46"/>
        <v>20.5%</v>
      </c>
      <c r="AB189" s="7" t="str">
        <f t="shared" si="46"/>
        <v>13.2%</v>
      </c>
      <c r="AC189" s="7" t="str">
        <f t="shared" si="46"/>
        <v>2.9%</v>
      </c>
      <c r="AD189" s="7" t="str">
        <f t="shared" si="46"/>
        <v>1.4%</v>
      </c>
      <c r="AE189" s="7" t="str">
        <f t="shared" si="46"/>
        <v>0.8%</v>
      </c>
      <c r="AF189" s="7" t="str">
        <f t="shared" si="46"/>
        <v>0.5%</v>
      </c>
      <c r="AG189" s="7" t="str">
        <f t="shared" si="46"/>
        <v>0.2%</v>
      </c>
      <c r="AH189" s="9"/>
      <c r="AI189" s="9">
        <f t="shared" si="32"/>
        <v>4</v>
      </c>
      <c r="AJ189" s="10" t="s">
        <v>282</v>
      </c>
    </row>
    <row r="190" spans="1:36" ht="13.8" x14ac:dyDescent="0.25">
      <c r="A190" s="5">
        <f t="shared" si="44"/>
        <v>43890</v>
      </c>
      <c r="B190" s="5">
        <f t="shared" si="44"/>
        <v>44136</v>
      </c>
      <c r="C190" s="6">
        <f t="shared" si="44"/>
        <v>0.33333333333333331</v>
      </c>
      <c r="D190" s="7">
        <f t="shared" si="44"/>
        <v>248</v>
      </c>
      <c r="E190" s="10" t="s">
        <v>268</v>
      </c>
      <c r="F190" s="7">
        <f t="shared" si="45"/>
        <v>169194</v>
      </c>
      <c r="G190" s="7">
        <f t="shared" si="45"/>
        <v>8371</v>
      </c>
      <c r="H190" s="7">
        <f t="shared" si="45"/>
        <v>4313</v>
      </c>
      <c r="I190" s="16" t="str">
        <f t="shared" si="45"/>
        <v>No hay datos</v>
      </c>
      <c r="J190" s="19">
        <f t="shared" si="45"/>
        <v>149048</v>
      </c>
      <c r="K190" s="24">
        <f t="shared" si="45"/>
        <v>21423</v>
      </c>
      <c r="L190" s="7">
        <f t="shared" si="45"/>
        <v>327889</v>
      </c>
      <c r="M190" s="7">
        <f t="shared" si="45"/>
        <v>548790</v>
      </c>
      <c r="N190" s="7" t="s">
        <v>91</v>
      </c>
      <c r="O190" s="7" t="s">
        <v>145</v>
      </c>
      <c r="P190" s="7" t="s">
        <v>187</v>
      </c>
      <c r="Q190" s="8">
        <v>38</v>
      </c>
      <c r="R190" s="7">
        <f t="shared" si="46"/>
        <v>5119</v>
      </c>
      <c r="S190" s="7">
        <f t="shared" si="46"/>
        <v>276</v>
      </c>
      <c r="T190" s="7">
        <f t="shared" si="46"/>
        <v>223</v>
      </c>
      <c r="U190" s="7">
        <f t="shared" si="46"/>
        <v>79053</v>
      </c>
      <c r="V190" s="7">
        <f t="shared" si="46"/>
        <v>531</v>
      </c>
      <c r="W190" s="7">
        <f t="shared" si="46"/>
        <v>342</v>
      </c>
      <c r="X190" s="7" t="str">
        <f t="shared" si="46"/>
        <v>53.0%</v>
      </c>
      <c r="Y190" s="7" t="str">
        <f t="shared" si="46"/>
        <v>47.0%</v>
      </c>
      <c r="Z190" s="7" t="str">
        <f t="shared" si="46"/>
        <v>60.6%</v>
      </c>
      <c r="AA190" s="7" t="str">
        <f t="shared" si="46"/>
        <v>20.5%</v>
      </c>
      <c r="AB190" s="7" t="str">
        <f t="shared" si="46"/>
        <v>13.2%</v>
      </c>
      <c r="AC190" s="7" t="str">
        <f t="shared" si="46"/>
        <v>2.9%</v>
      </c>
      <c r="AD190" s="7" t="str">
        <f t="shared" si="46"/>
        <v>1.4%</v>
      </c>
      <c r="AE190" s="7" t="str">
        <f t="shared" si="46"/>
        <v>0.8%</v>
      </c>
      <c r="AF190" s="7" t="str">
        <f t="shared" si="46"/>
        <v>0.5%</v>
      </c>
      <c r="AG190" s="7" t="str">
        <f t="shared" si="46"/>
        <v>0.2%</v>
      </c>
      <c r="AH190" s="9"/>
      <c r="AI190" s="9">
        <f t="shared" si="32"/>
        <v>4</v>
      </c>
      <c r="AJ190" s="10" t="s">
        <v>282</v>
      </c>
    </row>
    <row r="191" spans="1:36" ht="13.8" x14ac:dyDescent="0.25">
      <c r="A191" s="5">
        <f t="shared" si="44"/>
        <v>43890</v>
      </c>
      <c r="B191" s="5">
        <f t="shared" si="44"/>
        <v>44136</v>
      </c>
      <c r="C191" s="6">
        <f t="shared" si="44"/>
        <v>0.33333333333333331</v>
      </c>
      <c r="D191" s="7">
        <f t="shared" si="44"/>
        <v>248</v>
      </c>
      <c r="E191" s="10" t="s">
        <v>268</v>
      </c>
      <c r="F191" s="7">
        <f t="shared" si="45"/>
        <v>169194</v>
      </c>
      <c r="G191" s="7">
        <f t="shared" si="45"/>
        <v>8371</v>
      </c>
      <c r="H191" s="7">
        <f t="shared" si="45"/>
        <v>4313</v>
      </c>
      <c r="I191" s="16" t="str">
        <f t="shared" si="45"/>
        <v>No hay datos</v>
      </c>
      <c r="J191" s="19">
        <f t="shared" si="45"/>
        <v>149048</v>
      </c>
      <c r="K191" s="24">
        <f t="shared" si="45"/>
        <v>21423</v>
      </c>
      <c r="L191" s="7">
        <f t="shared" si="45"/>
        <v>327889</v>
      </c>
      <c r="M191" s="7">
        <f t="shared" si="45"/>
        <v>548790</v>
      </c>
      <c r="N191" s="7" t="s">
        <v>91</v>
      </c>
      <c r="O191" s="7" t="s">
        <v>145</v>
      </c>
      <c r="P191" s="7" t="s">
        <v>191</v>
      </c>
      <c r="Q191" s="8">
        <v>28</v>
      </c>
      <c r="R191" s="7">
        <f t="shared" si="46"/>
        <v>5119</v>
      </c>
      <c r="S191" s="7">
        <f t="shared" si="46"/>
        <v>276</v>
      </c>
      <c r="T191" s="7">
        <f t="shared" si="46"/>
        <v>223</v>
      </c>
      <c r="U191" s="7">
        <f t="shared" si="46"/>
        <v>79053</v>
      </c>
      <c r="V191" s="7">
        <f t="shared" si="46"/>
        <v>531</v>
      </c>
      <c r="W191" s="7">
        <f t="shared" si="46"/>
        <v>342</v>
      </c>
      <c r="X191" s="7" t="str">
        <f t="shared" si="46"/>
        <v>53.0%</v>
      </c>
      <c r="Y191" s="7" t="str">
        <f t="shared" si="46"/>
        <v>47.0%</v>
      </c>
      <c r="Z191" s="7" t="str">
        <f t="shared" si="46"/>
        <v>60.6%</v>
      </c>
      <c r="AA191" s="7" t="str">
        <f t="shared" si="46"/>
        <v>20.5%</v>
      </c>
      <c r="AB191" s="7" t="str">
        <f t="shared" si="46"/>
        <v>13.2%</v>
      </c>
      <c r="AC191" s="7" t="str">
        <f t="shared" si="46"/>
        <v>2.9%</v>
      </c>
      <c r="AD191" s="7" t="str">
        <f t="shared" si="46"/>
        <v>1.4%</v>
      </c>
      <c r="AE191" s="7" t="str">
        <f t="shared" si="46"/>
        <v>0.8%</v>
      </c>
      <c r="AF191" s="7" t="str">
        <f t="shared" si="46"/>
        <v>0.5%</v>
      </c>
      <c r="AG191" s="7" t="str">
        <f t="shared" si="46"/>
        <v>0.2%</v>
      </c>
      <c r="AH191" s="9"/>
      <c r="AI191" s="9">
        <f t="shared" si="32"/>
        <v>4</v>
      </c>
      <c r="AJ191" s="10" t="s">
        <v>282</v>
      </c>
    </row>
    <row r="192" spans="1:36" ht="13.8" x14ac:dyDescent="0.25">
      <c r="A192" s="5">
        <f t="shared" si="44"/>
        <v>43890</v>
      </c>
      <c r="B192" s="5">
        <f t="shared" si="44"/>
        <v>44136</v>
      </c>
      <c r="C192" s="6">
        <f t="shared" si="44"/>
        <v>0.33333333333333331</v>
      </c>
      <c r="D192" s="7">
        <f t="shared" si="44"/>
        <v>248</v>
      </c>
      <c r="E192" s="10" t="s">
        <v>268</v>
      </c>
      <c r="F192" s="7">
        <f t="shared" si="45"/>
        <v>169194</v>
      </c>
      <c r="G192" s="7">
        <f t="shared" si="45"/>
        <v>8371</v>
      </c>
      <c r="H192" s="7">
        <f t="shared" si="45"/>
        <v>4313</v>
      </c>
      <c r="I192" s="16" t="str">
        <f t="shared" si="45"/>
        <v>No hay datos</v>
      </c>
      <c r="J192" s="19">
        <f t="shared" si="45"/>
        <v>149048</v>
      </c>
      <c r="K192" s="24">
        <f t="shared" si="45"/>
        <v>21423</v>
      </c>
      <c r="L192" s="7">
        <f t="shared" si="45"/>
        <v>327889</v>
      </c>
      <c r="M192" s="7">
        <f t="shared" si="45"/>
        <v>548790</v>
      </c>
      <c r="N192" s="7" t="s">
        <v>91</v>
      </c>
      <c r="O192" s="7" t="s">
        <v>145</v>
      </c>
      <c r="P192" s="7" t="s">
        <v>260</v>
      </c>
      <c r="Q192" s="8">
        <v>22</v>
      </c>
      <c r="R192" s="7">
        <f t="shared" si="46"/>
        <v>5119</v>
      </c>
      <c r="S192" s="7">
        <f t="shared" si="46"/>
        <v>276</v>
      </c>
      <c r="T192" s="7">
        <f t="shared" si="46"/>
        <v>223</v>
      </c>
      <c r="U192" s="7">
        <f t="shared" si="46"/>
        <v>79053</v>
      </c>
      <c r="V192" s="7">
        <f t="shared" si="46"/>
        <v>531</v>
      </c>
      <c r="W192" s="7">
        <f t="shared" si="46"/>
        <v>342</v>
      </c>
      <c r="X192" s="7" t="str">
        <f t="shared" si="46"/>
        <v>53.0%</v>
      </c>
      <c r="Y192" s="7" t="str">
        <f t="shared" si="46"/>
        <v>47.0%</v>
      </c>
      <c r="Z192" s="7" t="str">
        <f t="shared" si="46"/>
        <v>60.6%</v>
      </c>
      <c r="AA192" s="7" t="str">
        <f t="shared" si="46"/>
        <v>20.5%</v>
      </c>
      <c r="AB192" s="7" t="str">
        <f t="shared" si="46"/>
        <v>13.2%</v>
      </c>
      <c r="AC192" s="7" t="str">
        <f t="shared" si="46"/>
        <v>2.9%</v>
      </c>
      <c r="AD192" s="7" t="str">
        <f t="shared" si="46"/>
        <v>1.4%</v>
      </c>
      <c r="AE192" s="7" t="str">
        <f t="shared" si="46"/>
        <v>0.8%</v>
      </c>
      <c r="AF192" s="7" t="str">
        <f t="shared" si="46"/>
        <v>0.5%</v>
      </c>
      <c r="AG192" s="7" t="str">
        <f t="shared" si="46"/>
        <v>0.2%</v>
      </c>
      <c r="AH192" s="9"/>
      <c r="AI192" s="9">
        <f t="shared" si="32"/>
        <v>4</v>
      </c>
      <c r="AJ192" s="10" t="s">
        <v>282</v>
      </c>
    </row>
    <row r="193" spans="1:36" ht="13.8" x14ac:dyDescent="0.25">
      <c r="A193" s="5">
        <f t="shared" si="44"/>
        <v>43890</v>
      </c>
      <c r="B193" s="5">
        <f t="shared" si="44"/>
        <v>44136</v>
      </c>
      <c r="C193" s="6">
        <f t="shared" si="44"/>
        <v>0.33333333333333331</v>
      </c>
      <c r="D193" s="7">
        <f t="shared" si="44"/>
        <v>248</v>
      </c>
      <c r="E193" s="10" t="s">
        <v>268</v>
      </c>
      <c r="F193" s="7">
        <f t="shared" si="45"/>
        <v>169194</v>
      </c>
      <c r="G193" s="7">
        <f t="shared" si="45"/>
        <v>8371</v>
      </c>
      <c r="H193" s="7">
        <f t="shared" si="45"/>
        <v>4313</v>
      </c>
      <c r="I193" s="16" t="str">
        <f t="shared" si="45"/>
        <v>No hay datos</v>
      </c>
      <c r="J193" s="19">
        <f t="shared" si="45"/>
        <v>149048</v>
      </c>
      <c r="K193" s="24">
        <f t="shared" si="45"/>
        <v>21423</v>
      </c>
      <c r="L193" s="7">
        <f t="shared" si="45"/>
        <v>327889</v>
      </c>
      <c r="M193" s="7">
        <f t="shared" si="45"/>
        <v>548790</v>
      </c>
      <c r="N193" s="7" t="s">
        <v>91</v>
      </c>
      <c r="O193" s="7" t="s">
        <v>145</v>
      </c>
      <c r="P193" s="7" t="s">
        <v>192</v>
      </c>
      <c r="Q193" s="8">
        <v>33</v>
      </c>
      <c r="R193" s="7">
        <f t="shared" si="46"/>
        <v>5119</v>
      </c>
      <c r="S193" s="7">
        <f t="shared" si="46"/>
        <v>276</v>
      </c>
      <c r="T193" s="7">
        <f t="shared" si="46"/>
        <v>223</v>
      </c>
      <c r="U193" s="7">
        <f t="shared" si="46"/>
        <v>79053</v>
      </c>
      <c r="V193" s="7">
        <f t="shared" si="46"/>
        <v>531</v>
      </c>
      <c r="W193" s="7">
        <f t="shared" si="46"/>
        <v>342</v>
      </c>
      <c r="X193" s="7" t="str">
        <f t="shared" si="46"/>
        <v>53.0%</v>
      </c>
      <c r="Y193" s="7" t="str">
        <f t="shared" si="46"/>
        <v>47.0%</v>
      </c>
      <c r="Z193" s="7" t="str">
        <f t="shared" si="46"/>
        <v>60.6%</v>
      </c>
      <c r="AA193" s="7" t="str">
        <f t="shared" si="46"/>
        <v>20.5%</v>
      </c>
      <c r="AB193" s="7" t="str">
        <f t="shared" si="46"/>
        <v>13.2%</v>
      </c>
      <c r="AC193" s="7" t="str">
        <f t="shared" si="46"/>
        <v>2.9%</v>
      </c>
      <c r="AD193" s="7" t="str">
        <f t="shared" si="46"/>
        <v>1.4%</v>
      </c>
      <c r="AE193" s="7" t="str">
        <f t="shared" si="46"/>
        <v>0.8%</v>
      </c>
      <c r="AF193" s="7" t="str">
        <f t="shared" si="46"/>
        <v>0.5%</v>
      </c>
      <c r="AG193" s="7" t="str">
        <f t="shared" si="46"/>
        <v>0.2%</v>
      </c>
      <c r="AH193" s="9"/>
      <c r="AI193" s="9">
        <f t="shared" si="32"/>
        <v>4</v>
      </c>
      <c r="AJ193" s="10" t="s">
        <v>282</v>
      </c>
    </row>
    <row r="194" spans="1:36" ht="13.8" x14ac:dyDescent="0.25">
      <c r="A194" s="5">
        <f t="shared" si="44"/>
        <v>43890</v>
      </c>
      <c r="B194" s="5">
        <f t="shared" si="44"/>
        <v>44136</v>
      </c>
      <c r="C194" s="6">
        <f t="shared" si="44"/>
        <v>0.33333333333333331</v>
      </c>
      <c r="D194" s="7">
        <f t="shared" si="44"/>
        <v>248</v>
      </c>
      <c r="E194" s="10" t="s">
        <v>268</v>
      </c>
      <c r="F194" s="7">
        <f t="shared" si="45"/>
        <v>169194</v>
      </c>
      <c r="G194" s="7">
        <f t="shared" si="45"/>
        <v>8371</v>
      </c>
      <c r="H194" s="7">
        <f t="shared" si="45"/>
        <v>4313</v>
      </c>
      <c r="I194" s="16" t="str">
        <f t="shared" si="45"/>
        <v>No hay datos</v>
      </c>
      <c r="J194" s="19">
        <f t="shared" si="45"/>
        <v>149048</v>
      </c>
      <c r="K194" s="24">
        <f t="shared" si="45"/>
        <v>21423</v>
      </c>
      <c r="L194" s="7">
        <f t="shared" si="45"/>
        <v>327889</v>
      </c>
      <c r="M194" s="7">
        <f t="shared" si="45"/>
        <v>548790</v>
      </c>
      <c r="N194" s="7" t="s">
        <v>91</v>
      </c>
      <c r="O194" s="7" t="s">
        <v>145</v>
      </c>
      <c r="P194" s="7" t="s">
        <v>242</v>
      </c>
      <c r="Q194" s="8">
        <v>123</v>
      </c>
      <c r="R194" s="7">
        <f t="shared" si="46"/>
        <v>5119</v>
      </c>
      <c r="S194" s="7">
        <f t="shared" si="46"/>
        <v>276</v>
      </c>
      <c r="T194" s="7">
        <f t="shared" si="46"/>
        <v>223</v>
      </c>
      <c r="U194" s="7">
        <f t="shared" si="46"/>
        <v>79053</v>
      </c>
      <c r="V194" s="7">
        <f t="shared" si="46"/>
        <v>531</v>
      </c>
      <c r="W194" s="7">
        <f t="shared" si="46"/>
        <v>342</v>
      </c>
      <c r="X194" s="7" t="str">
        <f t="shared" si="46"/>
        <v>53.0%</v>
      </c>
      <c r="Y194" s="7" t="str">
        <f t="shared" si="46"/>
        <v>47.0%</v>
      </c>
      <c r="Z194" s="7" t="str">
        <f t="shared" si="46"/>
        <v>60.6%</v>
      </c>
      <c r="AA194" s="7" t="str">
        <f t="shared" si="46"/>
        <v>20.5%</v>
      </c>
      <c r="AB194" s="7" t="str">
        <f t="shared" si="46"/>
        <v>13.2%</v>
      </c>
      <c r="AC194" s="7" t="str">
        <f t="shared" si="46"/>
        <v>2.9%</v>
      </c>
      <c r="AD194" s="7" t="str">
        <f t="shared" si="46"/>
        <v>1.4%</v>
      </c>
      <c r="AE194" s="7" t="str">
        <f t="shared" si="46"/>
        <v>0.8%</v>
      </c>
      <c r="AF194" s="7" t="str">
        <f t="shared" si="46"/>
        <v>0.5%</v>
      </c>
      <c r="AG194" s="7" t="str">
        <f t="shared" si="46"/>
        <v>0.2%</v>
      </c>
      <c r="AH194" s="9"/>
      <c r="AI194" s="9">
        <f t="shared" si="32"/>
        <v>4</v>
      </c>
      <c r="AJ194" s="10" t="s">
        <v>282</v>
      </c>
    </row>
    <row r="195" spans="1:36" ht="13.8" x14ac:dyDescent="0.25">
      <c r="A195" s="5">
        <f t="shared" ref="A195:D210" si="47">A194</f>
        <v>43890</v>
      </c>
      <c r="B195" s="5">
        <f t="shared" si="47"/>
        <v>44136</v>
      </c>
      <c r="C195" s="6">
        <f t="shared" si="47"/>
        <v>0.33333333333333331</v>
      </c>
      <c r="D195" s="7">
        <f t="shared" si="47"/>
        <v>248</v>
      </c>
      <c r="E195" s="10" t="s">
        <v>268</v>
      </c>
      <c r="F195" s="7">
        <f t="shared" ref="F195:M210" si="48">F194</f>
        <v>169194</v>
      </c>
      <c r="G195" s="7">
        <f t="shared" si="48"/>
        <v>8371</v>
      </c>
      <c r="H195" s="7">
        <f t="shared" si="48"/>
        <v>4313</v>
      </c>
      <c r="I195" s="16" t="str">
        <f t="shared" si="48"/>
        <v>No hay datos</v>
      </c>
      <c r="J195" s="19">
        <f t="shared" si="48"/>
        <v>149048</v>
      </c>
      <c r="K195" s="24">
        <f t="shared" si="48"/>
        <v>21423</v>
      </c>
      <c r="L195" s="7">
        <f t="shared" si="48"/>
        <v>327889</v>
      </c>
      <c r="M195" s="7">
        <f t="shared" si="48"/>
        <v>548790</v>
      </c>
      <c r="N195" s="7" t="s">
        <v>91</v>
      </c>
      <c r="O195" s="7" t="s">
        <v>145</v>
      </c>
      <c r="P195" s="7" t="s">
        <v>218</v>
      </c>
      <c r="Q195" s="8">
        <v>288</v>
      </c>
      <c r="R195" s="7">
        <f t="shared" si="46"/>
        <v>5119</v>
      </c>
      <c r="S195" s="7">
        <f t="shared" si="46"/>
        <v>276</v>
      </c>
      <c r="T195" s="7">
        <f t="shared" si="46"/>
        <v>223</v>
      </c>
      <c r="U195" s="7">
        <f t="shared" si="46"/>
        <v>79053</v>
      </c>
      <c r="V195" s="7">
        <f t="shared" si="46"/>
        <v>531</v>
      </c>
      <c r="W195" s="7">
        <f t="shared" si="46"/>
        <v>342</v>
      </c>
      <c r="X195" s="7" t="str">
        <f t="shared" si="46"/>
        <v>53.0%</v>
      </c>
      <c r="Y195" s="7" t="str">
        <f t="shared" si="46"/>
        <v>47.0%</v>
      </c>
      <c r="Z195" s="7" t="str">
        <f t="shared" si="46"/>
        <v>60.6%</v>
      </c>
      <c r="AA195" s="7" t="str">
        <f t="shared" si="46"/>
        <v>20.5%</v>
      </c>
      <c r="AB195" s="7" t="str">
        <f t="shared" si="46"/>
        <v>13.2%</v>
      </c>
      <c r="AC195" s="7" t="str">
        <f t="shared" si="46"/>
        <v>2.9%</v>
      </c>
      <c r="AD195" s="7" t="str">
        <f t="shared" si="46"/>
        <v>1.4%</v>
      </c>
      <c r="AE195" s="7" t="str">
        <f t="shared" si="46"/>
        <v>0.8%</v>
      </c>
      <c r="AF195" s="7" t="str">
        <f t="shared" si="46"/>
        <v>0.5%</v>
      </c>
      <c r="AG195" s="7" t="str">
        <f t="shared" si="46"/>
        <v>0.2%</v>
      </c>
      <c r="AH195" s="9"/>
      <c r="AI195" s="9">
        <f t="shared" si="32"/>
        <v>4</v>
      </c>
      <c r="AJ195" s="10" t="s">
        <v>282</v>
      </c>
    </row>
    <row r="196" spans="1:36" ht="13.8" x14ac:dyDescent="0.25">
      <c r="A196" s="5">
        <f t="shared" si="47"/>
        <v>43890</v>
      </c>
      <c r="B196" s="5">
        <f t="shared" si="47"/>
        <v>44136</v>
      </c>
      <c r="C196" s="6">
        <f t="shared" si="47"/>
        <v>0.33333333333333331</v>
      </c>
      <c r="D196" s="7">
        <f t="shared" si="47"/>
        <v>248</v>
      </c>
      <c r="E196" s="10" t="s">
        <v>268</v>
      </c>
      <c r="F196" s="7">
        <f t="shared" si="48"/>
        <v>169194</v>
      </c>
      <c r="G196" s="7">
        <f t="shared" si="48"/>
        <v>8371</v>
      </c>
      <c r="H196" s="7">
        <f t="shared" si="48"/>
        <v>4313</v>
      </c>
      <c r="I196" s="16" t="str">
        <f t="shared" si="48"/>
        <v>No hay datos</v>
      </c>
      <c r="J196" s="19">
        <f t="shared" si="48"/>
        <v>149048</v>
      </c>
      <c r="K196" s="24">
        <f t="shared" si="48"/>
        <v>21423</v>
      </c>
      <c r="L196" s="7">
        <f t="shared" si="48"/>
        <v>327889</v>
      </c>
      <c r="M196" s="7">
        <f t="shared" si="48"/>
        <v>548790</v>
      </c>
      <c r="N196" s="7" t="s">
        <v>148</v>
      </c>
      <c r="O196" s="7" t="s">
        <v>149</v>
      </c>
      <c r="P196" s="7" t="s">
        <v>149</v>
      </c>
      <c r="Q196" s="8">
        <v>225</v>
      </c>
      <c r="R196" s="8">
        <v>227</v>
      </c>
      <c r="S196" s="8">
        <v>1</v>
      </c>
      <c r="T196" s="8">
        <v>1</v>
      </c>
      <c r="U196" s="7">
        <f t="shared" si="46"/>
        <v>79053</v>
      </c>
      <c r="V196" s="7">
        <f t="shared" si="46"/>
        <v>531</v>
      </c>
      <c r="W196" s="7">
        <f t="shared" si="46"/>
        <v>342</v>
      </c>
      <c r="X196" s="7" t="str">
        <f t="shared" si="46"/>
        <v>53.0%</v>
      </c>
      <c r="Y196" s="7" t="str">
        <f t="shared" si="46"/>
        <v>47.0%</v>
      </c>
      <c r="Z196" s="7" t="str">
        <f t="shared" si="46"/>
        <v>60.6%</v>
      </c>
      <c r="AA196" s="7" t="str">
        <f t="shared" si="46"/>
        <v>20.5%</v>
      </c>
      <c r="AB196" s="7" t="str">
        <f t="shared" si="46"/>
        <v>13.2%</v>
      </c>
      <c r="AC196" s="7" t="str">
        <f t="shared" si="46"/>
        <v>2.9%</v>
      </c>
      <c r="AD196" s="7" t="str">
        <f t="shared" si="46"/>
        <v>1.4%</v>
      </c>
      <c r="AE196" s="7" t="str">
        <f t="shared" si="46"/>
        <v>0.8%</v>
      </c>
      <c r="AF196" s="7" t="str">
        <f t="shared" si="46"/>
        <v>0.5%</v>
      </c>
      <c r="AG196" s="7" t="str">
        <f t="shared" si="46"/>
        <v>0.2%</v>
      </c>
      <c r="AH196" s="9"/>
      <c r="AI196" s="9">
        <f t="shared" ref="AI196:AI246" si="49">AI195</f>
        <v>4</v>
      </c>
      <c r="AJ196" s="10" t="s">
        <v>282</v>
      </c>
    </row>
    <row r="197" spans="1:36" ht="13.8" x14ac:dyDescent="0.25">
      <c r="A197" s="5">
        <f t="shared" si="47"/>
        <v>43890</v>
      </c>
      <c r="B197" s="5">
        <f t="shared" si="47"/>
        <v>44136</v>
      </c>
      <c r="C197" s="6">
        <f t="shared" si="47"/>
        <v>0.33333333333333331</v>
      </c>
      <c r="D197" s="7">
        <f t="shared" si="47"/>
        <v>248</v>
      </c>
      <c r="E197" s="10" t="s">
        <v>268</v>
      </c>
      <c r="F197" s="7">
        <f t="shared" si="48"/>
        <v>169194</v>
      </c>
      <c r="G197" s="7">
        <f t="shared" si="48"/>
        <v>8371</v>
      </c>
      <c r="H197" s="7">
        <f t="shared" si="48"/>
        <v>4313</v>
      </c>
      <c r="I197" s="16" t="str">
        <f t="shared" si="48"/>
        <v>No hay datos</v>
      </c>
      <c r="J197" s="19">
        <f t="shared" si="48"/>
        <v>149048</v>
      </c>
      <c r="K197" s="24">
        <f t="shared" si="48"/>
        <v>21423</v>
      </c>
      <c r="L197" s="7">
        <f t="shared" si="48"/>
        <v>327889</v>
      </c>
      <c r="M197" s="7">
        <f t="shared" si="48"/>
        <v>548790</v>
      </c>
      <c r="N197" s="7" t="s">
        <v>148</v>
      </c>
      <c r="O197" s="7" t="s">
        <v>149</v>
      </c>
      <c r="P197" s="7" t="s">
        <v>150</v>
      </c>
      <c r="Q197" s="8">
        <v>50</v>
      </c>
      <c r="R197" s="7">
        <f t="shared" si="46"/>
        <v>227</v>
      </c>
      <c r="S197" s="7">
        <f t="shared" si="46"/>
        <v>1</v>
      </c>
      <c r="T197" s="7">
        <f t="shared" si="46"/>
        <v>1</v>
      </c>
      <c r="U197" s="7">
        <f t="shared" si="46"/>
        <v>79053</v>
      </c>
      <c r="V197" s="7">
        <f t="shared" si="46"/>
        <v>531</v>
      </c>
      <c r="W197" s="7">
        <f t="shared" si="46"/>
        <v>342</v>
      </c>
      <c r="X197" s="7" t="str">
        <f t="shared" si="46"/>
        <v>53.0%</v>
      </c>
      <c r="Y197" s="7" t="str">
        <f t="shared" si="46"/>
        <v>47.0%</v>
      </c>
      <c r="Z197" s="7" t="str">
        <f t="shared" si="46"/>
        <v>60.6%</v>
      </c>
      <c r="AA197" s="7" t="str">
        <f t="shared" si="46"/>
        <v>20.5%</v>
      </c>
      <c r="AB197" s="7" t="str">
        <f t="shared" si="46"/>
        <v>13.2%</v>
      </c>
      <c r="AC197" s="7" t="str">
        <f t="shared" si="46"/>
        <v>2.9%</v>
      </c>
      <c r="AD197" s="7" t="str">
        <f t="shared" si="46"/>
        <v>1.4%</v>
      </c>
      <c r="AE197" s="7" t="str">
        <f t="shared" si="46"/>
        <v>0.8%</v>
      </c>
      <c r="AF197" s="7" t="str">
        <f t="shared" si="46"/>
        <v>0.5%</v>
      </c>
      <c r="AG197" s="7" t="str">
        <f t="shared" si="46"/>
        <v>0.2%</v>
      </c>
      <c r="AH197" s="9"/>
      <c r="AI197" s="9">
        <f t="shared" si="49"/>
        <v>4</v>
      </c>
      <c r="AJ197" s="10" t="s">
        <v>282</v>
      </c>
    </row>
    <row r="198" spans="1:36" ht="13.8" x14ac:dyDescent="0.25">
      <c r="A198" s="5">
        <f t="shared" si="47"/>
        <v>43890</v>
      </c>
      <c r="B198" s="5">
        <f t="shared" si="47"/>
        <v>44136</v>
      </c>
      <c r="C198" s="6">
        <f t="shared" si="47"/>
        <v>0.33333333333333331</v>
      </c>
      <c r="D198" s="7">
        <f t="shared" si="47"/>
        <v>248</v>
      </c>
      <c r="E198" s="10" t="s">
        <v>268</v>
      </c>
      <c r="F198" s="7">
        <f t="shared" si="48"/>
        <v>169194</v>
      </c>
      <c r="G198" s="7">
        <f t="shared" si="48"/>
        <v>8371</v>
      </c>
      <c r="H198" s="7">
        <f t="shared" si="48"/>
        <v>4313</v>
      </c>
      <c r="I198" s="16" t="str">
        <f t="shared" si="48"/>
        <v>No hay datos</v>
      </c>
      <c r="J198" s="19">
        <f t="shared" si="48"/>
        <v>149048</v>
      </c>
      <c r="K198" s="24">
        <f t="shared" si="48"/>
        <v>21423</v>
      </c>
      <c r="L198" s="7">
        <f t="shared" si="48"/>
        <v>327889</v>
      </c>
      <c r="M198" s="7">
        <f t="shared" si="48"/>
        <v>548790</v>
      </c>
      <c r="N198" s="7" t="s">
        <v>148</v>
      </c>
      <c r="O198" s="7" t="s">
        <v>149</v>
      </c>
      <c r="P198" s="7" t="s">
        <v>151</v>
      </c>
      <c r="Q198" s="8">
        <v>14</v>
      </c>
      <c r="R198" s="7">
        <f t="shared" si="46"/>
        <v>227</v>
      </c>
      <c r="S198" s="7">
        <f t="shared" si="46"/>
        <v>1</v>
      </c>
      <c r="T198" s="7">
        <f t="shared" si="46"/>
        <v>1</v>
      </c>
      <c r="U198" s="7">
        <f t="shared" si="46"/>
        <v>79053</v>
      </c>
      <c r="V198" s="7">
        <f t="shared" si="46"/>
        <v>531</v>
      </c>
      <c r="W198" s="7">
        <f t="shared" si="46"/>
        <v>342</v>
      </c>
      <c r="X198" s="7" t="str">
        <f t="shared" si="46"/>
        <v>53.0%</v>
      </c>
      <c r="Y198" s="7" t="str">
        <f t="shared" si="46"/>
        <v>47.0%</v>
      </c>
      <c r="Z198" s="7" t="str">
        <f t="shared" si="46"/>
        <v>60.6%</v>
      </c>
      <c r="AA198" s="7" t="str">
        <f t="shared" si="46"/>
        <v>20.5%</v>
      </c>
      <c r="AB198" s="7" t="str">
        <f t="shared" si="46"/>
        <v>13.2%</v>
      </c>
      <c r="AC198" s="7" t="str">
        <f t="shared" si="46"/>
        <v>2.9%</v>
      </c>
      <c r="AD198" s="7" t="str">
        <f t="shared" si="46"/>
        <v>1.4%</v>
      </c>
      <c r="AE198" s="7" t="str">
        <f t="shared" si="46"/>
        <v>0.8%</v>
      </c>
      <c r="AF198" s="7" t="str">
        <f t="shared" si="46"/>
        <v>0.5%</v>
      </c>
      <c r="AG198" s="7" t="str">
        <f t="shared" si="46"/>
        <v>0.2%</v>
      </c>
      <c r="AH198" s="9"/>
      <c r="AI198" s="9">
        <f t="shared" si="49"/>
        <v>4</v>
      </c>
      <c r="AJ198" s="10" t="s">
        <v>282</v>
      </c>
    </row>
    <row r="199" spans="1:36" ht="13.8" x14ac:dyDescent="0.25">
      <c r="A199" s="5">
        <f t="shared" si="47"/>
        <v>43890</v>
      </c>
      <c r="B199" s="5">
        <f t="shared" si="47"/>
        <v>44136</v>
      </c>
      <c r="C199" s="6">
        <f t="shared" si="47"/>
        <v>0.33333333333333331</v>
      </c>
      <c r="D199" s="7">
        <f t="shared" si="47"/>
        <v>248</v>
      </c>
      <c r="E199" s="10" t="s">
        <v>268</v>
      </c>
      <c r="F199" s="7">
        <f t="shared" si="48"/>
        <v>169194</v>
      </c>
      <c r="G199" s="7">
        <f t="shared" si="48"/>
        <v>8371</v>
      </c>
      <c r="H199" s="7">
        <f t="shared" si="48"/>
        <v>4313</v>
      </c>
      <c r="I199" s="16" t="str">
        <f t="shared" si="48"/>
        <v>No hay datos</v>
      </c>
      <c r="J199" s="19">
        <f t="shared" si="48"/>
        <v>149048</v>
      </c>
      <c r="K199" s="24">
        <f t="shared" si="48"/>
        <v>21423</v>
      </c>
      <c r="L199" s="7">
        <f t="shared" si="48"/>
        <v>327889</v>
      </c>
      <c r="M199" s="7">
        <f t="shared" si="48"/>
        <v>548790</v>
      </c>
      <c r="N199" s="7" t="s">
        <v>148</v>
      </c>
      <c r="O199" s="7" t="s">
        <v>149</v>
      </c>
      <c r="P199" s="7" t="s">
        <v>152</v>
      </c>
      <c r="Q199" s="8">
        <v>163</v>
      </c>
      <c r="R199" s="7">
        <f t="shared" ref="R199:AG214" si="50">R198</f>
        <v>227</v>
      </c>
      <c r="S199" s="7">
        <f t="shared" si="50"/>
        <v>1</v>
      </c>
      <c r="T199" s="7">
        <f t="shared" si="50"/>
        <v>1</v>
      </c>
      <c r="U199" s="7">
        <f t="shared" si="50"/>
        <v>79053</v>
      </c>
      <c r="V199" s="7">
        <f t="shared" si="50"/>
        <v>531</v>
      </c>
      <c r="W199" s="7">
        <f t="shared" si="50"/>
        <v>342</v>
      </c>
      <c r="X199" s="7" t="str">
        <f t="shared" si="50"/>
        <v>53.0%</v>
      </c>
      <c r="Y199" s="7" t="str">
        <f t="shared" si="50"/>
        <v>47.0%</v>
      </c>
      <c r="Z199" s="7" t="str">
        <f t="shared" si="50"/>
        <v>60.6%</v>
      </c>
      <c r="AA199" s="7" t="str">
        <f t="shared" si="50"/>
        <v>20.5%</v>
      </c>
      <c r="AB199" s="7" t="str">
        <f t="shared" si="50"/>
        <v>13.2%</v>
      </c>
      <c r="AC199" s="7" t="str">
        <f t="shared" si="50"/>
        <v>2.9%</v>
      </c>
      <c r="AD199" s="7" t="str">
        <f t="shared" si="50"/>
        <v>1.4%</v>
      </c>
      <c r="AE199" s="7" t="str">
        <f t="shared" si="50"/>
        <v>0.8%</v>
      </c>
      <c r="AF199" s="7" t="str">
        <f t="shared" si="50"/>
        <v>0.5%</v>
      </c>
      <c r="AG199" s="7" t="str">
        <f t="shared" si="50"/>
        <v>0.2%</v>
      </c>
      <c r="AH199" s="9"/>
      <c r="AI199" s="9">
        <f t="shared" si="49"/>
        <v>4</v>
      </c>
      <c r="AJ199" s="10" t="s">
        <v>282</v>
      </c>
    </row>
    <row r="200" spans="1:36" ht="13.8" x14ac:dyDescent="0.25">
      <c r="A200" s="5">
        <f t="shared" si="47"/>
        <v>43890</v>
      </c>
      <c r="B200" s="5">
        <f t="shared" si="47"/>
        <v>44136</v>
      </c>
      <c r="C200" s="6">
        <f t="shared" si="47"/>
        <v>0.33333333333333331</v>
      </c>
      <c r="D200" s="7">
        <f t="shared" si="47"/>
        <v>248</v>
      </c>
      <c r="E200" s="10" t="s">
        <v>268</v>
      </c>
      <c r="F200" s="7">
        <f t="shared" si="48"/>
        <v>169194</v>
      </c>
      <c r="G200" s="7">
        <f t="shared" si="48"/>
        <v>8371</v>
      </c>
      <c r="H200" s="7">
        <f t="shared" si="48"/>
        <v>4313</v>
      </c>
      <c r="I200" s="16" t="str">
        <f t="shared" si="48"/>
        <v>No hay datos</v>
      </c>
      <c r="J200" s="19">
        <f t="shared" si="48"/>
        <v>149048</v>
      </c>
      <c r="K200" s="24">
        <f t="shared" si="48"/>
        <v>21423</v>
      </c>
      <c r="L200" s="7">
        <f t="shared" si="48"/>
        <v>327889</v>
      </c>
      <c r="M200" s="7">
        <f t="shared" si="48"/>
        <v>548790</v>
      </c>
      <c r="N200" s="7" t="s">
        <v>153</v>
      </c>
      <c r="O200" s="7" t="s">
        <v>154</v>
      </c>
      <c r="P200" s="7" t="s">
        <v>154</v>
      </c>
      <c r="Q200" s="8">
        <v>3008</v>
      </c>
      <c r="R200" s="8">
        <v>3008</v>
      </c>
      <c r="S200" s="8">
        <v>22</v>
      </c>
      <c r="T200" s="8">
        <v>0</v>
      </c>
      <c r="U200" s="7">
        <f t="shared" si="50"/>
        <v>79053</v>
      </c>
      <c r="V200" s="7">
        <f t="shared" si="50"/>
        <v>531</v>
      </c>
      <c r="W200" s="7">
        <f t="shared" si="50"/>
        <v>342</v>
      </c>
      <c r="X200" s="7" t="str">
        <f t="shared" si="50"/>
        <v>53.0%</v>
      </c>
      <c r="Y200" s="7" t="str">
        <f t="shared" si="50"/>
        <v>47.0%</v>
      </c>
      <c r="Z200" s="7" t="str">
        <f t="shared" si="50"/>
        <v>60.6%</v>
      </c>
      <c r="AA200" s="7" t="str">
        <f t="shared" si="50"/>
        <v>20.5%</v>
      </c>
      <c r="AB200" s="7" t="str">
        <f t="shared" si="50"/>
        <v>13.2%</v>
      </c>
      <c r="AC200" s="7" t="str">
        <f t="shared" si="50"/>
        <v>2.9%</v>
      </c>
      <c r="AD200" s="7" t="str">
        <f t="shared" si="50"/>
        <v>1.4%</v>
      </c>
      <c r="AE200" s="7" t="str">
        <f t="shared" si="50"/>
        <v>0.8%</v>
      </c>
      <c r="AF200" s="7" t="str">
        <f t="shared" si="50"/>
        <v>0.5%</v>
      </c>
      <c r="AG200" s="7" t="str">
        <f t="shared" si="50"/>
        <v>0.2%</v>
      </c>
      <c r="AH200" s="9"/>
      <c r="AI200" s="9">
        <f t="shared" si="49"/>
        <v>4</v>
      </c>
      <c r="AJ200" s="10" t="s">
        <v>282</v>
      </c>
    </row>
    <row r="201" spans="1:36" ht="13.8" x14ac:dyDescent="0.25">
      <c r="A201" s="5">
        <f t="shared" si="47"/>
        <v>43890</v>
      </c>
      <c r="B201" s="5">
        <f t="shared" si="47"/>
        <v>44136</v>
      </c>
      <c r="C201" s="6">
        <f t="shared" si="47"/>
        <v>0.33333333333333331</v>
      </c>
      <c r="D201" s="7">
        <f t="shared" si="47"/>
        <v>248</v>
      </c>
      <c r="E201" s="10" t="s">
        <v>268</v>
      </c>
      <c r="F201" s="7">
        <f t="shared" si="48"/>
        <v>169194</v>
      </c>
      <c r="G201" s="7">
        <f t="shared" si="48"/>
        <v>8371</v>
      </c>
      <c r="H201" s="7">
        <f t="shared" si="48"/>
        <v>4313</v>
      </c>
      <c r="I201" s="16" t="str">
        <f t="shared" si="48"/>
        <v>No hay datos</v>
      </c>
      <c r="J201" s="19">
        <f t="shared" si="48"/>
        <v>149048</v>
      </c>
      <c r="K201" s="24">
        <f t="shared" si="48"/>
        <v>21423</v>
      </c>
      <c r="L201" s="7">
        <f t="shared" si="48"/>
        <v>327889</v>
      </c>
      <c r="M201" s="7">
        <f t="shared" si="48"/>
        <v>548790</v>
      </c>
      <c r="N201" s="7" t="s">
        <v>153</v>
      </c>
      <c r="O201" s="7" t="s">
        <v>154</v>
      </c>
      <c r="P201" s="7" t="s">
        <v>155</v>
      </c>
      <c r="Q201" s="8">
        <v>419</v>
      </c>
      <c r="R201" s="7">
        <f t="shared" si="50"/>
        <v>3008</v>
      </c>
      <c r="S201" s="7">
        <f t="shared" si="50"/>
        <v>22</v>
      </c>
      <c r="T201" s="7">
        <f t="shared" si="50"/>
        <v>0</v>
      </c>
      <c r="U201" s="7">
        <f t="shared" si="50"/>
        <v>79053</v>
      </c>
      <c r="V201" s="7">
        <f t="shared" si="50"/>
        <v>531</v>
      </c>
      <c r="W201" s="7">
        <f t="shared" si="50"/>
        <v>342</v>
      </c>
      <c r="X201" s="7" t="str">
        <f t="shared" si="50"/>
        <v>53.0%</v>
      </c>
      <c r="Y201" s="7" t="str">
        <f t="shared" si="50"/>
        <v>47.0%</v>
      </c>
      <c r="Z201" s="7" t="str">
        <f t="shared" si="50"/>
        <v>60.6%</v>
      </c>
      <c r="AA201" s="7" t="str">
        <f t="shared" si="50"/>
        <v>20.5%</v>
      </c>
      <c r="AB201" s="7" t="str">
        <f t="shared" si="50"/>
        <v>13.2%</v>
      </c>
      <c r="AC201" s="7" t="str">
        <f t="shared" si="50"/>
        <v>2.9%</v>
      </c>
      <c r="AD201" s="7" t="str">
        <f t="shared" si="50"/>
        <v>1.4%</v>
      </c>
      <c r="AE201" s="7" t="str">
        <f t="shared" si="50"/>
        <v>0.8%</v>
      </c>
      <c r="AF201" s="7" t="str">
        <f t="shared" si="50"/>
        <v>0.5%</v>
      </c>
      <c r="AG201" s="7" t="str">
        <f t="shared" si="50"/>
        <v>0.2%</v>
      </c>
      <c r="AH201" s="9"/>
      <c r="AI201" s="9">
        <f t="shared" si="49"/>
        <v>4</v>
      </c>
      <c r="AJ201" s="10" t="s">
        <v>282</v>
      </c>
    </row>
    <row r="202" spans="1:36" ht="13.8" x14ac:dyDescent="0.25">
      <c r="A202" s="5">
        <f t="shared" si="47"/>
        <v>43890</v>
      </c>
      <c r="B202" s="5">
        <f t="shared" si="47"/>
        <v>44136</v>
      </c>
      <c r="C202" s="6">
        <f t="shared" si="47"/>
        <v>0.33333333333333331</v>
      </c>
      <c r="D202" s="7">
        <f t="shared" si="47"/>
        <v>248</v>
      </c>
      <c r="E202" s="10" t="s">
        <v>268</v>
      </c>
      <c r="F202" s="7">
        <f t="shared" si="48"/>
        <v>169194</v>
      </c>
      <c r="G202" s="7">
        <f t="shared" si="48"/>
        <v>8371</v>
      </c>
      <c r="H202" s="7">
        <f t="shared" si="48"/>
        <v>4313</v>
      </c>
      <c r="I202" s="16" t="str">
        <f t="shared" si="48"/>
        <v>No hay datos</v>
      </c>
      <c r="J202" s="19">
        <f t="shared" si="48"/>
        <v>149048</v>
      </c>
      <c r="K202" s="24">
        <f t="shared" si="48"/>
        <v>21423</v>
      </c>
      <c r="L202" s="7">
        <f t="shared" si="48"/>
        <v>327889</v>
      </c>
      <c r="M202" s="7">
        <f t="shared" si="48"/>
        <v>548790</v>
      </c>
      <c r="N202" s="7" t="s">
        <v>153</v>
      </c>
      <c r="O202" s="7" t="s">
        <v>154</v>
      </c>
      <c r="P202" s="7" t="s">
        <v>156</v>
      </c>
      <c r="Q202" s="8">
        <v>1133</v>
      </c>
      <c r="R202" s="7">
        <f t="shared" si="50"/>
        <v>3008</v>
      </c>
      <c r="S202" s="7">
        <f t="shared" si="50"/>
        <v>22</v>
      </c>
      <c r="T202" s="7">
        <f t="shared" si="50"/>
        <v>0</v>
      </c>
      <c r="U202" s="7">
        <f t="shared" si="50"/>
        <v>79053</v>
      </c>
      <c r="V202" s="7">
        <f t="shared" si="50"/>
        <v>531</v>
      </c>
      <c r="W202" s="7">
        <f t="shared" si="50"/>
        <v>342</v>
      </c>
      <c r="X202" s="7" t="str">
        <f t="shared" si="50"/>
        <v>53.0%</v>
      </c>
      <c r="Y202" s="7" t="str">
        <f t="shared" si="50"/>
        <v>47.0%</v>
      </c>
      <c r="Z202" s="7" t="str">
        <f t="shared" si="50"/>
        <v>60.6%</v>
      </c>
      <c r="AA202" s="7" t="str">
        <f t="shared" si="50"/>
        <v>20.5%</v>
      </c>
      <c r="AB202" s="7" t="str">
        <f t="shared" si="50"/>
        <v>13.2%</v>
      </c>
      <c r="AC202" s="7" t="str">
        <f t="shared" si="50"/>
        <v>2.9%</v>
      </c>
      <c r="AD202" s="7" t="str">
        <f t="shared" si="50"/>
        <v>1.4%</v>
      </c>
      <c r="AE202" s="7" t="str">
        <f t="shared" si="50"/>
        <v>0.8%</v>
      </c>
      <c r="AF202" s="7" t="str">
        <f t="shared" si="50"/>
        <v>0.5%</v>
      </c>
      <c r="AG202" s="7" t="str">
        <f t="shared" si="50"/>
        <v>0.2%</v>
      </c>
      <c r="AH202" s="9"/>
      <c r="AI202" s="9">
        <f t="shared" si="49"/>
        <v>4</v>
      </c>
      <c r="AJ202" s="10" t="s">
        <v>282</v>
      </c>
    </row>
    <row r="203" spans="1:36" ht="13.8" x14ac:dyDescent="0.25">
      <c r="A203" s="5">
        <f t="shared" si="47"/>
        <v>43890</v>
      </c>
      <c r="B203" s="5">
        <f t="shared" si="47"/>
        <v>44136</v>
      </c>
      <c r="C203" s="6">
        <f t="shared" si="47"/>
        <v>0.33333333333333331</v>
      </c>
      <c r="D203" s="7">
        <f t="shared" si="47"/>
        <v>248</v>
      </c>
      <c r="E203" s="10" t="s">
        <v>268</v>
      </c>
      <c r="F203" s="7">
        <f t="shared" si="48"/>
        <v>169194</v>
      </c>
      <c r="G203" s="7">
        <f t="shared" si="48"/>
        <v>8371</v>
      </c>
      <c r="H203" s="7">
        <f t="shared" si="48"/>
        <v>4313</v>
      </c>
      <c r="I203" s="16" t="str">
        <f t="shared" si="48"/>
        <v>No hay datos</v>
      </c>
      <c r="J203" s="19">
        <f t="shared" si="48"/>
        <v>149048</v>
      </c>
      <c r="K203" s="24">
        <f t="shared" si="48"/>
        <v>21423</v>
      </c>
      <c r="L203" s="7">
        <f t="shared" si="48"/>
        <v>327889</v>
      </c>
      <c r="M203" s="7">
        <f t="shared" si="48"/>
        <v>548790</v>
      </c>
      <c r="N203" s="7" t="s">
        <v>153</v>
      </c>
      <c r="O203" s="7" t="s">
        <v>154</v>
      </c>
      <c r="P203" s="7" t="s">
        <v>157</v>
      </c>
      <c r="Q203" s="8">
        <v>423</v>
      </c>
      <c r="R203" s="7">
        <f t="shared" si="50"/>
        <v>3008</v>
      </c>
      <c r="S203" s="7">
        <f t="shared" si="50"/>
        <v>22</v>
      </c>
      <c r="T203" s="7">
        <f t="shared" si="50"/>
        <v>0</v>
      </c>
      <c r="U203" s="7">
        <f t="shared" si="50"/>
        <v>79053</v>
      </c>
      <c r="V203" s="7">
        <f t="shared" si="50"/>
        <v>531</v>
      </c>
      <c r="W203" s="7">
        <f t="shared" si="50"/>
        <v>342</v>
      </c>
      <c r="X203" s="7" t="str">
        <f t="shared" si="50"/>
        <v>53.0%</v>
      </c>
      <c r="Y203" s="7" t="str">
        <f t="shared" si="50"/>
        <v>47.0%</v>
      </c>
      <c r="Z203" s="7" t="str">
        <f t="shared" si="50"/>
        <v>60.6%</v>
      </c>
      <c r="AA203" s="7" t="str">
        <f t="shared" si="50"/>
        <v>20.5%</v>
      </c>
      <c r="AB203" s="7" t="str">
        <f t="shared" si="50"/>
        <v>13.2%</v>
      </c>
      <c r="AC203" s="7" t="str">
        <f t="shared" si="50"/>
        <v>2.9%</v>
      </c>
      <c r="AD203" s="7" t="str">
        <f t="shared" si="50"/>
        <v>1.4%</v>
      </c>
      <c r="AE203" s="7" t="str">
        <f t="shared" si="50"/>
        <v>0.8%</v>
      </c>
      <c r="AF203" s="7" t="str">
        <f t="shared" si="50"/>
        <v>0.5%</v>
      </c>
      <c r="AG203" s="7" t="str">
        <f t="shared" si="50"/>
        <v>0.2%</v>
      </c>
      <c r="AH203" s="9"/>
      <c r="AI203" s="9">
        <f t="shared" si="49"/>
        <v>4</v>
      </c>
      <c r="AJ203" s="10" t="s">
        <v>282</v>
      </c>
    </row>
    <row r="204" spans="1:36" ht="13.8" x14ac:dyDescent="0.25">
      <c r="A204" s="5">
        <f t="shared" si="47"/>
        <v>43890</v>
      </c>
      <c r="B204" s="5">
        <f t="shared" si="47"/>
        <v>44136</v>
      </c>
      <c r="C204" s="6">
        <f t="shared" si="47"/>
        <v>0.33333333333333331</v>
      </c>
      <c r="D204" s="7">
        <f t="shared" si="47"/>
        <v>248</v>
      </c>
      <c r="E204" s="10" t="s">
        <v>268</v>
      </c>
      <c r="F204" s="7">
        <f t="shared" si="48"/>
        <v>169194</v>
      </c>
      <c r="G204" s="7">
        <f t="shared" si="48"/>
        <v>8371</v>
      </c>
      <c r="H204" s="7">
        <f t="shared" si="48"/>
        <v>4313</v>
      </c>
      <c r="I204" s="16" t="str">
        <f t="shared" si="48"/>
        <v>No hay datos</v>
      </c>
      <c r="J204" s="19">
        <f t="shared" si="48"/>
        <v>149048</v>
      </c>
      <c r="K204" s="24">
        <f t="shared" si="48"/>
        <v>21423</v>
      </c>
      <c r="L204" s="7">
        <f t="shared" si="48"/>
        <v>327889</v>
      </c>
      <c r="M204" s="7">
        <f t="shared" si="48"/>
        <v>548790</v>
      </c>
      <c r="N204" s="7" t="s">
        <v>153</v>
      </c>
      <c r="O204" s="7" t="s">
        <v>154</v>
      </c>
      <c r="P204" s="7" t="s">
        <v>158</v>
      </c>
      <c r="Q204" s="8">
        <v>121</v>
      </c>
      <c r="R204" s="7">
        <f t="shared" si="50"/>
        <v>3008</v>
      </c>
      <c r="S204" s="7">
        <f t="shared" si="50"/>
        <v>22</v>
      </c>
      <c r="T204" s="7">
        <f t="shared" si="50"/>
        <v>0</v>
      </c>
      <c r="U204" s="7">
        <f t="shared" si="50"/>
        <v>79053</v>
      </c>
      <c r="V204" s="7">
        <f t="shared" si="50"/>
        <v>531</v>
      </c>
      <c r="W204" s="7">
        <f t="shared" si="50"/>
        <v>342</v>
      </c>
      <c r="X204" s="7" t="str">
        <f t="shared" si="50"/>
        <v>53.0%</v>
      </c>
      <c r="Y204" s="7" t="str">
        <f t="shared" si="50"/>
        <v>47.0%</v>
      </c>
      <c r="Z204" s="7" t="str">
        <f t="shared" si="50"/>
        <v>60.6%</v>
      </c>
      <c r="AA204" s="7" t="str">
        <f t="shared" si="50"/>
        <v>20.5%</v>
      </c>
      <c r="AB204" s="7" t="str">
        <f t="shared" si="50"/>
        <v>13.2%</v>
      </c>
      <c r="AC204" s="7" t="str">
        <f t="shared" si="50"/>
        <v>2.9%</v>
      </c>
      <c r="AD204" s="7" t="str">
        <f t="shared" si="50"/>
        <v>1.4%</v>
      </c>
      <c r="AE204" s="7" t="str">
        <f t="shared" si="50"/>
        <v>0.8%</v>
      </c>
      <c r="AF204" s="7" t="str">
        <f t="shared" si="50"/>
        <v>0.5%</v>
      </c>
      <c r="AG204" s="7" t="str">
        <f t="shared" si="50"/>
        <v>0.2%</v>
      </c>
      <c r="AH204" s="9"/>
      <c r="AI204" s="9">
        <f t="shared" si="49"/>
        <v>4</v>
      </c>
      <c r="AJ204" s="10" t="s">
        <v>282</v>
      </c>
    </row>
    <row r="205" spans="1:36" ht="13.8" x14ac:dyDescent="0.25">
      <c r="A205" s="5">
        <f t="shared" si="47"/>
        <v>43890</v>
      </c>
      <c r="B205" s="5">
        <f t="shared" si="47"/>
        <v>44136</v>
      </c>
      <c r="C205" s="6">
        <f t="shared" si="47"/>
        <v>0.33333333333333331</v>
      </c>
      <c r="D205" s="7">
        <f t="shared" si="47"/>
        <v>248</v>
      </c>
      <c r="E205" s="10" t="s">
        <v>268</v>
      </c>
      <c r="F205" s="7">
        <f t="shared" si="48"/>
        <v>169194</v>
      </c>
      <c r="G205" s="7">
        <f t="shared" si="48"/>
        <v>8371</v>
      </c>
      <c r="H205" s="7">
        <f t="shared" si="48"/>
        <v>4313</v>
      </c>
      <c r="I205" s="16" t="str">
        <f t="shared" si="48"/>
        <v>No hay datos</v>
      </c>
      <c r="J205" s="19">
        <f t="shared" si="48"/>
        <v>149048</v>
      </c>
      <c r="K205" s="24">
        <f t="shared" si="48"/>
        <v>21423</v>
      </c>
      <c r="L205" s="7">
        <f t="shared" si="48"/>
        <v>327889</v>
      </c>
      <c r="M205" s="7">
        <f t="shared" si="48"/>
        <v>548790</v>
      </c>
      <c r="N205" s="7" t="s">
        <v>153</v>
      </c>
      <c r="O205" s="7" t="s">
        <v>154</v>
      </c>
      <c r="P205" s="7" t="s">
        <v>159</v>
      </c>
      <c r="Q205" s="8">
        <v>174</v>
      </c>
      <c r="R205" s="7">
        <f t="shared" si="50"/>
        <v>3008</v>
      </c>
      <c r="S205" s="7">
        <f t="shared" si="50"/>
        <v>22</v>
      </c>
      <c r="T205" s="7">
        <f t="shared" si="50"/>
        <v>0</v>
      </c>
      <c r="U205" s="7">
        <f t="shared" si="50"/>
        <v>79053</v>
      </c>
      <c r="V205" s="7">
        <f t="shared" si="50"/>
        <v>531</v>
      </c>
      <c r="W205" s="7">
        <f t="shared" si="50"/>
        <v>342</v>
      </c>
      <c r="X205" s="7" t="str">
        <f t="shared" si="50"/>
        <v>53.0%</v>
      </c>
      <c r="Y205" s="7" t="str">
        <f t="shared" si="50"/>
        <v>47.0%</v>
      </c>
      <c r="Z205" s="7" t="str">
        <f t="shared" si="50"/>
        <v>60.6%</v>
      </c>
      <c r="AA205" s="7" t="str">
        <f t="shared" si="50"/>
        <v>20.5%</v>
      </c>
      <c r="AB205" s="7" t="str">
        <f t="shared" si="50"/>
        <v>13.2%</v>
      </c>
      <c r="AC205" s="7" t="str">
        <f t="shared" si="50"/>
        <v>2.9%</v>
      </c>
      <c r="AD205" s="7" t="str">
        <f t="shared" si="50"/>
        <v>1.4%</v>
      </c>
      <c r="AE205" s="7" t="str">
        <f t="shared" si="50"/>
        <v>0.8%</v>
      </c>
      <c r="AF205" s="7" t="str">
        <f t="shared" si="50"/>
        <v>0.5%</v>
      </c>
      <c r="AG205" s="7" t="str">
        <f t="shared" si="50"/>
        <v>0.2%</v>
      </c>
      <c r="AH205" s="9"/>
      <c r="AI205" s="9">
        <f t="shared" si="49"/>
        <v>4</v>
      </c>
      <c r="AJ205" s="10" t="s">
        <v>282</v>
      </c>
    </row>
    <row r="206" spans="1:36" ht="13.8" x14ac:dyDescent="0.25">
      <c r="A206" s="5">
        <f t="shared" si="47"/>
        <v>43890</v>
      </c>
      <c r="B206" s="5">
        <f t="shared" si="47"/>
        <v>44136</v>
      </c>
      <c r="C206" s="6">
        <f t="shared" si="47"/>
        <v>0.33333333333333331</v>
      </c>
      <c r="D206" s="7">
        <f t="shared" si="47"/>
        <v>248</v>
      </c>
      <c r="E206" s="10" t="s">
        <v>268</v>
      </c>
      <c r="F206" s="7">
        <f t="shared" si="48"/>
        <v>169194</v>
      </c>
      <c r="G206" s="7">
        <f t="shared" si="48"/>
        <v>8371</v>
      </c>
      <c r="H206" s="7">
        <f t="shared" si="48"/>
        <v>4313</v>
      </c>
      <c r="I206" s="16" t="str">
        <f t="shared" si="48"/>
        <v>No hay datos</v>
      </c>
      <c r="J206" s="19">
        <f t="shared" si="48"/>
        <v>149048</v>
      </c>
      <c r="K206" s="24">
        <f t="shared" si="48"/>
        <v>21423</v>
      </c>
      <c r="L206" s="7">
        <f t="shared" si="48"/>
        <v>327889</v>
      </c>
      <c r="M206" s="7">
        <f t="shared" si="48"/>
        <v>548790</v>
      </c>
      <c r="N206" s="7" t="s">
        <v>153</v>
      </c>
      <c r="O206" s="7" t="s">
        <v>154</v>
      </c>
      <c r="P206" s="7" t="s">
        <v>252</v>
      </c>
      <c r="Q206" s="8">
        <v>137</v>
      </c>
      <c r="R206" s="7">
        <f t="shared" si="50"/>
        <v>3008</v>
      </c>
      <c r="S206" s="7">
        <f t="shared" si="50"/>
        <v>22</v>
      </c>
      <c r="T206" s="7">
        <f t="shared" si="50"/>
        <v>0</v>
      </c>
      <c r="U206" s="7">
        <f t="shared" si="50"/>
        <v>79053</v>
      </c>
      <c r="V206" s="7">
        <f t="shared" si="50"/>
        <v>531</v>
      </c>
      <c r="W206" s="7">
        <f t="shared" si="50"/>
        <v>342</v>
      </c>
      <c r="X206" s="7" t="str">
        <f t="shared" si="50"/>
        <v>53.0%</v>
      </c>
      <c r="Y206" s="7" t="str">
        <f t="shared" si="50"/>
        <v>47.0%</v>
      </c>
      <c r="Z206" s="7" t="str">
        <f t="shared" si="50"/>
        <v>60.6%</v>
      </c>
      <c r="AA206" s="7" t="str">
        <f t="shared" si="50"/>
        <v>20.5%</v>
      </c>
      <c r="AB206" s="7" t="str">
        <f t="shared" si="50"/>
        <v>13.2%</v>
      </c>
      <c r="AC206" s="7" t="str">
        <f t="shared" si="50"/>
        <v>2.9%</v>
      </c>
      <c r="AD206" s="7" t="str">
        <f t="shared" si="50"/>
        <v>1.4%</v>
      </c>
      <c r="AE206" s="7" t="str">
        <f t="shared" si="50"/>
        <v>0.8%</v>
      </c>
      <c r="AF206" s="7" t="str">
        <f t="shared" si="50"/>
        <v>0.5%</v>
      </c>
      <c r="AG206" s="7" t="str">
        <f t="shared" si="50"/>
        <v>0.2%</v>
      </c>
      <c r="AH206" s="9"/>
      <c r="AI206" s="9">
        <f t="shared" si="49"/>
        <v>4</v>
      </c>
      <c r="AJ206" s="10" t="s">
        <v>282</v>
      </c>
    </row>
    <row r="207" spans="1:36" ht="13.8" x14ac:dyDescent="0.25">
      <c r="A207" s="5">
        <f t="shared" si="47"/>
        <v>43890</v>
      </c>
      <c r="B207" s="5">
        <f t="shared" si="47"/>
        <v>44136</v>
      </c>
      <c r="C207" s="6">
        <f t="shared" si="47"/>
        <v>0.33333333333333331</v>
      </c>
      <c r="D207" s="7">
        <f t="shared" si="47"/>
        <v>248</v>
      </c>
      <c r="E207" s="10" t="s">
        <v>268</v>
      </c>
      <c r="F207" s="7">
        <f t="shared" si="48"/>
        <v>169194</v>
      </c>
      <c r="G207" s="7">
        <f t="shared" si="48"/>
        <v>8371</v>
      </c>
      <c r="H207" s="7">
        <f t="shared" si="48"/>
        <v>4313</v>
      </c>
      <c r="I207" s="16" t="str">
        <f t="shared" si="48"/>
        <v>No hay datos</v>
      </c>
      <c r="J207" s="19">
        <f t="shared" si="48"/>
        <v>149048</v>
      </c>
      <c r="K207" s="24">
        <f t="shared" si="48"/>
        <v>21423</v>
      </c>
      <c r="L207" s="7">
        <f t="shared" si="48"/>
        <v>327889</v>
      </c>
      <c r="M207" s="7">
        <f t="shared" si="48"/>
        <v>548790</v>
      </c>
      <c r="N207" s="7" t="s">
        <v>153</v>
      </c>
      <c r="O207" s="7" t="s">
        <v>154</v>
      </c>
      <c r="P207" s="7" t="s">
        <v>243</v>
      </c>
      <c r="Q207" s="8">
        <v>195</v>
      </c>
      <c r="R207" s="7">
        <f t="shared" si="50"/>
        <v>3008</v>
      </c>
      <c r="S207" s="7">
        <f t="shared" si="50"/>
        <v>22</v>
      </c>
      <c r="T207" s="7">
        <f t="shared" si="50"/>
        <v>0</v>
      </c>
      <c r="U207" s="7">
        <f t="shared" si="50"/>
        <v>79053</v>
      </c>
      <c r="V207" s="7">
        <f t="shared" si="50"/>
        <v>531</v>
      </c>
      <c r="W207" s="7">
        <f t="shared" si="50"/>
        <v>342</v>
      </c>
      <c r="X207" s="7" t="str">
        <f t="shared" si="50"/>
        <v>53.0%</v>
      </c>
      <c r="Y207" s="7" t="str">
        <f t="shared" si="50"/>
        <v>47.0%</v>
      </c>
      <c r="Z207" s="7" t="str">
        <f t="shared" si="50"/>
        <v>60.6%</v>
      </c>
      <c r="AA207" s="7" t="str">
        <f t="shared" si="50"/>
        <v>20.5%</v>
      </c>
      <c r="AB207" s="7" t="str">
        <f t="shared" si="50"/>
        <v>13.2%</v>
      </c>
      <c r="AC207" s="7" t="str">
        <f t="shared" si="50"/>
        <v>2.9%</v>
      </c>
      <c r="AD207" s="7" t="str">
        <f t="shared" si="50"/>
        <v>1.4%</v>
      </c>
      <c r="AE207" s="7" t="str">
        <f t="shared" si="50"/>
        <v>0.8%</v>
      </c>
      <c r="AF207" s="7" t="str">
        <f t="shared" si="50"/>
        <v>0.5%</v>
      </c>
      <c r="AG207" s="7" t="str">
        <f t="shared" si="50"/>
        <v>0.2%</v>
      </c>
      <c r="AH207" s="9"/>
      <c r="AI207" s="9">
        <f t="shared" si="49"/>
        <v>4</v>
      </c>
      <c r="AJ207" s="10" t="s">
        <v>282</v>
      </c>
    </row>
    <row r="208" spans="1:36" ht="13.8" x14ac:dyDescent="0.25">
      <c r="A208" s="5">
        <f t="shared" si="47"/>
        <v>43890</v>
      </c>
      <c r="B208" s="5">
        <f t="shared" si="47"/>
        <v>44136</v>
      </c>
      <c r="C208" s="6">
        <f t="shared" si="47"/>
        <v>0.33333333333333331</v>
      </c>
      <c r="D208" s="7">
        <f t="shared" si="47"/>
        <v>248</v>
      </c>
      <c r="E208" s="10" t="s">
        <v>268</v>
      </c>
      <c r="F208" s="7">
        <f t="shared" si="48"/>
        <v>169194</v>
      </c>
      <c r="G208" s="7">
        <f t="shared" si="48"/>
        <v>8371</v>
      </c>
      <c r="H208" s="7">
        <f t="shared" si="48"/>
        <v>4313</v>
      </c>
      <c r="I208" s="16" t="str">
        <f t="shared" si="48"/>
        <v>No hay datos</v>
      </c>
      <c r="J208" s="19">
        <f t="shared" si="48"/>
        <v>149048</v>
      </c>
      <c r="K208" s="24">
        <f t="shared" si="48"/>
        <v>21423</v>
      </c>
      <c r="L208" s="7">
        <f t="shared" si="48"/>
        <v>327889</v>
      </c>
      <c r="M208" s="7">
        <f t="shared" si="48"/>
        <v>548790</v>
      </c>
      <c r="N208" s="7" t="s">
        <v>153</v>
      </c>
      <c r="O208" s="7" t="s">
        <v>154</v>
      </c>
      <c r="P208" s="7" t="s">
        <v>160</v>
      </c>
      <c r="Q208" s="8">
        <v>53</v>
      </c>
      <c r="R208" s="7">
        <f t="shared" si="50"/>
        <v>3008</v>
      </c>
      <c r="S208" s="7">
        <f t="shared" si="50"/>
        <v>22</v>
      </c>
      <c r="T208" s="7">
        <f t="shared" si="50"/>
        <v>0</v>
      </c>
      <c r="U208" s="7">
        <f t="shared" si="50"/>
        <v>79053</v>
      </c>
      <c r="V208" s="7">
        <f t="shared" si="50"/>
        <v>531</v>
      </c>
      <c r="W208" s="7">
        <f t="shared" si="50"/>
        <v>342</v>
      </c>
      <c r="X208" s="7" t="str">
        <f t="shared" si="50"/>
        <v>53.0%</v>
      </c>
      <c r="Y208" s="7" t="str">
        <f t="shared" si="50"/>
        <v>47.0%</v>
      </c>
      <c r="Z208" s="7" t="str">
        <f t="shared" si="50"/>
        <v>60.6%</v>
      </c>
      <c r="AA208" s="7" t="str">
        <f t="shared" si="50"/>
        <v>20.5%</v>
      </c>
      <c r="AB208" s="7" t="str">
        <f t="shared" si="50"/>
        <v>13.2%</v>
      </c>
      <c r="AC208" s="7" t="str">
        <f t="shared" si="50"/>
        <v>2.9%</v>
      </c>
      <c r="AD208" s="7" t="str">
        <f t="shared" si="50"/>
        <v>1.4%</v>
      </c>
      <c r="AE208" s="7" t="str">
        <f t="shared" si="50"/>
        <v>0.8%</v>
      </c>
      <c r="AF208" s="7" t="str">
        <f t="shared" si="50"/>
        <v>0.5%</v>
      </c>
      <c r="AG208" s="7" t="str">
        <f t="shared" si="50"/>
        <v>0.2%</v>
      </c>
      <c r="AH208" s="9"/>
      <c r="AI208" s="9">
        <f t="shared" si="49"/>
        <v>4</v>
      </c>
      <c r="AJ208" s="10" t="s">
        <v>282</v>
      </c>
    </row>
    <row r="209" spans="1:36" ht="13.8" x14ac:dyDescent="0.25">
      <c r="A209" s="5">
        <f t="shared" si="47"/>
        <v>43890</v>
      </c>
      <c r="B209" s="5">
        <f t="shared" si="47"/>
        <v>44136</v>
      </c>
      <c r="C209" s="6">
        <f t="shared" si="47"/>
        <v>0.33333333333333331</v>
      </c>
      <c r="D209" s="7">
        <f t="shared" si="47"/>
        <v>248</v>
      </c>
      <c r="E209" s="10" t="s">
        <v>268</v>
      </c>
      <c r="F209" s="7">
        <f t="shared" si="48"/>
        <v>169194</v>
      </c>
      <c r="G209" s="7">
        <f t="shared" si="48"/>
        <v>8371</v>
      </c>
      <c r="H209" s="7">
        <f t="shared" si="48"/>
        <v>4313</v>
      </c>
      <c r="I209" s="16" t="str">
        <f t="shared" si="48"/>
        <v>No hay datos</v>
      </c>
      <c r="J209" s="19">
        <f t="shared" si="48"/>
        <v>149048</v>
      </c>
      <c r="K209" s="24">
        <f t="shared" si="48"/>
        <v>21423</v>
      </c>
      <c r="L209" s="7">
        <f t="shared" si="48"/>
        <v>327889</v>
      </c>
      <c r="M209" s="7">
        <f t="shared" si="48"/>
        <v>548790</v>
      </c>
      <c r="N209" s="7" t="s">
        <v>153</v>
      </c>
      <c r="O209" s="7" t="s">
        <v>154</v>
      </c>
      <c r="P209" s="7" t="s">
        <v>183</v>
      </c>
      <c r="Q209" s="8">
        <v>55</v>
      </c>
      <c r="R209" s="7">
        <f t="shared" si="50"/>
        <v>3008</v>
      </c>
      <c r="S209" s="7">
        <f t="shared" si="50"/>
        <v>22</v>
      </c>
      <c r="T209" s="7">
        <f t="shared" si="50"/>
        <v>0</v>
      </c>
      <c r="U209" s="7">
        <f t="shared" si="50"/>
        <v>79053</v>
      </c>
      <c r="V209" s="7">
        <f t="shared" si="50"/>
        <v>531</v>
      </c>
      <c r="W209" s="7">
        <f t="shared" si="50"/>
        <v>342</v>
      </c>
      <c r="X209" s="7" t="str">
        <f t="shared" si="50"/>
        <v>53.0%</v>
      </c>
      <c r="Y209" s="7" t="str">
        <f t="shared" si="50"/>
        <v>47.0%</v>
      </c>
      <c r="Z209" s="7" t="str">
        <f t="shared" si="50"/>
        <v>60.6%</v>
      </c>
      <c r="AA209" s="7" t="str">
        <f t="shared" si="50"/>
        <v>20.5%</v>
      </c>
      <c r="AB209" s="7" t="str">
        <f t="shared" si="50"/>
        <v>13.2%</v>
      </c>
      <c r="AC209" s="7" t="str">
        <f t="shared" si="50"/>
        <v>2.9%</v>
      </c>
      <c r="AD209" s="7" t="str">
        <f t="shared" si="50"/>
        <v>1.4%</v>
      </c>
      <c r="AE209" s="7" t="str">
        <f t="shared" si="50"/>
        <v>0.8%</v>
      </c>
      <c r="AF209" s="7" t="str">
        <f t="shared" si="50"/>
        <v>0.5%</v>
      </c>
      <c r="AG209" s="7" t="str">
        <f t="shared" si="50"/>
        <v>0.2%</v>
      </c>
      <c r="AH209" s="9"/>
      <c r="AI209" s="9">
        <f t="shared" si="49"/>
        <v>4</v>
      </c>
      <c r="AJ209" s="10" t="s">
        <v>282</v>
      </c>
    </row>
    <row r="210" spans="1:36" ht="13.8" x14ac:dyDescent="0.25">
      <c r="A210" s="5">
        <f t="shared" si="47"/>
        <v>43890</v>
      </c>
      <c r="B210" s="5">
        <f t="shared" si="47"/>
        <v>44136</v>
      </c>
      <c r="C210" s="6">
        <f t="shared" si="47"/>
        <v>0.33333333333333331</v>
      </c>
      <c r="D210" s="7">
        <f t="shared" si="47"/>
        <v>248</v>
      </c>
      <c r="E210" s="10" t="s">
        <v>268</v>
      </c>
      <c r="F210" s="7">
        <f t="shared" si="48"/>
        <v>169194</v>
      </c>
      <c r="G210" s="7">
        <f t="shared" si="48"/>
        <v>8371</v>
      </c>
      <c r="H210" s="7">
        <f t="shared" si="48"/>
        <v>4313</v>
      </c>
      <c r="I210" s="16" t="str">
        <f t="shared" si="48"/>
        <v>No hay datos</v>
      </c>
      <c r="J210" s="19">
        <f t="shared" si="48"/>
        <v>149048</v>
      </c>
      <c r="K210" s="24">
        <f t="shared" si="48"/>
        <v>21423</v>
      </c>
      <c r="L210" s="7">
        <f t="shared" si="48"/>
        <v>327889</v>
      </c>
      <c r="M210" s="7">
        <f t="shared" si="48"/>
        <v>548790</v>
      </c>
      <c r="N210" s="7" t="s">
        <v>153</v>
      </c>
      <c r="O210" s="7" t="s">
        <v>154</v>
      </c>
      <c r="P210" s="7" t="s">
        <v>255</v>
      </c>
      <c r="Q210" s="8">
        <v>107</v>
      </c>
      <c r="R210" s="7">
        <f t="shared" si="50"/>
        <v>3008</v>
      </c>
      <c r="S210" s="7">
        <f t="shared" si="50"/>
        <v>22</v>
      </c>
      <c r="T210" s="7">
        <f t="shared" si="50"/>
        <v>0</v>
      </c>
      <c r="U210" s="7">
        <f t="shared" si="50"/>
        <v>79053</v>
      </c>
      <c r="V210" s="7">
        <f t="shared" si="50"/>
        <v>531</v>
      </c>
      <c r="W210" s="7">
        <f t="shared" si="50"/>
        <v>342</v>
      </c>
      <c r="X210" s="7" t="str">
        <f t="shared" si="50"/>
        <v>53.0%</v>
      </c>
      <c r="Y210" s="7" t="str">
        <f t="shared" si="50"/>
        <v>47.0%</v>
      </c>
      <c r="Z210" s="7" t="str">
        <f t="shared" si="50"/>
        <v>60.6%</v>
      </c>
      <c r="AA210" s="7" t="str">
        <f t="shared" si="50"/>
        <v>20.5%</v>
      </c>
      <c r="AB210" s="7" t="str">
        <f t="shared" si="50"/>
        <v>13.2%</v>
      </c>
      <c r="AC210" s="7" t="str">
        <f t="shared" si="50"/>
        <v>2.9%</v>
      </c>
      <c r="AD210" s="7" t="str">
        <f t="shared" si="50"/>
        <v>1.4%</v>
      </c>
      <c r="AE210" s="7" t="str">
        <f t="shared" si="50"/>
        <v>0.8%</v>
      </c>
      <c r="AF210" s="7" t="str">
        <f t="shared" si="50"/>
        <v>0.5%</v>
      </c>
      <c r="AG210" s="7" t="str">
        <f t="shared" si="50"/>
        <v>0.2%</v>
      </c>
      <c r="AH210" s="9"/>
      <c r="AI210" s="9">
        <f t="shared" si="49"/>
        <v>4</v>
      </c>
      <c r="AJ210" s="10" t="s">
        <v>282</v>
      </c>
    </row>
    <row r="211" spans="1:36" ht="13.8" x14ac:dyDescent="0.25">
      <c r="A211" s="5">
        <f t="shared" ref="A211:D226" si="51">A210</f>
        <v>43890</v>
      </c>
      <c r="B211" s="5">
        <f t="shared" si="51"/>
        <v>44136</v>
      </c>
      <c r="C211" s="6">
        <f t="shared" si="51"/>
        <v>0.33333333333333331</v>
      </c>
      <c r="D211" s="7">
        <f t="shared" si="51"/>
        <v>248</v>
      </c>
      <c r="E211" s="10" t="s">
        <v>268</v>
      </c>
      <c r="F211" s="7">
        <f t="shared" ref="F211:M226" si="52">F210</f>
        <v>169194</v>
      </c>
      <c r="G211" s="7">
        <f t="shared" si="52"/>
        <v>8371</v>
      </c>
      <c r="H211" s="7">
        <f t="shared" si="52"/>
        <v>4313</v>
      </c>
      <c r="I211" s="16" t="str">
        <f t="shared" si="52"/>
        <v>No hay datos</v>
      </c>
      <c r="J211" s="19">
        <f t="shared" si="52"/>
        <v>149048</v>
      </c>
      <c r="K211" s="24">
        <f t="shared" si="52"/>
        <v>21423</v>
      </c>
      <c r="L211" s="7">
        <f t="shared" si="52"/>
        <v>327889</v>
      </c>
      <c r="M211" s="7">
        <f t="shared" si="52"/>
        <v>548790</v>
      </c>
      <c r="N211" s="7" t="s">
        <v>153</v>
      </c>
      <c r="O211" s="7" t="s">
        <v>154</v>
      </c>
      <c r="P211" s="7" t="s">
        <v>220</v>
      </c>
      <c r="Q211" s="8">
        <v>68</v>
      </c>
      <c r="R211" s="7">
        <f t="shared" si="50"/>
        <v>3008</v>
      </c>
      <c r="S211" s="7">
        <f t="shared" si="50"/>
        <v>22</v>
      </c>
      <c r="T211" s="7">
        <f t="shared" si="50"/>
        <v>0</v>
      </c>
      <c r="U211" s="7">
        <f t="shared" si="50"/>
        <v>79053</v>
      </c>
      <c r="V211" s="7">
        <f t="shared" si="50"/>
        <v>531</v>
      </c>
      <c r="W211" s="7">
        <f t="shared" si="50"/>
        <v>342</v>
      </c>
      <c r="X211" s="7" t="str">
        <f t="shared" si="50"/>
        <v>53.0%</v>
      </c>
      <c r="Y211" s="7" t="str">
        <f t="shared" si="50"/>
        <v>47.0%</v>
      </c>
      <c r="Z211" s="7" t="str">
        <f t="shared" si="50"/>
        <v>60.6%</v>
      </c>
      <c r="AA211" s="7" t="str">
        <f t="shared" si="50"/>
        <v>20.5%</v>
      </c>
      <c r="AB211" s="7" t="str">
        <f t="shared" si="50"/>
        <v>13.2%</v>
      </c>
      <c r="AC211" s="7" t="str">
        <f t="shared" si="50"/>
        <v>2.9%</v>
      </c>
      <c r="AD211" s="7" t="str">
        <f t="shared" si="50"/>
        <v>1.4%</v>
      </c>
      <c r="AE211" s="7" t="str">
        <f t="shared" si="50"/>
        <v>0.8%</v>
      </c>
      <c r="AF211" s="7" t="str">
        <f t="shared" si="50"/>
        <v>0.5%</v>
      </c>
      <c r="AG211" s="7" t="str">
        <f t="shared" si="50"/>
        <v>0.2%</v>
      </c>
      <c r="AH211" s="9"/>
      <c r="AI211" s="9">
        <f t="shared" si="49"/>
        <v>4</v>
      </c>
      <c r="AJ211" s="10" t="s">
        <v>282</v>
      </c>
    </row>
    <row r="212" spans="1:36" ht="13.8" x14ac:dyDescent="0.25">
      <c r="A212" s="5">
        <f t="shared" si="51"/>
        <v>43890</v>
      </c>
      <c r="B212" s="5">
        <f t="shared" si="51"/>
        <v>44136</v>
      </c>
      <c r="C212" s="6">
        <f t="shared" si="51"/>
        <v>0.33333333333333331</v>
      </c>
      <c r="D212" s="7">
        <f t="shared" si="51"/>
        <v>248</v>
      </c>
      <c r="E212" s="10" t="s">
        <v>268</v>
      </c>
      <c r="F212" s="7">
        <f t="shared" si="52"/>
        <v>169194</v>
      </c>
      <c r="G212" s="7">
        <f t="shared" si="52"/>
        <v>8371</v>
      </c>
      <c r="H212" s="7">
        <f t="shared" si="52"/>
        <v>4313</v>
      </c>
      <c r="I212" s="16" t="str">
        <f t="shared" si="52"/>
        <v>No hay datos</v>
      </c>
      <c r="J212" s="19">
        <f t="shared" si="52"/>
        <v>149048</v>
      </c>
      <c r="K212" s="24">
        <f t="shared" si="52"/>
        <v>21423</v>
      </c>
      <c r="L212" s="7">
        <f t="shared" si="52"/>
        <v>327889</v>
      </c>
      <c r="M212" s="7">
        <f t="shared" si="52"/>
        <v>548790</v>
      </c>
      <c r="N212" s="7" t="s">
        <v>153</v>
      </c>
      <c r="O212" s="7" t="s">
        <v>154</v>
      </c>
      <c r="P212" s="7" t="s">
        <v>253</v>
      </c>
      <c r="Q212" s="8">
        <v>32</v>
      </c>
      <c r="R212" s="7">
        <f t="shared" si="50"/>
        <v>3008</v>
      </c>
      <c r="S212" s="7">
        <f t="shared" si="50"/>
        <v>22</v>
      </c>
      <c r="T212" s="7">
        <f t="shared" si="50"/>
        <v>0</v>
      </c>
      <c r="U212" s="7">
        <f t="shared" si="50"/>
        <v>79053</v>
      </c>
      <c r="V212" s="7">
        <f t="shared" si="50"/>
        <v>531</v>
      </c>
      <c r="W212" s="7">
        <f t="shared" si="50"/>
        <v>342</v>
      </c>
      <c r="X212" s="7" t="str">
        <f t="shared" si="50"/>
        <v>53.0%</v>
      </c>
      <c r="Y212" s="7" t="str">
        <f t="shared" si="50"/>
        <v>47.0%</v>
      </c>
      <c r="Z212" s="7" t="str">
        <f t="shared" si="50"/>
        <v>60.6%</v>
      </c>
      <c r="AA212" s="7" t="str">
        <f t="shared" si="50"/>
        <v>20.5%</v>
      </c>
      <c r="AB212" s="7" t="str">
        <f t="shared" si="50"/>
        <v>13.2%</v>
      </c>
      <c r="AC212" s="7" t="str">
        <f t="shared" si="50"/>
        <v>2.9%</v>
      </c>
      <c r="AD212" s="7" t="str">
        <f t="shared" si="50"/>
        <v>1.4%</v>
      </c>
      <c r="AE212" s="7" t="str">
        <f t="shared" si="50"/>
        <v>0.8%</v>
      </c>
      <c r="AF212" s="7" t="str">
        <f t="shared" si="50"/>
        <v>0.5%</v>
      </c>
      <c r="AG212" s="7" t="str">
        <f t="shared" si="50"/>
        <v>0.2%</v>
      </c>
      <c r="AH212" s="9"/>
      <c r="AI212" s="9">
        <f t="shared" si="49"/>
        <v>4</v>
      </c>
      <c r="AJ212" s="10" t="s">
        <v>282</v>
      </c>
    </row>
    <row r="213" spans="1:36" ht="13.8" x14ac:dyDescent="0.25">
      <c r="A213" s="5">
        <f t="shared" si="51"/>
        <v>43890</v>
      </c>
      <c r="B213" s="5">
        <f t="shared" si="51"/>
        <v>44136</v>
      </c>
      <c r="C213" s="6">
        <f t="shared" si="51"/>
        <v>0.33333333333333331</v>
      </c>
      <c r="D213" s="7">
        <f t="shared" si="51"/>
        <v>248</v>
      </c>
      <c r="E213" s="10" t="s">
        <v>268</v>
      </c>
      <c r="F213" s="7">
        <f t="shared" si="52"/>
        <v>169194</v>
      </c>
      <c r="G213" s="7">
        <f t="shared" si="52"/>
        <v>8371</v>
      </c>
      <c r="H213" s="7">
        <f t="shared" si="52"/>
        <v>4313</v>
      </c>
      <c r="I213" s="16" t="str">
        <f t="shared" si="52"/>
        <v>No hay datos</v>
      </c>
      <c r="J213" s="19">
        <f t="shared" si="52"/>
        <v>149048</v>
      </c>
      <c r="K213" s="24">
        <f t="shared" si="52"/>
        <v>21423</v>
      </c>
      <c r="L213" s="7">
        <f t="shared" si="52"/>
        <v>327889</v>
      </c>
      <c r="M213" s="7">
        <f t="shared" si="52"/>
        <v>548790</v>
      </c>
      <c r="N213" s="7" t="s">
        <v>153</v>
      </c>
      <c r="O213" s="7" t="s">
        <v>161</v>
      </c>
      <c r="P213" s="7" t="s">
        <v>161</v>
      </c>
      <c r="Q213" s="8">
        <v>1440</v>
      </c>
      <c r="R213" s="8">
        <v>1440</v>
      </c>
      <c r="S213" s="8">
        <v>74</v>
      </c>
      <c r="T213" s="8">
        <v>2</v>
      </c>
      <c r="U213" s="7">
        <f t="shared" si="50"/>
        <v>79053</v>
      </c>
      <c r="V213" s="7">
        <f t="shared" si="50"/>
        <v>531</v>
      </c>
      <c r="W213" s="7">
        <f t="shared" si="50"/>
        <v>342</v>
      </c>
      <c r="X213" s="7" t="str">
        <f t="shared" si="50"/>
        <v>53.0%</v>
      </c>
      <c r="Y213" s="7" t="str">
        <f t="shared" si="50"/>
        <v>47.0%</v>
      </c>
      <c r="Z213" s="7" t="str">
        <f t="shared" si="50"/>
        <v>60.6%</v>
      </c>
      <c r="AA213" s="7" t="str">
        <f t="shared" si="50"/>
        <v>20.5%</v>
      </c>
      <c r="AB213" s="7" t="str">
        <f t="shared" si="50"/>
        <v>13.2%</v>
      </c>
      <c r="AC213" s="7" t="str">
        <f t="shared" si="50"/>
        <v>2.9%</v>
      </c>
      <c r="AD213" s="7" t="str">
        <f t="shared" si="50"/>
        <v>1.4%</v>
      </c>
      <c r="AE213" s="7" t="str">
        <f t="shared" si="50"/>
        <v>0.8%</v>
      </c>
      <c r="AF213" s="7" t="str">
        <f t="shared" si="50"/>
        <v>0.5%</v>
      </c>
      <c r="AG213" s="7" t="str">
        <f t="shared" si="50"/>
        <v>0.2%</v>
      </c>
      <c r="AH213" s="9"/>
      <c r="AI213" s="9">
        <f t="shared" si="49"/>
        <v>4</v>
      </c>
      <c r="AJ213" s="10" t="s">
        <v>282</v>
      </c>
    </row>
    <row r="214" spans="1:36" ht="13.8" x14ac:dyDescent="0.25">
      <c r="A214" s="5">
        <f t="shared" si="51"/>
        <v>43890</v>
      </c>
      <c r="B214" s="5">
        <f t="shared" si="51"/>
        <v>44136</v>
      </c>
      <c r="C214" s="6">
        <f t="shared" si="51"/>
        <v>0.33333333333333331</v>
      </c>
      <c r="D214" s="7">
        <f t="shared" si="51"/>
        <v>248</v>
      </c>
      <c r="E214" s="10" t="s">
        <v>268</v>
      </c>
      <c r="F214" s="7">
        <f t="shared" si="52"/>
        <v>169194</v>
      </c>
      <c r="G214" s="7">
        <f t="shared" si="52"/>
        <v>8371</v>
      </c>
      <c r="H214" s="7">
        <f t="shared" si="52"/>
        <v>4313</v>
      </c>
      <c r="I214" s="16" t="str">
        <f t="shared" si="52"/>
        <v>No hay datos</v>
      </c>
      <c r="J214" s="19">
        <f t="shared" si="52"/>
        <v>149048</v>
      </c>
      <c r="K214" s="24">
        <f t="shared" si="52"/>
        <v>21423</v>
      </c>
      <c r="L214" s="7">
        <f t="shared" si="52"/>
        <v>327889</v>
      </c>
      <c r="M214" s="7">
        <f t="shared" si="52"/>
        <v>548790</v>
      </c>
      <c r="N214" s="7" t="s">
        <v>153</v>
      </c>
      <c r="O214" s="7" t="s">
        <v>161</v>
      </c>
      <c r="P214" s="7" t="s">
        <v>246</v>
      </c>
      <c r="Q214" s="8">
        <v>218</v>
      </c>
      <c r="R214" s="7">
        <f t="shared" si="50"/>
        <v>1440</v>
      </c>
      <c r="S214" s="7">
        <f t="shared" si="50"/>
        <v>74</v>
      </c>
      <c r="T214" s="7">
        <f t="shared" si="50"/>
        <v>2</v>
      </c>
      <c r="U214" s="7">
        <f t="shared" si="50"/>
        <v>79053</v>
      </c>
      <c r="V214" s="7">
        <f t="shared" si="50"/>
        <v>531</v>
      </c>
      <c r="W214" s="7">
        <f t="shared" si="50"/>
        <v>342</v>
      </c>
      <c r="X214" s="7" t="str">
        <f t="shared" si="50"/>
        <v>53.0%</v>
      </c>
      <c r="Y214" s="7" t="str">
        <f t="shared" si="50"/>
        <v>47.0%</v>
      </c>
      <c r="Z214" s="7" t="str">
        <f t="shared" si="50"/>
        <v>60.6%</v>
      </c>
      <c r="AA214" s="7" t="str">
        <f t="shared" si="50"/>
        <v>20.5%</v>
      </c>
      <c r="AB214" s="7" t="str">
        <f t="shared" si="50"/>
        <v>13.2%</v>
      </c>
      <c r="AC214" s="7" t="str">
        <f t="shared" si="50"/>
        <v>2.9%</v>
      </c>
      <c r="AD214" s="7" t="str">
        <f t="shared" si="50"/>
        <v>1.4%</v>
      </c>
      <c r="AE214" s="7" t="str">
        <f t="shared" si="50"/>
        <v>0.8%</v>
      </c>
      <c r="AF214" s="7" t="str">
        <f t="shared" si="50"/>
        <v>0.5%</v>
      </c>
      <c r="AG214" s="7" t="str">
        <f t="shared" si="50"/>
        <v>0.2%</v>
      </c>
      <c r="AH214" s="9"/>
      <c r="AI214" s="9">
        <f t="shared" si="49"/>
        <v>4</v>
      </c>
      <c r="AJ214" s="10" t="s">
        <v>282</v>
      </c>
    </row>
    <row r="215" spans="1:36" ht="13.8" x14ac:dyDescent="0.25">
      <c r="A215" s="5">
        <f t="shared" si="51"/>
        <v>43890</v>
      </c>
      <c r="B215" s="5">
        <f t="shared" si="51"/>
        <v>44136</v>
      </c>
      <c r="C215" s="6">
        <f t="shared" si="51"/>
        <v>0.33333333333333331</v>
      </c>
      <c r="D215" s="7">
        <f t="shared" si="51"/>
        <v>248</v>
      </c>
      <c r="E215" s="10" t="s">
        <v>268</v>
      </c>
      <c r="F215" s="7">
        <f t="shared" si="52"/>
        <v>169194</v>
      </c>
      <c r="G215" s="7">
        <f t="shared" si="52"/>
        <v>8371</v>
      </c>
      <c r="H215" s="7">
        <f t="shared" si="52"/>
        <v>4313</v>
      </c>
      <c r="I215" s="16" t="str">
        <f t="shared" si="52"/>
        <v>No hay datos</v>
      </c>
      <c r="J215" s="19">
        <f t="shared" si="52"/>
        <v>149048</v>
      </c>
      <c r="K215" s="24">
        <f t="shared" si="52"/>
        <v>21423</v>
      </c>
      <c r="L215" s="7">
        <f t="shared" si="52"/>
        <v>327889</v>
      </c>
      <c r="M215" s="7">
        <f t="shared" si="52"/>
        <v>548790</v>
      </c>
      <c r="N215" s="7" t="s">
        <v>153</v>
      </c>
      <c r="O215" s="7" t="s">
        <v>161</v>
      </c>
      <c r="P215" s="7" t="s">
        <v>226</v>
      </c>
      <c r="Q215" s="8">
        <v>165</v>
      </c>
      <c r="R215" s="7">
        <f t="shared" ref="R215:AG230" si="53">R214</f>
        <v>1440</v>
      </c>
      <c r="S215" s="7">
        <f t="shared" si="53"/>
        <v>74</v>
      </c>
      <c r="T215" s="7">
        <f t="shared" si="53"/>
        <v>2</v>
      </c>
      <c r="U215" s="7">
        <f t="shared" si="53"/>
        <v>79053</v>
      </c>
      <c r="V215" s="7">
        <f t="shared" si="53"/>
        <v>531</v>
      </c>
      <c r="W215" s="7">
        <f t="shared" si="53"/>
        <v>342</v>
      </c>
      <c r="X215" s="7" t="str">
        <f t="shared" si="53"/>
        <v>53.0%</v>
      </c>
      <c r="Y215" s="7" t="str">
        <f t="shared" si="53"/>
        <v>47.0%</v>
      </c>
      <c r="Z215" s="7" t="str">
        <f t="shared" si="53"/>
        <v>60.6%</v>
      </c>
      <c r="AA215" s="7" t="str">
        <f t="shared" si="53"/>
        <v>20.5%</v>
      </c>
      <c r="AB215" s="7" t="str">
        <f t="shared" si="53"/>
        <v>13.2%</v>
      </c>
      <c r="AC215" s="7" t="str">
        <f t="shared" si="53"/>
        <v>2.9%</v>
      </c>
      <c r="AD215" s="7" t="str">
        <f t="shared" si="53"/>
        <v>1.4%</v>
      </c>
      <c r="AE215" s="7" t="str">
        <f t="shared" si="53"/>
        <v>0.8%</v>
      </c>
      <c r="AF215" s="7" t="str">
        <f t="shared" si="53"/>
        <v>0.5%</v>
      </c>
      <c r="AG215" s="7" t="str">
        <f t="shared" si="53"/>
        <v>0.2%</v>
      </c>
      <c r="AH215" s="9"/>
      <c r="AI215" s="9">
        <f t="shared" si="49"/>
        <v>4</v>
      </c>
      <c r="AJ215" s="10" t="s">
        <v>282</v>
      </c>
    </row>
    <row r="216" spans="1:36" ht="13.8" x14ac:dyDescent="0.25">
      <c r="A216" s="5">
        <f t="shared" si="51"/>
        <v>43890</v>
      </c>
      <c r="B216" s="5">
        <f t="shared" si="51"/>
        <v>44136</v>
      </c>
      <c r="C216" s="6">
        <f t="shared" si="51"/>
        <v>0.33333333333333331</v>
      </c>
      <c r="D216" s="7">
        <f t="shared" si="51"/>
        <v>248</v>
      </c>
      <c r="E216" s="10" t="s">
        <v>268</v>
      </c>
      <c r="F216" s="7">
        <f t="shared" si="52"/>
        <v>169194</v>
      </c>
      <c r="G216" s="7">
        <f t="shared" si="52"/>
        <v>8371</v>
      </c>
      <c r="H216" s="7">
        <f t="shared" si="52"/>
        <v>4313</v>
      </c>
      <c r="I216" s="16" t="str">
        <f t="shared" si="52"/>
        <v>No hay datos</v>
      </c>
      <c r="J216" s="19">
        <f t="shared" si="52"/>
        <v>149048</v>
      </c>
      <c r="K216" s="24">
        <f t="shared" si="52"/>
        <v>21423</v>
      </c>
      <c r="L216" s="7">
        <f t="shared" si="52"/>
        <v>327889</v>
      </c>
      <c r="M216" s="7">
        <f t="shared" si="52"/>
        <v>548790</v>
      </c>
      <c r="N216" s="7" t="s">
        <v>153</v>
      </c>
      <c r="O216" s="7" t="s">
        <v>161</v>
      </c>
      <c r="P216" s="7" t="s">
        <v>162</v>
      </c>
      <c r="Q216" s="8">
        <v>833</v>
      </c>
      <c r="R216" s="7">
        <f t="shared" si="53"/>
        <v>1440</v>
      </c>
      <c r="S216" s="7">
        <f t="shared" si="53"/>
        <v>74</v>
      </c>
      <c r="T216" s="7">
        <f t="shared" si="53"/>
        <v>2</v>
      </c>
      <c r="U216" s="7">
        <f t="shared" si="53"/>
        <v>79053</v>
      </c>
      <c r="V216" s="7">
        <f t="shared" si="53"/>
        <v>531</v>
      </c>
      <c r="W216" s="7">
        <f t="shared" si="53"/>
        <v>342</v>
      </c>
      <c r="X216" s="7" t="str">
        <f t="shared" si="53"/>
        <v>53.0%</v>
      </c>
      <c r="Y216" s="7" t="str">
        <f t="shared" si="53"/>
        <v>47.0%</v>
      </c>
      <c r="Z216" s="7" t="str">
        <f t="shared" si="53"/>
        <v>60.6%</v>
      </c>
      <c r="AA216" s="7" t="str">
        <f t="shared" si="53"/>
        <v>20.5%</v>
      </c>
      <c r="AB216" s="7" t="str">
        <f t="shared" si="53"/>
        <v>13.2%</v>
      </c>
      <c r="AC216" s="7" t="str">
        <f t="shared" si="53"/>
        <v>2.9%</v>
      </c>
      <c r="AD216" s="7" t="str">
        <f t="shared" si="53"/>
        <v>1.4%</v>
      </c>
      <c r="AE216" s="7" t="str">
        <f t="shared" si="53"/>
        <v>0.8%</v>
      </c>
      <c r="AF216" s="7" t="str">
        <f t="shared" si="53"/>
        <v>0.5%</v>
      </c>
      <c r="AG216" s="7" t="str">
        <f t="shared" si="53"/>
        <v>0.2%</v>
      </c>
      <c r="AH216" s="9"/>
      <c r="AI216" s="9">
        <f t="shared" si="49"/>
        <v>4</v>
      </c>
      <c r="AJ216" s="10" t="s">
        <v>282</v>
      </c>
    </row>
    <row r="217" spans="1:36" ht="13.8" x14ac:dyDescent="0.25">
      <c r="A217" s="5">
        <f t="shared" si="51"/>
        <v>43890</v>
      </c>
      <c r="B217" s="5">
        <f t="shared" si="51"/>
        <v>44136</v>
      </c>
      <c r="C217" s="6">
        <f t="shared" si="51"/>
        <v>0.33333333333333331</v>
      </c>
      <c r="D217" s="7">
        <f t="shared" si="51"/>
        <v>248</v>
      </c>
      <c r="E217" s="10" t="s">
        <v>268</v>
      </c>
      <c r="F217" s="7">
        <f t="shared" si="52"/>
        <v>169194</v>
      </c>
      <c r="G217" s="7">
        <f t="shared" si="52"/>
        <v>8371</v>
      </c>
      <c r="H217" s="7">
        <f t="shared" si="52"/>
        <v>4313</v>
      </c>
      <c r="I217" s="16" t="str">
        <f t="shared" si="52"/>
        <v>No hay datos</v>
      </c>
      <c r="J217" s="19">
        <f t="shared" si="52"/>
        <v>149048</v>
      </c>
      <c r="K217" s="24">
        <f t="shared" si="52"/>
        <v>21423</v>
      </c>
      <c r="L217" s="7">
        <f t="shared" si="52"/>
        <v>327889</v>
      </c>
      <c r="M217" s="7">
        <f t="shared" si="52"/>
        <v>548790</v>
      </c>
      <c r="N217" s="7" t="s">
        <v>153</v>
      </c>
      <c r="O217" s="7" t="s">
        <v>161</v>
      </c>
      <c r="P217" s="7" t="s">
        <v>214</v>
      </c>
      <c r="Q217" s="8">
        <v>205</v>
      </c>
      <c r="R217" s="7">
        <f t="shared" si="53"/>
        <v>1440</v>
      </c>
      <c r="S217" s="7">
        <f t="shared" si="53"/>
        <v>74</v>
      </c>
      <c r="T217" s="7">
        <f t="shared" si="53"/>
        <v>2</v>
      </c>
      <c r="U217" s="7">
        <f t="shared" si="53"/>
        <v>79053</v>
      </c>
      <c r="V217" s="7">
        <f t="shared" si="53"/>
        <v>531</v>
      </c>
      <c r="W217" s="7">
        <f t="shared" si="53"/>
        <v>342</v>
      </c>
      <c r="X217" s="7" t="str">
        <f t="shared" si="53"/>
        <v>53.0%</v>
      </c>
      <c r="Y217" s="7" t="str">
        <f t="shared" si="53"/>
        <v>47.0%</v>
      </c>
      <c r="Z217" s="7" t="str">
        <f t="shared" si="53"/>
        <v>60.6%</v>
      </c>
      <c r="AA217" s="7" t="str">
        <f t="shared" si="53"/>
        <v>20.5%</v>
      </c>
      <c r="AB217" s="7" t="str">
        <f t="shared" si="53"/>
        <v>13.2%</v>
      </c>
      <c r="AC217" s="7" t="str">
        <f t="shared" si="53"/>
        <v>2.9%</v>
      </c>
      <c r="AD217" s="7" t="str">
        <f t="shared" si="53"/>
        <v>1.4%</v>
      </c>
      <c r="AE217" s="7" t="str">
        <f t="shared" si="53"/>
        <v>0.8%</v>
      </c>
      <c r="AF217" s="7" t="str">
        <f t="shared" si="53"/>
        <v>0.5%</v>
      </c>
      <c r="AG217" s="7" t="str">
        <f t="shared" si="53"/>
        <v>0.2%</v>
      </c>
      <c r="AH217" s="9"/>
      <c r="AI217" s="9">
        <f t="shared" si="49"/>
        <v>4</v>
      </c>
      <c r="AJ217" s="10" t="s">
        <v>282</v>
      </c>
    </row>
    <row r="218" spans="1:36" ht="13.8" x14ac:dyDescent="0.25">
      <c r="A218" s="5">
        <f t="shared" si="51"/>
        <v>43890</v>
      </c>
      <c r="B218" s="5">
        <f t="shared" si="51"/>
        <v>44136</v>
      </c>
      <c r="C218" s="6">
        <f t="shared" si="51"/>
        <v>0.33333333333333331</v>
      </c>
      <c r="D218" s="7">
        <f t="shared" si="51"/>
        <v>248</v>
      </c>
      <c r="E218" s="10" t="s">
        <v>268</v>
      </c>
      <c r="F218" s="7">
        <f t="shared" si="52"/>
        <v>169194</v>
      </c>
      <c r="G218" s="7">
        <f t="shared" si="52"/>
        <v>8371</v>
      </c>
      <c r="H218" s="7">
        <f t="shared" si="52"/>
        <v>4313</v>
      </c>
      <c r="I218" s="16" t="str">
        <f t="shared" si="52"/>
        <v>No hay datos</v>
      </c>
      <c r="J218" s="19">
        <f t="shared" si="52"/>
        <v>149048</v>
      </c>
      <c r="K218" s="24">
        <f t="shared" si="52"/>
        <v>21423</v>
      </c>
      <c r="L218" s="7">
        <f t="shared" si="52"/>
        <v>327889</v>
      </c>
      <c r="M218" s="7">
        <f t="shared" si="52"/>
        <v>548790</v>
      </c>
      <c r="N218" s="7" t="s">
        <v>153</v>
      </c>
      <c r="O218" s="7" t="s">
        <v>161</v>
      </c>
      <c r="P218" s="7" t="s">
        <v>221</v>
      </c>
      <c r="Q218" s="8">
        <v>19</v>
      </c>
      <c r="R218" s="7">
        <f t="shared" si="53"/>
        <v>1440</v>
      </c>
      <c r="S218" s="7">
        <f t="shared" si="53"/>
        <v>74</v>
      </c>
      <c r="T218" s="7">
        <f t="shared" si="53"/>
        <v>2</v>
      </c>
      <c r="U218" s="7">
        <f t="shared" si="53"/>
        <v>79053</v>
      </c>
      <c r="V218" s="7">
        <f t="shared" si="53"/>
        <v>531</v>
      </c>
      <c r="W218" s="7">
        <f t="shared" si="53"/>
        <v>342</v>
      </c>
      <c r="X218" s="7" t="str">
        <f t="shared" si="53"/>
        <v>53.0%</v>
      </c>
      <c r="Y218" s="7" t="str">
        <f t="shared" si="53"/>
        <v>47.0%</v>
      </c>
      <c r="Z218" s="7" t="str">
        <f t="shared" si="53"/>
        <v>60.6%</v>
      </c>
      <c r="AA218" s="7" t="str">
        <f t="shared" si="53"/>
        <v>20.5%</v>
      </c>
      <c r="AB218" s="7" t="str">
        <f t="shared" si="53"/>
        <v>13.2%</v>
      </c>
      <c r="AC218" s="7" t="str">
        <f t="shared" si="53"/>
        <v>2.9%</v>
      </c>
      <c r="AD218" s="7" t="str">
        <f t="shared" si="53"/>
        <v>1.4%</v>
      </c>
      <c r="AE218" s="7" t="str">
        <f t="shared" si="53"/>
        <v>0.8%</v>
      </c>
      <c r="AF218" s="7" t="str">
        <f t="shared" si="53"/>
        <v>0.5%</v>
      </c>
      <c r="AG218" s="7" t="str">
        <f t="shared" si="53"/>
        <v>0.2%</v>
      </c>
      <c r="AH218" s="9"/>
      <c r="AI218" s="9">
        <f t="shared" si="49"/>
        <v>4</v>
      </c>
      <c r="AJ218" s="10" t="s">
        <v>282</v>
      </c>
    </row>
    <row r="219" spans="1:36" ht="13.8" x14ac:dyDescent="0.25">
      <c r="A219" s="5">
        <f t="shared" si="51"/>
        <v>43890</v>
      </c>
      <c r="B219" s="5">
        <f t="shared" si="51"/>
        <v>44136</v>
      </c>
      <c r="C219" s="6">
        <f t="shared" si="51"/>
        <v>0.33333333333333331</v>
      </c>
      <c r="D219" s="7">
        <f t="shared" si="51"/>
        <v>248</v>
      </c>
      <c r="E219" s="10" t="s">
        <v>268</v>
      </c>
      <c r="F219" s="7">
        <f t="shared" si="52"/>
        <v>169194</v>
      </c>
      <c r="G219" s="7">
        <f t="shared" si="52"/>
        <v>8371</v>
      </c>
      <c r="H219" s="7">
        <f t="shared" si="52"/>
        <v>4313</v>
      </c>
      <c r="I219" s="16" t="str">
        <f t="shared" si="52"/>
        <v>No hay datos</v>
      </c>
      <c r="J219" s="19">
        <f t="shared" si="52"/>
        <v>149048</v>
      </c>
      <c r="K219" s="24">
        <f t="shared" si="52"/>
        <v>21423</v>
      </c>
      <c r="L219" s="7">
        <f t="shared" si="52"/>
        <v>327889</v>
      </c>
      <c r="M219" s="7">
        <f t="shared" si="52"/>
        <v>548790</v>
      </c>
      <c r="N219" s="7" t="s">
        <v>153</v>
      </c>
      <c r="O219" s="7" t="s">
        <v>163</v>
      </c>
      <c r="P219" s="7" t="s">
        <v>163</v>
      </c>
      <c r="Q219" s="8">
        <v>1956</v>
      </c>
      <c r="R219" s="8">
        <v>1956</v>
      </c>
      <c r="S219" s="8">
        <v>53</v>
      </c>
      <c r="T219" s="8">
        <v>17</v>
      </c>
      <c r="U219" s="7">
        <f t="shared" si="53"/>
        <v>79053</v>
      </c>
      <c r="V219" s="7">
        <f t="shared" si="53"/>
        <v>531</v>
      </c>
      <c r="W219" s="7">
        <f t="shared" si="53"/>
        <v>342</v>
      </c>
      <c r="X219" s="7" t="str">
        <f t="shared" si="53"/>
        <v>53.0%</v>
      </c>
      <c r="Y219" s="7" t="str">
        <f t="shared" si="53"/>
        <v>47.0%</v>
      </c>
      <c r="Z219" s="7" t="str">
        <f t="shared" si="53"/>
        <v>60.6%</v>
      </c>
      <c r="AA219" s="7" t="str">
        <f t="shared" si="53"/>
        <v>20.5%</v>
      </c>
      <c r="AB219" s="7" t="str">
        <f t="shared" si="53"/>
        <v>13.2%</v>
      </c>
      <c r="AC219" s="7" t="str">
        <f t="shared" si="53"/>
        <v>2.9%</v>
      </c>
      <c r="AD219" s="7" t="str">
        <f t="shared" si="53"/>
        <v>1.4%</v>
      </c>
      <c r="AE219" s="7" t="str">
        <f t="shared" si="53"/>
        <v>0.8%</v>
      </c>
      <c r="AF219" s="7" t="str">
        <f t="shared" si="53"/>
        <v>0.5%</v>
      </c>
      <c r="AG219" s="7" t="str">
        <f t="shared" si="53"/>
        <v>0.2%</v>
      </c>
      <c r="AH219" s="9"/>
      <c r="AI219" s="9">
        <f t="shared" si="49"/>
        <v>4</v>
      </c>
      <c r="AJ219" s="10" t="s">
        <v>282</v>
      </c>
    </row>
    <row r="220" spans="1:36" ht="13.8" x14ac:dyDescent="0.25">
      <c r="A220" s="5">
        <f t="shared" si="51"/>
        <v>43890</v>
      </c>
      <c r="B220" s="5">
        <f t="shared" si="51"/>
        <v>44136</v>
      </c>
      <c r="C220" s="6">
        <f t="shared" si="51"/>
        <v>0.33333333333333331</v>
      </c>
      <c r="D220" s="7">
        <f t="shared" si="51"/>
        <v>248</v>
      </c>
      <c r="E220" s="10" t="s">
        <v>268</v>
      </c>
      <c r="F220" s="7">
        <f t="shared" si="52"/>
        <v>169194</v>
      </c>
      <c r="G220" s="7">
        <f t="shared" si="52"/>
        <v>8371</v>
      </c>
      <c r="H220" s="7">
        <f t="shared" si="52"/>
        <v>4313</v>
      </c>
      <c r="I220" s="16" t="str">
        <f t="shared" si="52"/>
        <v>No hay datos</v>
      </c>
      <c r="J220" s="19">
        <f t="shared" si="52"/>
        <v>149048</v>
      </c>
      <c r="K220" s="24">
        <f t="shared" si="52"/>
        <v>21423</v>
      </c>
      <c r="L220" s="7">
        <f t="shared" si="52"/>
        <v>327889</v>
      </c>
      <c r="M220" s="7">
        <f t="shared" si="52"/>
        <v>548790</v>
      </c>
      <c r="N220" s="7" t="s">
        <v>153</v>
      </c>
      <c r="O220" s="7" t="s">
        <v>163</v>
      </c>
      <c r="P220" s="7" t="s">
        <v>163</v>
      </c>
      <c r="Q220" s="8">
        <v>1243</v>
      </c>
      <c r="R220" s="7">
        <f t="shared" si="53"/>
        <v>1956</v>
      </c>
      <c r="S220" s="7">
        <f t="shared" si="53"/>
        <v>53</v>
      </c>
      <c r="T220" s="7">
        <f t="shared" si="53"/>
        <v>17</v>
      </c>
      <c r="U220" s="7">
        <f t="shared" si="53"/>
        <v>79053</v>
      </c>
      <c r="V220" s="7">
        <f t="shared" si="53"/>
        <v>531</v>
      </c>
      <c r="W220" s="7">
        <f t="shared" si="53"/>
        <v>342</v>
      </c>
      <c r="X220" s="7" t="str">
        <f t="shared" si="53"/>
        <v>53.0%</v>
      </c>
      <c r="Y220" s="7" t="str">
        <f t="shared" si="53"/>
        <v>47.0%</v>
      </c>
      <c r="Z220" s="7" t="str">
        <f t="shared" si="53"/>
        <v>60.6%</v>
      </c>
      <c r="AA220" s="7" t="str">
        <f t="shared" si="53"/>
        <v>20.5%</v>
      </c>
      <c r="AB220" s="7" t="str">
        <f t="shared" si="53"/>
        <v>13.2%</v>
      </c>
      <c r="AC220" s="7" t="str">
        <f t="shared" si="53"/>
        <v>2.9%</v>
      </c>
      <c r="AD220" s="7" t="str">
        <f t="shared" si="53"/>
        <v>1.4%</v>
      </c>
      <c r="AE220" s="7" t="str">
        <f t="shared" si="53"/>
        <v>0.8%</v>
      </c>
      <c r="AF220" s="7" t="str">
        <f t="shared" si="53"/>
        <v>0.5%</v>
      </c>
      <c r="AG220" s="7" t="str">
        <f t="shared" si="53"/>
        <v>0.2%</v>
      </c>
      <c r="AH220" s="9"/>
      <c r="AI220" s="9">
        <f t="shared" si="49"/>
        <v>4</v>
      </c>
      <c r="AJ220" s="10" t="s">
        <v>282</v>
      </c>
    </row>
    <row r="221" spans="1:36" ht="13.8" x14ac:dyDescent="0.25">
      <c r="A221" s="5">
        <f t="shared" si="51"/>
        <v>43890</v>
      </c>
      <c r="B221" s="5">
        <f t="shared" si="51"/>
        <v>44136</v>
      </c>
      <c r="C221" s="6">
        <f t="shared" si="51"/>
        <v>0.33333333333333331</v>
      </c>
      <c r="D221" s="7">
        <f t="shared" si="51"/>
        <v>248</v>
      </c>
      <c r="E221" s="10" t="s">
        <v>268</v>
      </c>
      <c r="F221" s="7">
        <f t="shared" si="52"/>
        <v>169194</v>
      </c>
      <c r="G221" s="7">
        <f t="shared" si="52"/>
        <v>8371</v>
      </c>
      <c r="H221" s="7">
        <f t="shared" si="52"/>
        <v>4313</v>
      </c>
      <c r="I221" s="16" t="str">
        <f t="shared" si="52"/>
        <v>No hay datos</v>
      </c>
      <c r="J221" s="19">
        <f t="shared" si="52"/>
        <v>149048</v>
      </c>
      <c r="K221" s="24">
        <f t="shared" si="52"/>
        <v>21423</v>
      </c>
      <c r="L221" s="7">
        <f t="shared" si="52"/>
        <v>327889</v>
      </c>
      <c r="M221" s="7">
        <f t="shared" si="52"/>
        <v>548790</v>
      </c>
      <c r="N221" s="7" t="s">
        <v>153</v>
      </c>
      <c r="O221" s="7" t="s">
        <v>163</v>
      </c>
      <c r="P221" s="7" t="s">
        <v>164</v>
      </c>
      <c r="Q221" s="8">
        <v>300</v>
      </c>
      <c r="R221" s="7">
        <f t="shared" si="53"/>
        <v>1956</v>
      </c>
      <c r="S221" s="7">
        <f t="shared" si="53"/>
        <v>53</v>
      </c>
      <c r="T221" s="7">
        <f t="shared" si="53"/>
        <v>17</v>
      </c>
      <c r="U221" s="7">
        <f t="shared" si="53"/>
        <v>79053</v>
      </c>
      <c r="V221" s="7">
        <f t="shared" si="53"/>
        <v>531</v>
      </c>
      <c r="W221" s="7">
        <f t="shared" si="53"/>
        <v>342</v>
      </c>
      <c r="X221" s="7" t="str">
        <f t="shared" si="53"/>
        <v>53.0%</v>
      </c>
      <c r="Y221" s="7" t="str">
        <f t="shared" si="53"/>
        <v>47.0%</v>
      </c>
      <c r="Z221" s="7" t="str">
        <f t="shared" si="53"/>
        <v>60.6%</v>
      </c>
      <c r="AA221" s="7" t="str">
        <f t="shared" si="53"/>
        <v>20.5%</v>
      </c>
      <c r="AB221" s="7" t="str">
        <f t="shared" si="53"/>
        <v>13.2%</v>
      </c>
      <c r="AC221" s="7" t="str">
        <f t="shared" si="53"/>
        <v>2.9%</v>
      </c>
      <c r="AD221" s="7" t="str">
        <f t="shared" si="53"/>
        <v>1.4%</v>
      </c>
      <c r="AE221" s="7" t="str">
        <f t="shared" si="53"/>
        <v>0.8%</v>
      </c>
      <c r="AF221" s="7" t="str">
        <f t="shared" si="53"/>
        <v>0.5%</v>
      </c>
      <c r="AG221" s="7" t="str">
        <f t="shared" si="53"/>
        <v>0.2%</v>
      </c>
      <c r="AH221" s="9"/>
      <c r="AI221" s="9">
        <f t="shared" si="49"/>
        <v>4</v>
      </c>
      <c r="AJ221" s="10" t="s">
        <v>282</v>
      </c>
    </row>
    <row r="222" spans="1:36" ht="13.8" x14ac:dyDescent="0.25">
      <c r="A222" s="5">
        <f t="shared" si="51"/>
        <v>43890</v>
      </c>
      <c r="B222" s="5">
        <f t="shared" si="51"/>
        <v>44136</v>
      </c>
      <c r="C222" s="6">
        <f t="shared" si="51"/>
        <v>0.33333333333333331</v>
      </c>
      <c r="D222" s="7">
        <f t="shared" si="51"/>
        <v>248</v>
      </c>
      <c r="E222" s="10" t="s">
        <v>268</v>
      </c>
      <c r="F222" s="7">
        <f t="shared" si="52"/>
        <v>169194</v>
      </c>
      <c r="G222" s="7">
        <f t="shared" si="52"/>
        <v>8371</v>
      </c>
      <c r="H222" s="7">
        <f t="shared" si="52"/>
        <v>4313</v>
      </c>
      <c r="I222" s="16" t="str">
        <f t="shared" si="52"/>
        <v>No hay datos</v>
      </c>
      <c r="J222" s="19">
        <f t="shared" si="52"/>
        <v>149048</v>
      </c>
      <c r="K222" s="24">
        <f t="shared" si="52"/>
        <v>21423</v>
      </c>
      <c r="L222" s="7">
        <f t="shared" si="52"/>
        <v>327889</v>
      </c>
      <c r="M222" s="7">
        <f t="shared" si="52"/>
        <v>548790</v>
      </c>
      <c r="N222" s="7" t="s">
        <v>153</v>
      </c>
      <c r="O222" s="7" t="s">
        <v>163</v>
      </c>
      <c r="P222" s="7" t="s">
        <v>184</v>
      </c>
      <c r="Q222" s="8">
        <v>69</v>
      </c>
      <c r="R222" s="7">
        <f t="shared" si="53"/>
        <v>1956</v>
      </c>
      <c r="S222" s="7">
        <f t="shared" si="53"/>
        <v>53</v>
      </c>
      <c r="T222" s="7">
        <f t="shared" si="53"/>
        <v>17</v>
      </c>
      <c r="U222" s="7">
        <f t="shared" si="53"/>
        <v>79053</v>
      </c>
      <c r="V222" s="7">
        <f t="shared" si="53"/>
        <v>531</v>
      </c>
      <c r="W222" s="7">
        <f t="shared" si="53"/>
        <v>342</v>
      </c>
      <c r="X222" s="7" t="str">
        <f t="shared" si="53"/>
        <v>53.0%</v>
      </c>
      <c r="Y222" s="7" t="str">
        <f t="shared" si="53"/>
        <v>47.0%</v>
      </c>
      <c r="Z222" s="7" t="str">
        <f t="shared" si="53"/>
        <v>60.6%</v>
      </c>
      <c r="AA222" s="7" t="str">
        <f t="shared" si="53"/>
        <v>20.5%</v>
      </c>
      <c r="AB222" s="7" t="str">
        <f t="shared" si="53"/>
        <v>13.2%</v>
      </c>
      <c r="AC222" s="7" t="str">
        <f t="shared" si="53"/>
        <v>2.9%</v>
      </c>
      <c r="AD222" s="7" t="str">
        <f t="shared" si="53"/>
        <v>1.4%</v>
      </c>
      <c r="AE222" s="7" t="str">
        <f t="shared" si="53"/>
        <v>0.8%</v>
      </c>
      <c r="AF222" s="7" t="str">
        <f t="shared" si="53"/>
        <v>0.5%</v>
      </c>
      <c r="AG222" s="7" t="str">
        <f t="shared" si="53"/>
        <v>0.2%</v>
      </c>
      <c r="AH222" s="9"/>
      <c r="AI222" s="9">
        <f t="shared" si="49"/>
        <v>4</v>
      </c>
      <c r="AJ222" s="10" t="s">
        <v>282</v>
      </c>
    </row>
    <row r="223" spans="1:36" ht="13.8" x14ac:dyDescent="0.25">
      <c r="A223" s="5">
        <f t="shared" si="51"/>
        <v>43890</v>
      </c>
      <c r="B223" s="5">
        <f t="shared" si="51"/>
        <v>44136</v>
      </c>
      <c r="C223" s="6">
        <f t="shared" si="51"/>
        <v>0.33333333333333331</v>
      </c>
      <c r="D223" s="7">
        <f t="shared" si="51"/>
        <v>248</v>
      </c>
      <c r="E223" s="10" t="s">
        <v>268</v>
      </c>
      <c r="F223" s="7">
        <f t="shared" si="52"/>
        <v>169194</v>
      </c>
      <c r="G223" s="7">
        <f t="shared" si="52"/>
        <v>8371</v>
      </c>
      <c r="H223" s="7">
        <f t="shared" si="52"/>
        <v>4313</v>
      </c>
      <c r="I223" s="16" t="str">
        <f t="shared" si="52"/>
        <v>No hay datos</v>
      </c>
      <c r="J223" s="19">
        <f t="shared" si="52"/>
        <v>149048</v>
      </c>
      <c r="K223" s="24">
        <f t="shared" si="52"/>
        <v>21423</v>
      </c>
      <c r="L223" s="7">
        <f t="shared" si="52"/>
        <v>327889</v>
      </c>
      <c r="M223" s="7">
        <f t="shared" si="52"/>
        <v>548790</v>
      </c>
      <c r="N223" s="7" t="s">
        <v>153</v>
      </c>
      <c r="O223" s="7" t="s">
        <v>163</v>
      </c>
      <c r="P223" s="7" t="s">
        <v>244</v>
      </c>
      <c r="Q223" s="8">
        <v>344</v>
      </c>
      <c r="R223" s="7">
        <f t="shared" si="53"/>
        <v>1956</v>
      </c>
      <c r="S223" s="7">
        <f t="shared" si="53"/>
        <v>53</v>
      </c>
      <c r="T223" s="7">
        <f t="shared" si="53"/>
        <v>17</v>
      </c>
      <c r="U223" s="7">
        <f t="shared" si="53"/>
        <v>79053</v>
      </c>
      <c r="V223" s="7">
        <f t="shared" si="53"/>
        <v>531</v>
      </c>
      <c r="W223" s="7">
        <f t="shared" si="53"/>
        <v>342</v>
      </c>
      <c r="X223" s="7" t="str">
        <f t="shared" si="53"/>
        <v>53.0%</v>
      </c>
      <c r="Y223" s="7" t="str">
        <f t="shared" si="53"/>
        <v>47.0%</v>
      </c>
      <c r="Z223" s="7" t="str">
        <f t="shared" si="53"/>
        <v>60.6%</v>
      </c>
      <c r="AA223" s="7" t="str">
        <f t="shared" si="53"/>
        <v>20.5%</v>
      </c>
      <c r="AB223" s="7" t="str">
        <f t="shared" si="53"/>
        <v>13.2%</v>
      </c>
      <c r="AC223" s="7" t="str">
        <f t="shared" si="53"/>
        <v>2.9%</v>
      </c>
      <c r="AD223" s="7" t="str">
        <f t="shared" si="53"/>
        <v>1.4%</v>
      </c>
      <c r="AE223" s="7" t="str">
        <f t="shared" si="53"/>
        <v>0.8%</v>
      </c>
      <c r="AF223" s="7" t="str">
        <f t="shared" si="53"/>
        <v>0.5%</v>
      </c>
      <c r="AG223" s="7" t="str">
        <f t="shared" si="53"/>
        <v>0.2%</v>
      </c>
      <c r="AH223" s="9"/>
      <c r="AI223" s="9">
        <f t="shared" si="49"/>
        <v>4</v>
      </c>
      <c r="AJ223" s="10" t="s">
        <v>282</v>
      </c>
    </row>
    <row r="224" spans="1:36" ht="13.8" x14ac:dyDescent="0.25">
      <c r="A224" s="5">
        <f t="shared" si="51"/>
        <v>43890</v>
      </c>
      <c r="B224" s="5">
        <f t="shared" si="51"/>
        <v>44136</v>
      </c>
      <c r="C224" s="6">
        <f t="shared" si="51"/>
        <v>0.33333333333333331</v>
      </c>
      <c r="D224" s="7">
        <f t="shared" si="51"/>
        <v>248</v>
      </c>
      <c r="E224" s="10" t="s">
        <v>268</v>
      </c>
      <c r="F224" s="7">
        <f t="shared" si="52"/>
        <v>169194</v>
      </c>
      <c r="G224" s="7">
        <f t="shared" si="52"/>
        <v>8371</v>
      </c>
      <c r="H224" s="7">
        <f t="shared" si="52"/>
        <v>4313</v>
      </c>
      <c r="I224" s="16" t="str">
        <f t="shared" si="52"/>
        <v>No hay datos</v>
      </c>
      <c r="J224" s="19">
        <f t="shared" si="52"/>
        <v>149048</v>
      </c>
      <c r="K224" s="24">
        <f t="shared" si="52"/>
        <v>21423</v>
      </c>
      <c r="L224" s="7">
        <f t="shared" si="52"/>
        <v>327889</v>
      </c>
      <c r="M224" s="7">
        <f t="shared" si="52"/>
        <v>548790</v>
      </c>
      <c r="N224" s="7" t="s">
        <v>153</v>
      </c>
      <c r="O224" s="7" t="s">
        <v>165</v>
      </c>
      <c r="P224" s="7" t="s">
        <v>165</v>
      </c>
      <c r="Q224" s="8">
        <v>2258</v>
      </c>
      <c r="R224" s="8">
        <v>2258</v>
      </c>
      <c r="S224" s="8">
        <v>60</v>
      </c>
      <c r="T224" s="8">
        <v>15</v>
      </c>
      <c r="U224" s="7">
        <f t="shared" si="53"/>
        <v>79053</v>
      </c>
      <c r="V224" s="7">
        <f t="shared" si="53"/>
        <v>531</v>
      </c>
      <c r="W224" s="7">
        <f t="shared" si="53"/>
        <v>342</v>
      </c>
      <c r="X224" s="7" t="str">
        <f t="shared" si="53"/>
        <v>53.0%</v>
      </c>
      <c r="Y224" s="7" t="str">
        <f t="shared" si="53"/>
        <v>47.0%</v>
      </c>
      <c r="Z224" s="7" t="str">
        <f t="shared" si="53"/>
        <v>60.6%</v>
      </c>
      <c r="AA224" s="7" t="str">
        <f t="shared" si="53"/>
        <v>20.5%</v>
      </c>
      <c r="AB224" s="7" t="str">
        <f t="shared" si="53"/>
        <v>13.2%</v>
      </c>
      <c r="AC224" s="7" t="str">
        <f t="shared" si="53"/>
        <v>2.9%</v>
      </c>
      <c r="AD224" s="7" t="str">
        <f t="shared" si="53"/>
        <v>1.4%</v>
      </c>
      <c r="AE224" s="7" t="str">
        <f t="shared" si="53"/>
        <v>0.8%</v>
      </c>
      <c r="AF224" s="7" t="str">
        <f t="shared" si="53"/>
        <v>0.5%</v>
      </c>
      <c r="AG224" s="7" t="str">
        <f t="shared" si="53"/>
        <v>0.2%</v>
      </c>
      <c r="AH224" s="9"/>
      <c r="AI224" s="9">
        <f t="shared" si="49"/>
        <v>4</v>
      </c>
      <c r="AJ224" s="10" t="s">
        <v>282</v>
      </c>
    </row>
    <row r="225" spans="1:36" ht="13.8" x14ac:dyDescent="0.25">
      <c r="A225" s="5">
        <f t="shared" si="51"/>
        <v>43890</v>
      </c>
      <c r="B225" s="5">
        <f t="shared" si="51"/>
        <v>44136</v>
      </c>
      <c r="C225" s="6">
        <f t="shared" si="51"/>
        <v>0.33333333333333331</v>
      </c>
      <c r="D225" s="7">
        <f t="shared" si="51"/>
        <v>248</v>
      </c>
      <c r="E225" s="10" t="s">
        <v>268</v>
      </c>
      <c r="F225" s="7">
        <f t="shared" si="52"/>
        <v>169194</v>
      </c>
      <c r="G225" s="7">
        <f t="shared" si="52"/>
        <v>8371</v>
      </c>
      <c r="H225" s="7">
        <f t="shared" si="52"/>
        <v>4313</v>
      </c>
      <c r="I225" s="16" t="str">
        <f t="shared" si="52"/>
        <v>No hay datos</v>
      </c>
      <c r="J225" s="19">
        <f t="shared" si="52"/>
        <v>149048</v>
      </c>
      <c r="K225" s="24">
        <f t="shared" si="52"/>
        <v>21423</v>
      </c>
      <c r="L225" s="7">
        <f t="shared" si="52"/>
        <v>327889</v>
      </c>
      <c r="M225" s="7">
        <f t="shared" si="52"/>
        <v>548790</v>
      </c>
      <c r="N225" s="7" t="s">
        <v>153</v>
      </c>
      <c r="O225" s="7" t="s">
        <v>165</v>
      </c>
      <c r="P225" s="7" t="s">
        <v>165</v>
      </c>
      <c r="Q225" s="8">
        <v>1445</v>
      </c>
      <c r="R225" s="7">
        <f t="shared" si="53"/>
        <v>2258</v>
      </c>
      <c r="S225" s="7">
        <f t="shared" si="53"/>
        <v>60</v>
      </c>
      <c r="T225" s="7">
        <f t="shared" si="53"/>
        <v>15</v>
      </c>
      <c r="U225" s="7">
        <f t="shared" si="53"/>
        <v>79053</v>
      </c>
      <c r="V225" s="7">
        <f t="shared" si="53"/>
        <v>531</v>
      </c>
      <c r="W225" s="7">
        <f t="shared" si="53"/>
        <v>342</v>
      </c>
      <c r="X225" s="7" t="str">
        <f t="shared" si="53"/>
        <v>53.0%</v>
      </c>
      <c r="Y225" s="7" t="str">
        <f t="shared" si="53"/>
        <v>47.0%</v>
      </c>
      <c r="Z225" s="7" t="str">
        <f t="shared" si="53"/>
        <v>60.6%</v>
      </c>
      <c r="AA225" s="7" t="str">
        <f t="shared" si="53"/>
        <v>20.5%</v>
      </c>
      <c r="AB225" s="7" t="str">
        <f t="shared" si="53"/>
        <v>13.2%</v>
      </c>
      <c r="AC225" s="7" t="str">
        <f t="shared" si="53"/>
        <v>2.9%</v>
      </c>
      <c r="AD225" s="7" t="str">
        <f t="shared" si="53"/>
        <v>1.4%</v>
      </c>
      <c r="AE225" s="7" t="str">
        <f t="shared" si="53"/>
        <v>0.8%</v>
      </c>
      <c r="AF225" s="7" t="str">
        <f t="shared" si="53"/>
        <v>0.5%</v>
      </c>
      <c r="AG225" s="7" t="str">
        <f t="shared" si="53"/>
        <v>0.2%</v>
      </c>
      <c r="AH225" s="9"/>
      <c r="AI225" s="9">
        <f t="shared" si="49"/>
        <v>4</v>
      </c>
      <c r="AJ225" s="10" t="s">
        <v>282</v>
      </c>
    </row>
    <row r="226" spans="1:36" ht="13.8" x14ac:dyDescent="0.25">
      <c r="A226" s="5">
        <f t="shared" si="51"/>
        <v>43890</v>
      </c>
      <c r="B226" s="5">
        <f t="shared" si="51"/>
        <v>44136</v>
      </c>
      <c r="C226" s="6">
        <f t="shared" si="51"/>
        <v>0.33333333333333331</v>
      </c>
      <c r="D226" s="7">
        <f t="shared" si="51"/>
        <v>248</v>
      </c>
      <c r="E226" s="10" t="s">
        <v>268</v>
      </c>
      <c r="F226" s="7">
        <f t="shared" si="52"/>
        <v>169194</v>
      </c>
      <c r="G226" s="7">
        <f t="shared" si="52"/>
        <v>8371</v>
      </c>
      <c r="H226" s="7">
        <f t="shared" si="52"/>
        <v>4313</v>
      </c>
      <c r="I226" s="16" t="str">
        <f t="shared" si="52"/>
        <v>No hay datos</v>
      </c>
      <c r="J226" s="19">
        <f t="shared" si="52"/>
        <v>149048</v>
      </c>
      <c r="K226" s="24">
        <f t="shared" si="52"/>
        <v>21423</v>
      </c>
      <c r="L226" s="7">
        <f t="shared" si="52"/>
        <v>327889</v>
      </c>
      <c r="M226" s="7">
        <f t="shared" si="52"/>
        <v>548790</v>
      </c>
      <c r="N226" s="7" t="s">
        <v>153</v>
      </c>
      <c r="O226" s="7" t="s">
        <v>165</v>
      </c>
      <c r="P226" s="7" t="s">
        <v>166</v>
      </c>
      <c r="Q226" s="8">
        <v>577</v>
      </c>
      <c r="R226" s="7">
        <f t="shared" si="53"/>
        <v>2258</v>
      </c>
      <c r="S226" s="7">
        <f t="shared" si="53"/>
        <v>60</v>
      </c>
      <c r="T226" s="7">
        <f t="shared" si="53"/>
        <v>15</v>
      </c>
      <c r="U226" s="7">
        <f t="shared" si="53"/>
        <v>79053</v>
      </c>
      <c r="V226" s="7">
        <f t="shared" si="53"/>
        <v>531</v>
      </c>
      <c r="W226" s="7">
        <f t="shared" si="53"/>
        <v>342</v>
      </c>
      <c r="X226" s="7" t="str">
        <f t="shared" si="53"/>
        <v>53.0%</v>
      </c>
      <c r="Y226" s="7" t="str">
        <f t="shared" si="53"/>
        <v>47.0%</v>
      </c>
      <c r="Z226" s="7" t="str">
        <f t="shared" si="53"/>
        <v>60.6%</v>
      </c>
      <c r="AA226" s="7" t="str">
        <f t="shared" si="53"/>
        <v>20.5%</v>
      </c>
      <c r="AB226" s="7" t="str">
        <f t="shared" si="53"/>
        <v>13.2%</v>
      </c>
      <c r="AC226" s="7" t="str">
        <f t="shared" si="53"/>
        <v>2.9%</v>
      </c>
      <c r="AD226" s="7" t="str">
        <f t="shared" si="53"/>
        <v>1.4%</v>
      </c>
      <c r="AE226" s="7" t="str">
        <f t="shared" si="53"/>
        <v>0.8%</v>
      </c>
      <c r="AF226" s="7" t="str">
        <f t="shared" si="53"/>
        <v>0.5%</v>
      </c>
      <c r="AG226" s="7" t="str">
        <f t="shared" si="53"/>
        <v>0.2%</v>
      </c>
      <c r="AH226" s="9"/>
      <c r="AI226" s="9">
        <f t="shared" si="49"/>
        <v>4</v>
      </c>
      <c r="AJ226" s="10" t="s">
        <v>282</v>
      </c>
    </row>
    <row r="227" spans="1:36" ht="13.8" x14ac:dyDescent="0.25">
      <c r="A227" s="5">
        <f t="shared" ref="A227:D242" si="54">A226</f>
        <v>43890</v>
      </c>
      <c r="B227" s="5">
        <f t="shared" si="54"/>
        <v>44136</v>
      </c>
      <c r="C227" s="6">
        <f t="shared" si="54"/>
        <v>0.33333333333333331</v>
      </c>
      <c r="D227" s="7">
        <f t="shared" si="54"/>
        <v>248</v>
      </c>
      <c r="E227" s="10" t="s">
        <v>268</v>
      </c>
      <c r="F227" s="7">
        <f t="shared" ref="F227:M242" si="55">F226</f>
        <v>169194</v>
      </c>
      <c r="G227" s="7">
        <f t="shared" si="55"/>
        <v>8371</v>
      </c>
      <c r="H227" s="7">
        <f t="shared" si="55"/>
        <v>4313</v>
      </c>
      <c r="I227" s="16" t="str">
        <f t="shared" si="55"/>
        <v>No hay datos</v>
      </c>
      <c r="J227" s="19">
        <f t="shared" si="55"/>
        <v>149048</v>
      </c>
      <c r="K227" s="24">
        <f t="shared" si="55"/>
        <v>21423</v>
      </c>
      <c r="L227" s="7">
        <f t="shared" si="55"/>
        <v>327889</v>
      </c>
      <c r="M227" s="7">
        <f t="shared" si="55"/>
        <v>548790</v>
      </c>
      <c r="N227" s="7" t="s">
        <v>153</v>
      </c>
      <c r="O227" s="7" t="s">
        <v>165</v>
      </c>
      <c r="P227" s="7" t="s">
        <v>197</v>
      </c>
      <c r="Q227" s="8">
        <v>121</v>
      </c>
      <c r="R227" s="7">
        <f t="shared" si="53"/>
        <v>2258</v>
      </c>
      <c r="S227" s="7">
        <f t="shared" si="53"/>
        <v>60</v>
      </c>
      <c r="T227" s="7">
        <f t="shared" si="53"/>
        <v>15</v>
      </c>
      <c r="U227" s="7">
        <f t="shared" si="53"/>
        <v>79053</v>
      </c>
      <c r="V227" s="7">
        <f t="shared" si="53"/>
        <v>531</v>
      </c>
      <c r="W227" s="7">
        <f t="shared" si="53"/>
        <v>342</v>
      </c>
      <c r="X227" s="7" t="str">
        <f t="shared" si="53"/>
        <v>53.0%</v>
      </c>
      <c r="Y227" s="7" t="str">
        <f t="shared" si="53"/>
        <v>47.0%</v>
      </c>
      <c r="Z227" s="7" t="str">
        <f t="shared" si="53"/>
        <v>60.6%</v>
      </c>
      <c r="AA227" s="7" t="str">
        <f t="shared" si="53"/>
        <v>20.5%</v>
      </c>
      <c r="AB227" s="7" t="str">
        <f t="shared" si="53"/>
        <v>13.2%</v>
      </c>
      <c r="AC227" s="7" t="str">
        <f t="shared" si="53"/>
        <v>2.9%</v>
      </c>
      <c r="AD227" s="7" t="str">
        <f t="shared" si="53"/>
        <v>1.4%</v>
      </c>
      <c r="AE227" s="7" t="str">
        <f t="shared" si="53"/>
        <v>0.8%</v>
      </c>
      <c r="AF227" s="7" t="str">
        <f t="shared" si="53"/>
        <v>0.5%</v>
      </c>
      <c r="AG227" s="7" t="str">
        <f t="shared" si="53"/>
        <v>0.2%</v>
      </c>
      <c r="AH227" s="9"/>
      <c r="AI227" s="9">
        <f t="shared" si="49"/>
        <v>4</v>
      </c>
      <c r="AJ227" s="10" t="s">
        <v>282</v>
      </c>
    </row>
    <row r="228" spans="1:36" ht="13.8" x14ac:dyDescent="0.25">
      <c r="A228" s="5">
        <f t="shared" si="54"/>
        <v>43890</v>
      </c>
      <c r="B228" s="5">
        <f t="shared" si="54"/>
        <v>44136</v>
      </c>
      <c r="C228" s="6">
        <f t="shared" si="54"/>
        <v>0.33333333333333331</v>
      </c>
      <c r="D228" s="7">
        <f t="shared" si="54"/>
        <v>248</v>
      </c>
      <c r="E228" s="10" t="s">
        <v>268</v>
      </c>
      <c r="F228" s="7">
        <f t="shared" si="55"/>
        <v>169194</v>
      </c>
      <c r="G228" s="7">
        <f t="shared" si="55"/>
        <v>8371</v>
      </c>
      <c r="H228" s="7">
        <f t="shared" si="55"/>
        <v>4313</v>
      </c>
      <c r="I228" s="16" t="str">
        <f t="shared" si="55"/>
        <v>No hay datos</v>
      </c>
      <c r="J228" s="19">
        <f t="shared" si="55"/>
        <v>149048</v>
      </c>
      <c r="K228" s="24">
        <f t="shared" si="55"/>
        <v>21423</v>
      </c>
      <c r="L228" s="7">
        <f t="shared" si="55"/>
        <v>327889</v>
      </c>
      <c r="M228" s="7">
        <f t="shared" si="55"/>
        <v>548790</v>
      </c>
      <c r="N228" s="7" t="s">
        <v>153</v>
      </c>
      <c r="O228" s="7" t="s">
        <v>165</v>
      </c>
      <c r="P228" s="7" t="s">
        <v>227</v>
      </c>
      <c r="Q228" s="8">
        <v>115</v>
      </c>
      <c r="R228" s="7">
        <f t="shared" si="53"/>
        <v>2258</v>
      </c>
      <c r="S228" s="7">
        <f t="shared" si="53"/>
        <v>60</v>
      </c>
      <c r="T228" s="7">
        <f t="shared" si="53"/>
        <v>15</v>
      </c>
      <c r="U228" s="7">
        <f t="shared" si="53"/>
        <v>79053</v>
      </c>
      <c r="V228" s="7">
        <f t="shared" si="53"/>
        <v>531</v>
      </c>
      <c r="W228" s="7">
        <f t="shared" si="53"/>
        <v>342</v>
      </c>
      <c r="X228" s="7" t="str">
        <f t="shared" si="53"/>
        <v>53.0%</v>
      </c>
      <c r="Y228" s="7" t="str">
        <f t="shared" si="53"/>
        <v>47.0%</v>
      </c>
      <c r="Z228" s="7" t="str">
        <f t="shared" si="53"/>
        <v>60.6%</v>
      </c>
      <c r="AA228" s="7" t="str">
        <f t="shared" si="53"/>
        <v>20.5%</v>
      </c>
      <c r="AB228" s="7" t="str">
        <f t="shared" si="53"/>
        <v>13.2%</v>
      </c>
      <c r="AC228" s="7" t="str">
        <f t="shared" si="53"/>
        <v>2.9%</v>
      </c>
      <c r="AD228" s="7" t="str">
        <f t="shared" si="53"/>
        <v>1.4%</v>
      </c>
      <c r="AE228" s="7" t="str">
        <f t="shared" si="53"/>
        <v>0.8%</v>
      </c>
      <c r="AF228" s="7" t="str">
        <f t="shared" si="53"/>
        <v>0.5%</v>
      </c>
      <c r="AG228" s="7" t="str">
        <f t="shared" si="53"/>
        <v>0.2%</v>
      </c>
      <c r="AH228" s="9"/>
      <c r="AI228" s="9">
        <f t="shared" si="49"/>
        <v>4</v>
      </c>
      <c r="AJ228" s="10" t="s">
        <v>282</v>
      </c>
    </row>
    <row r="229" spans="1:36" ht="13.8" x14ac:dyDescent="0.25">
      <c r="A229" s="5">
        <f t="shared" si="54"/>
        <v>43890</v>
      </c>
      <c r="B229" s="5">
        <f t="shared" si="54"/>
        <v>44136</v>
      </c>
      <c r="C229" s="6">
        <f t="shared" si="54"/>
        <v>0.33333333333333331</v>
      </c>
      <c r="D229" s="7">
        <f t="shared" si="54"/>
        <v>248</v>
      </c>
      <c r="E229" s="10" t="s">
        <v>268</v>
      </c>
      <c r="F229" s="7">
        <f t="shared" si="55"/>
        <v>169194</v>
      </c>
      <c r="G229" s="7">
        <f t="shared" si="55"/>
        <v>8371</v>
      </c>
      <c r="H229" s="7">
        <f t="shared" si="55"/>
        <v>4313</v>
      </c>
      <c r="I229" s="16" t="str">
        <f t="shared" si="55"/>
        <v>No hay datos</v>
      </c>
      <c r="J229" s="19">
        <f t="shared" si="55"/>
        <v>149048</v>
      </c>
      <c r="K229" s="24">
        <f t="shared" si="55"/>
        <v>21423</v>
      </c>
      <c r="L229" s="7">
        <f t="shared" si="55"/>
        <v>327889</v>
      </c>
      <c r="M229" s="7">
        <f t="shared" si="55"/>
        <v>548790</v>
      </c>
      <c r="N229" s="7" t="s">
        <v>153</v>
      </c>
      <c r="O229" s="7" t="s">
        <v>167</v>
      </c>
      <c r="P229" s="7" t="s">
        <v>167</v>
      </c>
      <c r="Q229" s="8">
        <v>2763</v>
      </c>
      <c r="R229" s="8">
        <v>2763</v>
      </c>
      <c r="S229" s="8">
        <v>92</v>
      </c>
      <c r="T229" s="8">
        <v>2</v>
      </c>
      <c r="U229" s="7">
        <f t="shared" si="53"/>
        <v>79053</v>
      </c>
      <c r="V229" s="7">
        <f t="shared" si="53"/>
        <v>531</v>
      </c>
      <c r="W229" s="7">
        <f t="shared" si="53"/>
        <v>342</v>
      </c>
      <c r="X229" s="7" t="str">
        <f t="shared" si="53"/>
        <v>53.0%</v>
      </c>
      <c r="Y229" s="7" t="str">
        <f t="shared" si="53"/>
        <v>47.0%</v>
      </c>
      <c r="Z229" s="7" t="str">
        <f t="shared" si="53"/>
        <v>60.6%</v>
      </c>
      <c r="AA229" s="7" t="str">
        <f t="shared" si="53"/>
        <v>20.5%</v>
      </c>
      <c r="AB229" s="7" t="str">
        <f t="shared" si="53"/>
        <v>13.2%</v>
      </c>
      <c r="AC229" s="7" t="str">
        <f t="shared" si="53"/>
        <v>2.9%</v>
      </c>
      <c r="AD229" s="7" t="str">
        <f t="shared" si="53"/>
        <v>1.4%</v>
      </c>
      <c r="AE229" s="7" t="str">
        <f t="shared" si="53"/>
        <v>0.8%</v>
      </c>
      <c r="AF229" s="7" t="str">
        <f t="shared" si="53"/>
        <v>0.5%</v>
      </c>
      <c r="AG229" s="7" t="str">
        <f t="shared" si="53"/>
        <v>0.2%</v>
      </c>
      <c r="AH229" s="9"/>
      <c r="AI229" s="9">
        <f t="shared" si="49"/>
        <v>4</v>
      </c>
      <c r="AJ229" s="10" t="s">
        <v>282</v>
      </c>
    </row>
    <row r="230" spans="1:36" ht="13.8" x14ac:dyDescent="0.25">
      <c r="A230" s="5">
        <f t="shared" si="54"/>
        <v>43890</v>
      </c>
      <c r="B230" s="5">
        <f t="shared" si="54"/>
        <v>44136</v>
      </c>
      <c r="C230" s="6">
        <f t="shared" si="54"/>
        <v>0.33333333333333331</v>
      </c>
      <c r="D230" s="7">
        <f t="shared" si="54"/>
        <v>248</v>
      </c>
      <c r="E230" s="10" t="s">
        <v>268</v>
      </c>
      <c r="F230" s="7">
        <f t="shared" si="55"/>
        <v>169194</v>
      </c>
      <c r="G230" s="7">
        <f t="shared" si="55"/>
        <v>8371</v>
      </c>
      <c r="H230" s="7">
        <f t="shared" si="55"/>
        <v>4313</v>
      </c>
      <c r="I230" s="16" t="str">
        <f t="shared" si="55"/>
        <v>No hay datos</v>
      </c>
      <c r="J230" s="19">
        <f t="shared" si="55"/>
        <v>149048</v>
      </c>
      <c r="K230" s="24">
        <f t="shared" si="55"/>
        <v>21423</v>
      </c>
      <c r="L230" s="7">
        <f t="shared" si="55"/>
        <v>327889</v>
      </c>
      <c r="M230" s="7">
        <f t="shared" si="55"/>
        <v>548790</v>
      </c>
      <c r="N230" s="7" t="s">
        <v>153</v>
      </c>
      <c r="O230" s="7" t="s">
        <v>167</v>
      </c>
      <c r="P230" s="7" t="s">
        <v>168</v>
      </c>
      <c r="Q230" s="8">
        <v>139</v>
      </c>
      <c r="R230" s="7">
        <f t="shared" si="53"/>
        <v>2763</v>
      </c>
      <c r="S230" s="7">
        <f t="shared" si="53"/>
        <v>92</v>
      </c>
      <c r="T230" s="7">
        <f t="shared" si="53"/>
        <v>2</v>
      </c>
      <c r="U230" s="7">
        <f t="shared" si="53"/>
        <v>79053</v>
      </c>
      <c r="V230" s="7">
        <f t="shared" si="53"/>
        <v>531</v>
      </c>
      <c r="W230" s="7">
        <f t="shared" si="53"/>
        <v>342</v>
      </c>
      <c r="X230" s="7" t="str">
        <f t="shared" si="53"/>
        <v>53.0%</v>
      </c>
      <c r="Y230" s="7" t="str">
        <f t="shared" si="53"/>
        <v>47.0%</v>
      </c>
      <c r="Z230" s="7" t="str">
        <f t="shared" si="53"/>
        <v>60.6%</v>
      </c>
      <c r="AA230" s="7" t="str">
        <f t="shared" si="53"/>
        <v>20.5%</v>
      </c>
      <c r="AB230" s="7" t="str">
        <f t="shared" si="53"/>
        <v>13.2%</v>
      </c>
      <c r="AC230" s="7" t="str">
        <f t="shared" si="53"/>
        <v>2.9%</v>
      </c>
      <c r="AD230" s="7" t="str">
        <f t="shared" si="53"/>
        <v>1.4%</v>
      </c>
      <c r="AE230" s="7" t="str">
        <f t="shared" si="53"/>
        <v>0.8%</v>
      </c>
      <c r="AF230" s="7" t="str">
        <f t="shared" si="53"/>
        <v>0.5%</v>
      </c>
      <c r="AG230" s="7" t="str">
        <f t="shared" si="53"/>
        <v>0.2%</v>
      </c>
      <c r="AH230" s="9"/>
      <c r="AI230" s="9">
        <f t="shared" si="49"/>
        <v>4</v>
      </c>
      <c r="AJ230" s="10" t="s">
        <v>282</v>
      </c>
    </row>
    <row r="231" spans="1:36" ht="13.8" x14ac:dyDescent="0.25">
      <c r="A231" s="5">
        <f t="shared" si="54"/>
        <v>43890</v>
      </c>
      <c r="B231" s="5">
        <f t="shared" si="54"/>
        <v>44136</v>
      </c>
      <c r="C231" s="6">
        <f t="shared" si="54"/>
        <v>0.33333333333333331</v>
      </c>
      <c r="D231" s="7">
        <f t="shared" si="54"/>
        <v>248</v>
      </c>
      <c r="E231" s="10" t="s">
        <v>268</v>
      </c>
      <c r="F231" s="7">
        <f t="shared" si="55"/>
        <v>169194</v>
      </c>
      <c r="G231" s="7">
        <f t="shared" si="55"/>
        <v>8371</v>
      </c>
      <c r="H231" s="7">
        <f t="shared" si="55"/>
        <v>4313</v>
      </c>
      <c r="I231" s="16" t="str">
        <f t="shared" si="55"/>
        <v>No hay datos</v>
      </c>
      <c r="J231" s="19">
        <f t="shared" si="55"/>
        <v>149048</v>
      </c>
      <c r="K231" s="24">
        <f t="shared" si="55"/>
        <v>21423</v>
      </c>
      <c r="L231" s="7">
        <f t="shared" si="55"/>
        <v>327889</v>
      </c>
      <c r="M231" s="7">
        <f t="shared" si="55"/>
        <v>548790</v>
      </c>
      <c r="N231" s="7" t="s">
        <v>153</v>
      </c>
      <c r="O231" s="7" t="s">
        <v>167</v>
      </c>
      <c r="P231" s="7" t="s">
        <v>169</v>
      </c>
      <c r="Q231" s="8">
        <v>1620</v>
      </c>
      <c r="R231" s="7">
        <f t="shared" ref="R231:AG246" si="56">R230</f>
        <v>2763</v>
      </c>
      <c r="S231" s="7">
        <f t="shared" si="56"/>
        <v>92</v>
      </c>
      <c r="T231" s="7">
        <f t="shared" si="56"/>
        <v>2</v>
      </c>
      <c r="U231" s="7">
        <f t="shared" si="56"/>
        <v>79053</v>
      </c>
      <c r="V231" s="7">
        <f t="shared" si="56"/>
        <v>531</v>
      </c>
      <c r="W231" s="7">
        <f t="shared" si="56"/>
        <v>342</v>
      </c>
      <c r="X231" s="7" t="str">
        <f t="shared" si="56"/>
        <v>53.0%</v>
      </c>
      <c r="Y231" s="7" t="str">
        <f t="shared" si="56"/>
        <v>47.0%</v>
      </c>
      <c r="Z231" s="7" t="str">
        <f t="shared" si="56"/>
        <v>60.6%</v>
      </c>
      <c r="AA231" s="7" t="str">
        <f t="shared" si="56"/>
        <v>20.5%</v>
      </c>
      <c r="AB231" s="7" t="str">
        <f t="shared" si="56"/>
        <v>13.2%</v>
      </c>
      <c r="AC231" s="7" t="str">
        <f t="shared" si="56"/>
        <v>2.9%</v>
      </c>
      <c r="AD231" s="7" t="str">
        <f t="shared" si="56"/>
        <v>1.4%</v>
      </c>
      <c r="AE231" s="7" t="str">
        <f t="shared" si="56"/>
        <v>0.8%</v>
      </c>
      <c r="AF231" s="7" t="str">
        <f t="shared" si="56"/>
        <v>0.5%</v>
      </c>
      <c r="AG231" s="7" t="str">
        <f t="shared" si="56"/>
        <v>0.2%</v>
      </c>
      <c r="AH231" s="9"/>
      <c r="AI231" s="9">
        <f t="shared" si="49"/>
        <v>4</v>
      </c>
      <c r="AJ231" s="10" t="s">
        <v>282</v>
      </c>
    </row>
    <row r="232" spans="1:36" ht="13.8" x14ac:dyDescent="0.25">
      <c r="A232" s="5">
        <f t="shared" si="54"/>
        <v>43890</v>
      </c>
      <c r="B232" s="5">
        <f t="shared" si="54"/>
        <v>44136</v>
      </c>
      <c r="C232" s="6">
        <f t="shared" si="54"/>
        <v>0.33333333333333331</v>
      </c>
      <c r="D232" s="7">
        <f t="shared" si="54"/>
        <v>248</v>
      </c>
      <c r="E232" s="10" t="s">
        <v>268</v>
      </c>
      <c r="F232" s="7">
        <f t="shared" si="55"/>
        <v>169194</v>
      </c>
      <c r="G232" s="7">
        <f t="shared" si="55"/>
        <v>8371</v>
      </c>
      <c r="H232" s="7">
        <f t="shared" si="55"/>
        <v>4313</v>
      </c>
      <c r="I232" s="16" t="str">
        <f t="shared" si="55"/>
        <v>No hay datos</v>
      </c>
      <c r="J232" s="19">
        <f t="shared" si="55"/>
        <v>149048</v>
      </c>
      <c r="K232" s="24">
        <f t="shared" si="55"/>
        <v>21423</v>
      </c>
      <c r="L232" s="7">
        <f t="shared" si="55"/>
        <v>327889</v>
      </c>
      <c r="M232" s="7">
        <f t="shared" si="55"/>
        <v>548790</v>
      </c>
      <c r="N232" s="7" t="s">
        <v>153</v>
      </c>
      <c r="O232" s="7" t="s">
        <v>167</v>
      </c>
      <c r="P232" s="7" t="s">
        <v>170</v>
      </c>
      <c r="Q232" s="8">
        <v>571</v>
      </c>
      <c r="R232" s="7">
        <f t="shared" si="56"/>
        <v>2763</v>
      </c>
      <c r="S232" s="7">
        <f t="shared" si="56"/>
        <v>92</v>
      </c>
      <c r="T232" s="7">
        <f t="shared" si="56"/>
        <v>2</v>
      </c>
      <c r="U232" s="7">
        <f t="shared" si="56"/>
        <v>79053</v>
      </c>
      <c r="V232" s="7">
        <f t="shared" si="56"/>
        <v>531</v>
      </c>
      <c r="W232" s="7">
        <f t="shared" si="56"/>
        <v>342</v>
      </c>
      <c r="X232" s="7" t="str">
        <f t="shared" si="56"/>
        <v>53.0%</v>
      </c>
      <c r="Y232" s="7" t="str">
        <f t="shared" si="56"/>
        <v>47.0%</v>
      </c>
      <c r="Z232" s="7" t="str">
        <f t="shared" si="56"/>
        <v>60.6%</v>
      </c>
      <c r="AA232" s="7" t="str">
        <f t="shared" si="56"/>
        <v>20.5%</v>
      </c>
      <c r="AB232" s="7" t="str">
        <f t="shared" si="56"/>
        <v>13.2%</v>
      </c>
      <c r="AC232" s="7" t="str">
        <f t="shared" si="56"/>
        <v>2.9%</v>
      </c>
      <c r="AD232" s="7" t="str">
        <f t="shared" si="56"/>
        <v>1.4%</v>
      </c>
      <c r="AE232" s="7" t="str">
        <f t="shared" si="56"/>
        <v>0.8%</v>
      </c>
      <c r="AF232" s="7" t="str">
        <f t="shared" si="56"/>
        <v>0.5%</v>
      </c>
      <c r="AG232" s="7" t="str">
        <f t="shared" si="56"/>
        <v>0.2%</v>
      </c>
      <c r="AH232" s="9"/>
      <c r="AI232" s="9">
        <f t="shared" si="49"/>
        <v>4</v>
      </c>
      <c r="AJ232" s="10" t="s">
        <v>282</v>
      </c>
    </row>
    <row r="233" spans="1:36" ht="13.8" x14ac:dyDescent="0.25">
      <c r="A233" s="5">
        <f t="shared" si="54"/>
        <v>43890</v>
      </c>
      <c r="B233" s="5">
        <f t="shared" si="54"/>
        <v>44136</v>
      </c>
      <c r="C233" s="6">
        <f t="shared" si="54"/>
        <v>0.33333333333333331</v>
      </c>
      <c r="D233" s="7">
        <f t="shared" si="54"/>
        <v>248</v>
      </c>
      <c r="E233" s="10" t="s">
        <v>268</v>
      </c>
      <c r="F233" s="7">
        <f t="shared" si="55"/>
        <v>169194</v>
      </c>
      <c r="G233" s="7">
        <f t="shared" si="55"/>
        <v>8371</v>
      </c>
      <c r="H233" s="7">
        <f t="shared" si="55"/>
        <v>4313</v>
      </c>
      <c r="I233" s="16" t="str">
        <f t="shared" si="55"/>
        <v>No hay datos</v>
      </c>
      <c r="J233" s="19">
        <f t="shared" si="55"/>
        <v>149048</v>
      </c>
      <c r="K233" s="24">
        <f t="shared" si="55"/>
        <v>21423</v>
      </c>
      <c r="L233" s="7">
        <f t="shared" si="55"/>
        <v>327889</v>
      </c>
      <c r="M233" s="7">
        <f t="shared" si="55"/>
        <v>548790</v>
      </c>
      <c r="N233" s="7" t="s">
        <v>153</v>
      </c>
      <c r="O233" s="7" t="s">
        <v>167</v>
      </c>
      <c r="P233" s="7" t="s">
        <v>239</v>
      </c>
      <c r="Q233" s="8">
        <v>104</v>
      </c>
      <c r="R233" s="7">
        <f t="shared" si="56"/>
        <v>2763</v>
      </c>
      <c r="S233" s="7">
        <f t="shared" si="56"/>
        <v>92</v>
      </c>
      <c r="T233" s="7">
        <f t="shared" si="56"/>
        <v>2</v>
      </c>
      <c r="U233" s="7">
        <f t="shared" si="56"/>
        <v>79053</v>
      </c>
      <c r="V233" s="7">
        <f t="shared" si="56"/>
        <v>531</v>
      </c>
      <c r="W233" s="7">
        <f t="shared" si="56"/>
        <v>342</v>
      </c>
      <c r="X233" s="7" t="str">
        <f t="shared" si="56"/>
        <v>53.0%</v>
      </c>
      <c r="Y233" s="7" t="str">
        <f t="shared" si="56"/>
        <v>47.0%</v>
      </c>
      <c r="Z233" s="7" t="str">
        <f t="shared" si="56"/>
        <v>60.6%</v>
      </c>
      <c r="AA233" s="7" t="str">
        <f t="shared" si="56"/>
        <v>20.5%</v>
      </c>
      <c r="AB233" s="7" t="str">
        <f t="shared" si="56"/>
        <v>13.2%</v>
      </c>
      <c r="AC233" s="7" t="str">
        <f t="shared" si="56"/>
        <v>2.9%</v>
      </c>
      <c r="AD233" s="7" t="str">
        <f t="shared" si="56"/>
        <v>1.4%</v>
      </c>
      <c r="AE233" s="7" t="str">
        <f t="shared" si="56"/>
        <v>0.8%</v>
      </c>
      <c r="AF233" s="7" t="str">
        <f t="shared" si="56"/>
        <v>0.5%</v>
      </c>
      <c r="AG233" s="7" t="str">
        <f t="shared" si="56"/>
        <v>0.2%</v>
      </c>
      <c r="AH233" s="9"/>
      <c r="AI233" s="9">
        <f t="shared" si="49"/>
        <v>4</v>
      </c>
      <c r="AJ233" s="10" t="s">
        <v>282</v>
      </c>
    </row>
    <row r="234" spans="1:36" ht="13.8" x14ac:dyDescent="0.25">
      <c r="A234" s="5">
        <f t="shared" si="54"/>
        <v>43890</v>
      </c>
      <c r="B234" s="5">
        <f t="shared" si="54"/>
        <v>44136</v>
      </c>
      <c r="C234" s="6">
        <f t="shared" si="54"/>
        <v>0.33333333333333331</v>
      </c>
      <c r="D234" s="7">
        <f t="shared" si="54"/>
        <v>248</v>
      </c>
      <c r="E234" s="10" t="s">
        <v>268</v>
      </c>
      <c r="F234" s="7">
        <f t="shared" si="55"/>
        <v>169194</v>
      </c>
      <c r="G234" s="7">
        <f t="shared" si="55"/>
        <v>8371</v>
      </c>
      <c r="H234" s="7">
        <f t="shared" si="55"/>
        <v>4313</v>
      </c>
      <c r="I234" s="16" t="str">
        <f t="shared" si="55"/>
        <v>No hay datos</v>
      </c>
      <c r="J234" s="19">
        <f t="shared" si="55"/>
        <v>149048</v>
      </c>
      <c r="K234" s="24">
        <f t="shared" si="55"/>
        <v>21423</v>
      </c>
      <c r="L234" s="7">
        <f t="shared" si="55"/>
        <v>327889</v>
      </c>
      <c r="M234" s="7">
        <f t="shared" si="55"/>
        <v>548790</v>
      </c>
      <c r="N234" s="7" t="s">
        <v>153</v>
      </c>
      <c r="O234" s="7" t="s">
        <v>167</v>
      </c>
      <c r="P234" s="7" t="s">
        <v>245</v>
      </c>
      <c r="Q234" s="8">
        <v>37</v>
      </c>
      <c r="R234" s="7">
        <f t="shared" si="56"/>
        <v>2763</v>
      </c>
      <c r="S234" s="7">
        <f t="shared" si="56"/>
        <v>92</v>
      </c>
      <c r="T234" s="7">
        <f t="shared" si="56"/>
        <v>2</v>
      </c>
      <c r="U234" s="7">
        <f t="shared" si="56"/>
        <v>79053</v>
      </c>
      <c r="V234" s="7">
        <f t="shared" si="56"/>
        <v>531</v>
      </c>
      <c r="W234" s="7">
        <f t="shared" si="56"/>
        <v>342</v>
      </c>
      <c r="X234" s="7" t="str">
        <f t="shared" si="56"/>
        <v>53.0%</v>
      </c>
      <c r="Y234" s="7" t="str">
        <f t="shared" si="56"/>
        <v>47.0%</v>
      </c>
      <c r="Z234" s="7" t="str">
        <f t="shared" si="56"/>
        <v>60.6%</v>
      </c>
      <c r="AA234" s="7" t="str">
        <f t="shared" si="56"/>
        <v>20.5%</v>
      </c>
      <c r="AB234" s="7" t="str">
        <f t="shared" si="56"/>
        <v>13.2%</v>
      </c>
      <c r="AC234" s="7" t="str">
        <f t="shared" si="56"/>
        <v>2.9%</v>
      </c>
      <c r="AD234" s="7" t="str">
        <f t="shared" si="56"/>
        <v>1.4%</v>
      </c>
      <c r="AE234" s="7" t="str">
        <f t="shared" si="56"/>
        <v>0.8%</v>
      </c>
      <c r="AF234" s="7" t="str">
        <f t="shared" si="56"/>
        <v>0.5%</v>
      </c>
      <c r="AG234" s="7" t="str">
        <f t="shared" si="56"/>
        <v>0.2%</v>
      </c>
      <c r="AH234" s="9"/>
      <c r="AI234" s="9">
        <f t="shared" si="49"/>
        <v>4</v>
      </c>
      <c r="AJ234" s="10" t="s">
        <v>282</v>
      </c>
    </row>
    <row r="235" spans="1:36" ht="13.8" x14ac:dyDescent="0.25">
      <c r="A235" s="5">
        <f t="shared" si="54"/>
        <v>43890</v>
      </c>
      <c r="B235" s="5">
        <f t="shared" si="54"/>
        <v>44136</v>
      </c>
      <c r="C235" s="6">
        <f t="shared" si="54"/>
        <v>0.33333333333333331</v>
      </c>
      <c r="D235" s="7">
        <f t="shared" si="54"/>
        <v>248</v>
      </c>
      <c r="E235" s="10" t="s">
        <v>268</v>
      </c>
      <c r="F235" s="7">
        <f t="shared" si="55"/>
        <v>169194</v>
      </c>
      <c r="G235" s="7">
        <f t="shared" si="55"/>
        <v>8371</v>
      </c>
      <c r="H235" s="7">
        <f t="shared" si="55"/>
        <v>4313</v>
      </c>
      <c r="I235" s="16" t="str">
        <f t="shared" si="55"/>
        <v>No hay datos</v>
      </c>
      <c r="J235" s="19">
        <f t="shared" si="55"/>
        <v>149048</v>
      </c>
      <c r="K235" s="24">
        <f t="shared" si="55"/>
        <v>21423</v>
      </c>
      <c r="L235" s="7">
        <f t="shared" si="55"/>
        <v>327889</v>
      </c>
      <c r="M235" s="7">
        <f t="shared" si="55"/>
        <v>548790</v>
      </c>
      <c r="N235" s="7" t="s">
        <v>153</v>
      </c>
      <c r="O235" s="7" t="s">
        <v>167</v>
      </c>
      <c r="P235" s="7" t="s">
        <v>247</v>
      </c>
      <c r="Q235" s="8">
        <v>119</v>
      </c>
      <c r="R235" s="7">
        <f t="shared" si="56"/>
        <v>2763</v>
      </c>
      <c r="S235" s="7">
        <f t="shared" si="56"/>
        <v>92</v>
      </c>
      <c r="T235" s="7">
        <f t="shared" si="56"/>
        <v>2</v>
      </c>
      <c r="U235" s="7">
        <f t="shared" si="56"/>
        <v>79053</v>
      </c>
      <c r="V235" s="7">
        <f t="shared" si="56"/>
        <v>531</v>
      </c>
      <c r="W235" s="7">
        <f t="shared" si="56"/>
        <v>342</v>
      </c>
      <c r="X235" s="7" t="str">
        <f t="shared" si="56"/>
        <v>53.0%</v>
      </c>
      <c r="Y235" s="7" t="str">
        <f t="shared" si="56"/>
        <v>47.0%</v>
      </c>
      <c r="Z235" s="7" t="str">
        <f t="shared" si="56"/>
        <v>60.6%</v>
      </c>
      <c r="AA235" s="7" t="str">
        <f t="shared" si="56"/>
        <v>20.5%</v>
      </c>
      <c r="AB235" s="7" t="str">
        <f t="shared" si="56"/>
        <v>13.2%</v>
      </c>
      <c r="AC235" s="7" t="str">
        <f t="shared" si="56"/>
        <v>2.9%</v>
      </c>
      <c r="AD235" s="7" t="str">
        <f t="shared" si="56"/>
        <v>1.4%</v>
      </c>
      <c r="AE235" s="7" t="str">
        <f t="shared" si="56"/>
        <v>0.8%</v>
      </c>
      <c r="AF235" s="7" t="str">
        <f t="shared" si="56"/>
        <v>0.5%</v>
      </c>
      <c r="AG235" s="7" t="str">
        <f t="shared" si="56"/>
        <v>0.2%</v>
      </c>
      <c r="AH235" s="9"/>
      <c r="AI235" s="9">
        <f t="shared" si="49"/>
        <v>4</v>
      </c>
      <c r="AJ235" s="10" t="s">
        <v>282</v>
      </c>
    </row>
    <row r="236" spans="1:36" ht="13.8" x14ac:dyDescent="0.25">
      <c r="A236" s="5">
        <f t="shared" si="54"/>
        <v>43890</v>
      </c>
      <c r="B236" s="5">
        <f t="shared" si="54"/>
        <v>44136</v>
      </c>
      <c r="C236" s="6">
        <f t="shared" si="54"/>
        <v>0.33333333333333331</v>
      </c>
      <c r="D236" s="7">
        <f t="shared" si="54"/>
        <v>248</v>
      </c>
      <c r="E236" s="10" t="s">
        <v>268</v>
      </c>
      <c r="F236" s="7">
        <f t="shared" si="55"/>
        <v>169194</v>
      </c>
      <c r="G236" s="7">
        <f t="shared" si="55"/>
        <v>8371</v>
      </c>
      <c r="H236" s="7">
        <f t="shared" si="55"/>
        <v>4313</v>
      </c>
      <c r="I236" s="16" t="str">
        <f t="shared" si="55"/>
        <v>No hay datos</v>
      </c>
      <c r="J236" s="19">
        <f t="shared" si="55"/>
        <v>149048</v>
      </c>
      <c r="K236" s="24">
        <f t="shared" si="55"/>
        <v>21423</v>
      </c>
      <c r="L236" s="7">
        <f t="shared" si="55"/>
        <v>327889</v>
      </c>
      <c r="M236" s="7">
        <f t="shared" si="55"/>
        <v>548790</v>
      </c>
      <c r="N236" s="7" t="s">
        <v>153</v>
      </c>
      <c r="O236" s="7" t="s">
        <v>167</v>
      </c>
      <c r="P236" s="7" t="s">
        <v>237</v>
      </c>
      <c r="Q236" s="8">
        <v>173</v>
      </c>
      <c r="R236" s="7">
        <f t="shared" si="56"/>
        <v>2763</v>
      </c>
      <c r="S236" s="7">
        <f t="shared" si="56"/>
        <v>92</v>
      </c>
      <c r="T236" s="7">
        <f t="shared" si="56"/>
        <v>2</v>
      </c>
      <c r="U236" s="7">
        <f t="shared" si="56"/>
        <v>79053</v>
      </c>
      <c r="V236" s="7">
        <f t="shared" si="56"/>
        <v>531</v>
      </c>
      <c r="W236" s="7">
        <f t="shared" si="56"/>
        <v>342</v>
      </c>
      <c r="X236" s="7" t="str">
        <f t="shared" si="56"/>
        <v>53.0%</v>
      </c>
      <c r="Y236" s="7" t="str">
        <f t="shared" si="56"/>
        <v>47.0%</v>
      </c>
      <c r="Z236" s="7" t="str">
        <f t="shared" si="56"/>
        <v>60.6%</v>
      </c>
      <c r="AA236" s="7" t="str">
        <f t="shared" si="56"/>
        <v>20.5%</v>
      </c>
      <c r="AB236" s="7" t="str">
        <f t="shared" si="56"/>
        <v>13.2%</v>
      </c>
      <c r="AC236" s="7" t="str">
        <f t="shared" si="56"/>
        <v>2.9%</v>
      </c>
      <c r="AD236" s="7" t="str">
        <f t="shared" si="56"/>
        <v>1.4%</v>
      </c>
      <c r="AE236" s="7" t="str">
        <f t="shared" si="56"/>
        <v>0.8%</v>
      </c>
      <c r="AF236" s="7" t="str">
        <f t="shared" si="56"/>
        <v>0.5%</v>
      </c>
      <c r="AG236" s="7" t="str">
        <f t="shared" si="56"/>
        <v>0.2%</v>
      </c>
      <c r="AH236" s="9"/>
      <c r="AI236" s="9">
        <f t="shared" si="49"/>
        <v>4</v>
      </c>
      <c r="AJ236" s="10" t="s">
        <v>282</v>
      </c>
    </row>
    <row r="237" spans="1:36" ht="13.8" x14ac:dyDescent="0.25">
      <c r="A237" s="5">
        <f t="shared" si="54"/>
        <v>43890</v>
      </c>
      <c r="B237" s="5">
        <f t="shared" si="54"/>
        <v>44136</v>
      </c>
      <c r="C237" s="6">
        <f t="shared" si="54"/>
        <v>0.33333333333333331</v>
      </c>
      <c r="D237" s="7">
        <f t="shared" si="54"/>
        <v>248</v>
      </c>
      <c r="E237" s="10" t="s">
        <v>268</v>
      </c>
      <c r="F237" s="7">
        <f t="shared" si="55"/>
        <v>169194</v>
      </c>
      <c r="G237" s="7">
        <f t="shared" si="55"/>
        <v>8371</v>
      </c>
      <c r="H237" s="7">
        <f t="shared" si="55"/>
        <v>4313</v>
      </c>
      <c r="I237" s="16" t="str">
        <f t="shared" si="55"/>
        <v>No hay datos</v>
      </c>
      <c r="J237" s="19">
        <f t="shared" si="55"/>
        <v>149048</v>
      </c>
      <c r="K237" s="24">
        <f t="shared" si="55"/>
        <v>21423</v>
      </c>
      <c r="L237" s="7">
        <f t="shared" si="55"/>
        <v>327889</v>
      </c>
      <c r="M237" s="7">
        <f t="shared" si="55"/>
        <v>548790</v>
      </c>
      <c r="N237" s="7" t="s">
        <v>153</v>
      </c>
      <c r="O237" s="7" t="s">
        <v>171</v>
      </c>
      <c r="P237" s="7" t="s">
        <v>171</v>
      </c>
      <c r="Q237" s="8">
        <v>1580</v>
      </c>
      <c r="R237" s="8">
        <v>1580</v>
      </c>
      <c r="S237" s="8">
        <v>53</v>
      </c>
      <c r="T237" s="8">
        <v>1</v>
      </c>
      <c r="U237" s="7">
        <f t="shared" si="56"/>
        <v>79053</v>
      </c>
      <c r="V237" s="7">
        <f t="shared" si="56"/>
        <v>531</v>
      </c>
      <c r="W237" s="7">
        <f t="shared" si="56"/>
        <v>342</v>
      </c>
      <c r="X237" s="7" t="str">
        <f t="shared" si="56"/>
        <v>53.0%</v>
      </c>
      <c r="Y237" s="7" t="str">
        <f t="shared" si="56"/>
        <v>47.0%</v>
      </c>
      <c r="Z237" s="7" t="str">
        <f t="shared" si="56"/>
        <v>60.6%</v>
      </c>
      <c r="AA237" s="7" t="str">
        <f t="shared" si="56"/>
        <v>20.5%</v>
      </c>
      <c r="AB237" s="7" t="str">
        <f t="shared" si="56"/>
        <v>13.2%</v>
      </c>
      <c r="AC237" s="7" t="str">
        <f t="shared" si="56"/>
        <v>2.9%</v>
      </c>
      <c r="AD237" s="7" t="str">
        <f t="shared" si="56"/>
        <v>1.4%</v>
      </c>
      <c r="AE237" s="7" t="str">
        <f t="shared" si="56"/>
        <v>0.8%</v>
      </c>
      <c r="AF237" s="7" t="str">
        <f t="shared" si="56"/>
        <v>0.5%</v>
      </c>
      <c r="AG237" s="7" t="str">
        <f t="shared" si="56"/>
        <v>0.2%</v>
      </c>
      <c r="AH237" s="9"/>
      <c r="AI237" s="9">
        <f t="shared" si="49"/>
        <v>4</v>
      </c>
      <c r="AJ237" s="10" t="s">
        <v>282</v>
      </c>
    </row>
    <row r="238" spans="1:36" ht="13.8" x14ac:dyDescent="0.25">
      <c r="A238" s="5">
        <f t="shared" si="54"/>
        <v>43890</v>
      </c>
      <c r="B238" s="5">
        <f t="shared" si="54"/>
        <v>44136</v>
      </c>
      <c r="C238" s="6">
        <f t="shared" si="54"/>
        <v>0.33333333333333331</v>
      </c>
      <c r="D238" s="7">
        <f t="shared" si="54"/>
        <v>248</v>
      </c>
      <c r="E238" s="10" t="s">
        <v>268</v>
      </c>
      <c r="F238" s="7">
        <f t="shared" si="55"/>
        <v>169194</v>
      </c>
      <c r="G238" s="7">
        <f t="shared" si="55"/>
        <v>8371</v>
      </c>
      <c r="H238" s="7">
        <f t="shared" si="55"/>
        <v>4313</v>
      </c>
      <c r="I238" s="16" t="str">
        <f t="shared" si="55"/>
        <v>No hay datos</v>
      </c>
      <c r="J238" s="19">
        <f t="shared" si="55"/>
        <v>149048</v>
      </c>
      <c r="K238" s="24">
        <f t="shared" si="55"/>
        <v>21423</v>
      </c>
      <c r="L238" s="7">
        <f t="shared" si="55"/>
        <v>327889</v>
      </c>
      <c r="M238" s="7">
        <f t="shared" si="55"/>
        <v>548790</v>
      </c>
      <c r="N238" s="7" t="s">
        <v>153</v>
      </c>
      <c r="O238" s="7" t="s">
        <v>171</v>
      </c>
      <c r="P238" s="7" t="s">
        <v>291</v>
      </c>
      <c r="Q238" s="8">
        <v>92</v>
      </c>
      <c r="R238" s="7">
        <f>R237</f>
        <v>1580</v>
      </c>
      <c r="S238" s="7">
        <f t="shared" ref="S238:T238" si="57">S237</f>
        <v>53</v>
      </c>
      <c r="T238" s="7">
        <f t="shared" si="57"/>
        <v>1</v>
      </c>
      <c r="U238" s="7">
        <f t="shared" si="56"/>
        <v>79053</v>
      </c>
      <c r="V238" s="7">
        <f t="shared" si="56"/>
        <v>531</v>
      </c>
      <c r="W238" s="7">
        <f t="shared" si="56"/>
        <v>342</v>
      </c>
      <c r="X238" s="7" t="str">
        <f t="shared" si="56"/>
        <v>53.0%</v>
      </c>
      <c r="Y238" s="7" t="str">
        <f t="shared" si="56"/>
        <v>47.0%</v>
      </c>
      <c r="Z238" s="7" t="str">
        <f t="shared" si="56"/>
        <v>60.6%</v>
      </c>
      <c r="AA238" s="7" t="str">
        <f t="shared" si="56"/>
        <v>20.5%</v>
      </c>
      <c r="AB238" s="7" t="str">
        <f t="shared" si="56"/>
        <v>13.2%</v>
      </c>
      <c r="AC238" s="7" t="str">
        <f t="shared" si="56"/>
        <v>2.9%</v>
      </c>
      <c r="AD238" s="7" t="str">
        <f t="shared" si="56"/>
        <v>1.4%</v>
      </c>
      <c r="AE238" s="7" t="str">
        <f t="shared" si="56"/>
        <v>0.8%</v>
      </c>
      <c r="AF238" s="7" t="str">
        <f t="shared" si="56"/>
        <v>0.5%</v>
      </c>
      <c r="AG238" s="7" t="str">
        <f t="shared" si="56"/>
        <v>0.2%</v>
      </c>
      <c r="AH238" s="9"/>
      <c r="AI238" s="9">
        <f t="shared" si="49"/>
        <v>4</v>
      </c>
      <c r="AJ238" s="10" t="s">
        <v>282</v>
      </c>
    </row>
    <row r="239" spans="1:36" ht="13.8" x14ac:dyDescent="0.25">
      <c r="A239" s="5">
        <f>A237</f>
        <v>43890</v>
      </c>
      <c r="B239" s="5">
        <f>B237</f>
        <v>44136</v>
      </c>
      <c r="C239" s="6">
        <f>C237</f>
        <v>0.33333333333333331</v>
      </c>
      <c r="D239" s="7">
        <f>D237</f>
        <v>248</v>
      </c>
      <c r="E239" s="10" t="s">
        <v>268</v>
      </c>
      <c r="F239" s="7">
        <f t="shared" ref="F239:M239" si="58">F237</f>
        <v>169194</v>
      </c>
      <c r="G239" s="7">
        <f t="shared" si="58"/>
        <v>8371</v>
      </c>
      <c r="H239" s="7">
        <f t="shared" si="58"/>
        <v>4313</v>
      </c>
      <c r="I239" s="16" t="str">
        <f t="shared" si="58"/>
        <v>No hay datos</v>
      </c>
      <c r="J239" s="19">
        <f t="shared" si="58"/>
        <v>149048</v>
      </c>
      <c r="K239" s="24">
        <f t="shared" si="58"/>
        <v>21423</v>
      </c>
      <c r="L239" s="7">
        <f t="shared" si="58"/>
        <v>327889</v>
      </c>
      <c r="M239" s="7">
        <f t="shared" si="58"/>
        <v>548790</v>
      </c>
      <c r="N239" s="7" t="s">
        <v>153</v>
      </c>
      <c r="O239" s="7" t="s">
        <v>171</v>
      </c>
      <c r="P239" s="7" t="s">
        <v>213</v>
      </c>
      <c r="Q239" s="8">
        <v>46</v>
      </c>
      <c r="R239" s="7">
        <f t="shared" ref="R239:AG239" si="59">R237</f>
        <v>1580</v>
      </c>
      <c r="S239" s="7">
        <f t="shared" si="59"/>
        <v>53</v>
      </c>
      <c r="T239" s="7">
        <f t="shared" si="59"/>
        <v>1</v>
      </c>
      <c r="U239" s="7">
        <f t="shared" si="59"/>
        <v>79053</v>
      </c>
      <c r="V239" s="7">
        <f t="shared" si="59"/>
        <v>531</v>
      </c>
      <c r="W239" s="7">
        <f t="shared" si="59"/>
        <v>342</v>
      </c>
      <c r="X239" s="7" t="str">
        <f t="shared" si="59"/>
        <v>53.0%</v>
      </c>
      <c r="Y239" s="7" t="str">
        <f t="shared" si="59"/>
        <v>47.0%</v>
      </c>
      <c r="Z239" s="7" t="str">
        <f t="shared" si="59"/>
        <v>60.6%</v>
      </c>
      <c r="AA239" s="7" t="str">
        <f t="shared" si="59"/>
        <v>20.5%</v>
      </c>
      <c r="AB239" s="7" t="str">
        <f t="shared" si="59"/>
        <v>13.2%</v>
      </c>
      <c r="AC239" s="7" t="str">
        <f t="shared" si="59"/>
        <v>2.9%</v>
      </c>
      <c r="AD239" s="7" t="str">
        <f t="shared" si="59"/>
        <v>1.4%</v>
      </c>
      <c r="AE239" s="7" t="str">
        <f t="shared" si="59"/>
        <v>0.8%</v>
      </c>
      <c r="AF239" s="7" t="str">
        <f t="shared" si="59"/>
        <v>0.5%</v>
      </c>
      <c r="AG239" s="7" t="str">
        <f t="shared" si="59"/>
        <v>0.2%</v>
      </c>
      <c r="AH239" s="9"/>
      <c r="AI239" s="9">
        <f>AI237</f>
        <v>4</v>
      </c>
      <c r="AJ239" s="10" t="s">
        <v>282</v>
      </c>
    </row>
    <row r="240" spans="1:36" ht="13.8" x14ac:dyDescent="0.25">
      <c r="A240" s="5">
        <f t="shared" si="54"/>
        <v>43890</v>
      </c>
      <c r="B240" s="5">
        <f t="shared" si="54"/>
        <v>44136</v>
      </c>
      <c r="C240" s="6">
        <f t="shared" si="54"/>
        <v>0.33333333333333331</v>
      </c>
      <c r="D240" s="7">
        <f t="shared" si="54"/>
        <v>248</v>
      </c>
      <c r="E240" s="10" t="s">
        <v>268</v>
      </c>
      <c r="F240" s="7">
        <f t="shared" si="55"/>
        <v>169194</v>
      </c>
      <c r="G240" s="7">
        <f t="shared" si="55"/>
        <v>8371</v>
      </c>
      <c r="H240" s="7">
        <f t="shared" si="55"/>
        <v>4313</v>
      </c>
      <c r="I240" s="16" t="str">
        <f t="shared" si="55"/>
        <v>No hay datos</v>
      </c>
      <c r="J240" s="19">
        <f t="shared" si="55"/>
        <v>149048</v>
      </c>
      <c r="K240" s="24">
        <f t="shared" si="55"/>
        <v>21423</v>
      </c>
      <c r="L240" s="7">
        <f t="shared" si="55"/>
        <v>327889</v>
      </c>
      <c r="M240" s="7">
        <f t="shared" si="55"/>
        <v>548790</v>
      </c>
      <c r="N240" s="7" t="s">
        <v>153</v>
      </c>
      <c r="O240" s="7" t="s">
        <v>171</v>
      </c>
      <c r="P240" s="7" t="s">
        <v>172</v>
      </c>
      <c r="Q240" s="8">
        <v>446</v>
      </c>
      <c r="R240" s="7">
        <f t="shared" si="56"/>
        <v>1580</v>
      </c>
      <c r="S240" s="7">
        <f t="shared" si="56"/>
        <v>53</v>
      </c>
      <c r="T240" s="7">
        <f t="shared" si="56"/>
        <v>1</v>
      </c>
      <c r="U240" s="7">
        <f t="shared" si="56"/>
        <v>79053</v>
      </c>
      <c r="V240" s="7">
        <f t="shared" si="56"/>
        <v>531</v>
      </c>
      <c r="W240" s="7">
        <f t="shared" si="56"/>
        <v>342</v>
      </c>
      <c r="X240" s="7" t="str">
        <f t="shared" si="56"/>
        <v>53.0%</v>
      </c>
      <c r="Y240" s="7" t="str">
        <f t="shared" si="56"/>
        <v>47.0%</v>
      </c>
      <c r="Z240" s="7" t="str">
        <f t="shared" si="56"/>
        <v>60.6%</v>
      </c>
      <c r="AA240" s="7" t="str">
        <f t="shared" si="56"/>
        <v>20.5%</v>
      </c>
      <c r="AB240" s="7" t="str">
        <f t="shared" si="56"/>
        <v>13.2%</v>
      </c>
      <c r="AC240" s="7" t="str">
        <f t="shared" si="56"/>
        <v>2.9%</v>
      </c>
      <c r="AD240" s="7" t="str">
        <f t="shared" si="56"/>
        <v>1.4%</v>
      </c>
      <c r="AE240" s="7" t="str">
        <f t="shared" si="56"/>
        <v>0.8%</v>
      </c>
      <c r="AF240" s="7" t="str">
        <f t="shared" si="56"/>
        <v>0.5%</v>
      </c>
      <c r="AG240" s="7" t="str">
        <f t="shared" si="56"/>
        <v>0.2%</v>
      </c>
      <c r="AH240" s="9"/>
      <c r="AI240" s="9">
        <f t="shared" si="49"/>
        <v>4</v>
      </c>
      <c r="AJ240" s="10" t="s">
        <v>282</v>
      </c>
    </row>
    <row r="241" spans="1:36" ht="13.8" x14ac:dyDescent="0.25">
      <c r="A241" s="5">
        <f t="shared" si="54"/>
        <v>43890</v>
      </c>
      <c r="B241" s="5">
        <f t="shared" si="54"/>
        <v>44136</v>
      </c>
      <c r="C241" s="6">
        <f t="shared" si="54"/>
        <v>0.33333333333333331</v>
      </c>
      <c r="D241" s="7">
        <f t="shared" si="54"/>
        <v>248</v>
      </c>
      <c r="E241" s="10" t="s">
        <v>268</v>
      </c>
      <c r="F241" s="7">
        <f t="shared" si="55"/>
        <v>169194</v>
      </c>
      <c r="G241" s="7">
        <f t="shared" si="55"/>
        <v>8371</v>
      </c>
      <c r="H241" s="7">
        <f t="shared" si="55"/>
        <v>4313</v>
      </c>
      <c r="I241" s="16" t="str">
        <f t="shared" si="55"/>
        <v>No hay datos</v>
      </c>
      <c r="J241" s="19">
        <f t="shared" si="55"/>
        <v>149048</v>
      </c>
      <c r="K241" s="24">
        <f t="shared" si="55"/>
        <v>21423</v>
      </c>
      <c r="L241" s="7">
        <f t="shared" si="55"/>
        <v>327889</v>
      </c>
      <c r="M241" s="7">
        <f t="shared" si="55"/>
        <v>548790</v>
      </c>
      <c r="N241" s="7" t="s">
        <v>153</v>
      </c>
      <c r="O241" s="7" t="s">
        <v>171</v>
      </c>
      <c r="P241" s="7" t="s">
        <v>173</v>
      </c>
      <c r="Q241" s="8">
        <v>552</v>
      </c>
      <c r="R241" s="7">
        <f t="shared" si="56"/>
        <v>1580</v>
      </c>
      <c r="S241" s="7">
        <f t="shared" si="56"/>
        <v>53</v>
      </c>
      <c r="T241" s="7">
        <f t="shared" si="56"/>
        <v>1</v>
      </c>
      <c r="U241" s="7">
        <f t="shared" si="56"/>
        <v>79053</v>
      </c>
      <c r="V241" s="7">
        <f t="shared" si="56"/>
        <v>531</v>
      </c>
      <c r="W241" s="7">
        <f t="shared" si="56"/>
        <v>342</v>
      </c>
      <c r="X241" s="7" t="str">
        <f t="shared" si="56"/>
        <v>53.0%</v>
      </c>
      <c r="Y241" s="7" t="str">
        <f t="shared" si="56"/>
        <v>47.0%</v>
      </c>
      <c r="Z241" s="7" t="str">
        <f t="shared" si="56"/>
        <v>60.6%</v>
      </c>
      <c r="AA241" s="7" t="str">
        <f t="shared" si="56"/>
        <v>20.5%</v>
      </c>
      <c r="AB241" s="7" t="str">
        <f t="shared" si="56"/>
        <v>13.2%</v>
      </c>
      <c r="AC241" s="7" t="str">
        <f t="shared" si="56"/>
        <v>2.9%</v>
      </c>
      <c r="AD241" s="7" t="str">
        <f t="shared" si="56"/>
        <v>1.4%</v>
      </c>
      <c r="AE241" s="7" t="str">
        <f t="shared" si="56"/>
        <v>0.8%</v>
      </c>
      <c r="AF241" s="7" t="str">
        <f t="shared" si="56"/>
        <v>0.5%</v>
      </c>
      <c r="AG241" s="7" t="str">
        <f t="shared" si="56"/>
        <v>0.2%</v>
      </c>
      <c r="AH241" s="9"/>
      <c r="AI241" s="9">
        <f t="shared" si="49"/>
        <v>4</v>
      </c>
      <c r="AJ241" s="10" t="s">
        <v>282</v>
      </c>
    </row>
    <row r="242" spans="1:36" ht="13.8" x14ac:dyDescent="0.25">
      <c r="A242" s="5">
        <f t="shared" si="54"/>
        <v>43890</v>
      </c>
      <c r="B242" s="5">
        <f t="shared" si="54"/>
        <v>44136</v>
      </c>
      <c r="C242" s="6">
        <f t="shared" si="54"/>
        <v>0.33333333333333331</v>
      </c>
      <c r="D242" s="7">
        <f t="shared" si="54"/>
        <v>248</v>
      </c>
      <c r="E242" s="10" t="s">
        <v>268</v>
      </c>
      <c r="F242" s="7">
        <f t="shared" si="55"/>
        <v>169194</v>
      </c>
      <c r="G242" s="7">
        <f t="shared" si="55"/>
        <v>8371</v>
      </c>
      <c r="H242" s="7">
        <f t="shared" si="55"/>
        <v>4313</v>
      </c>
      <c r="I242" s="16" t="str">
        <f t="shared" si="55"/>
        <v>No hay datos</v>
      </c>
      <c r="J242" s="19">
        <f t="shared" si="55"/>
        <v>149048</v>
      </c>
      <c r="K242" s="24">
        <f t="shared" si="55"/>
        <v>21423</v>
      </c>
      <c r="L242" s="7">
        <f t="shared" si="55"/>
        <v>327889</v>
      </c>
      <c r="M242" s="7">
        <f t="shared" si="55"/>
        <v>548790</v>
      </c>
      <c r="N242" s="7" t="s">
        <v>153</v>
      </c>
      <c r="O242" s="7" t="s">
        <v>171</v>
      </c>
      <c r="P242" s="7" t="s">
        <v>228</v>
      </c>
      <c r="Q242" s="8">
        <v>68</v>
      </c>
      <c r="R242" s="7">
        <f t="shared" si="56"/>
        <v>1580</v>
      </c>
      <c r="S242" s="7">
        <f t="shared" si="56"/>
        <v>53</v>
      </c>
      <c r="T242" s="7">
        <f t="shared" si="56"/>
        <v>1</v>
      </c>
      <c r="U242" s="7">
        <f t="shared" si="56"/>
        <v>79053</v>
      </c>
      <c r="V242" s="7">
        <f t="shared" si="56"/>
        <v>531</v>
      </c>
      <c r="W242" s="7">
        <f t="shared" si="56"/>
        <v>342</v>
      </c>
      <c r="X242" s="7" t="str">
        <f t="shared" si="56"/>
        <v>53.0%</v>
      </c>
      <c r="Y242" s="7" t="str">
        <f t="shared" si="56"/>
        <v>47.0%</v>
      </c>
      <c r="Z242" s="7" t="str">
        <f t="shared" si="56"/>
        <v>60.6%</v>
      </c>
      <c r="AA242" s="7" t="str">
        <f t="shared" si="56"/>
        <v>20.5%</v>
      </c>
      <c r="AB242" s="7" t="str">
        <f t="shared" si="56"/>
        <v>13.2%</v>
      </c>
      <c r="AC242" s="7" t="str">
        <f t="shared" si="56"/>
        <v>2.9%</v>
      </c>
      <c r="AD242" s="7" t="str">
        <f t="shared" si="56"/>
        <v>1.4%</v>
      </c>
      <c r="AE242" s="7" t="str">
        <f t="shared" si="56"/>
        <v>0.8%</v>
      </c>
      <c r="AF242" s="7" t="str">
        <f t="shared" si="56"/>
        <v>0.5%</v>
      </c>
      <c r="AG242" s="7" t="str">
        <f t="shared" si="56"/>
        <v>0.2%</v>
      </c>
      <c r="AH242" s="9"/>
      <c r="AI242" s="9">
        <f t="shared" si="49"/>
        <v>4</v>
      </c>
      <c r="AJ242" s="10" t="s">
        <v>282</v>
      </c>
    </row>
    <row r="243" spans="1:36" ht="13.8" x14ac:dyDescent="0.25">
      <c r="A243" s="5">
        <f t="shared" ref="A243:D246" si="60">A242</f>
        <v>43890</v>
      </c>
      <c r="B243" s="5">
        <f t="shared" si="60"/>
        <v>44136</v>
      </c>
      <c r="C243" s="6">
        <f t="shared" si="60"/>
        <v>0.33333333333333331</v>
      </c>
      <c r="D243" s="7">
        <f t="shared" si="60"/>
        <v>248</v>
      </c>
      <c r="E243" s="10" t="s">
        <v>268</v>
      </c>
      <c r="F243" s="7">
        <f t="shared" ref="F243:M246" si="61">F242</f>
        <v>169194</v>
      </c>
      <c r="G243" s="7">
        <f t="shared" si="61"/>
        <v>8371</v>
      </c>
      <c r="H243" s="7">
        <f t="shared" si="61"/>
        <v>4313</v>
      </c>
      <c r="I243" s="16" t="str">
        <f t="shared" si="61"/>
        <v>No hay datos</v>
      </c>
      <c r="J243" s="19">
        <f t="shared" si="61"/>
        <v>149048</v>
      </c>
      <c r="K243" s="24">
        <f t="shared" si="61"/>
        <v>21423</v>
      </c>
      <c r="L243" s="7">
        <f t="shared" si="61"/>
        <v>327889</v>
      </c>
      <c r="M243" s="7">
        <f t="shared" si="61"/>
        <v>548790</v>
      </c>
      <c r="N243" s="7" t="s">
        <v>153</v>
      </c>
      <c r="O243" s="7" t="s">
        <v>171</v>
      </c>
      <c r="P243" s="7" t="s">
        <v>254</v>
      </c>
      <c r="Q243" s="8">
        <v>150</v>
      </c>
      <c r="R243" s="7">
        <f t="shared" si="56"/>
        <v>1580</v>
      </c>
      <c r="S243" s="7">
        <f t="shared" si="56"/>
        <v>53</v>
      </c>
      <c r="T243" s="7">
        <f t="shared" si="56"/>
        <v>1</v>
      </c>
      <c r="U243" s="7">
        <f t="shared" si="56"/>
        <v>79053</v>
      </c>
      <c r="V243" s="7">
        <f t="shared" si="56"/>
        <v>531</v>
      </c>
      <c r="W243" s="7">
        <f t="shared" si="56"/>
        <v>342</v>
      </c>
      <c r="X243" s="7" t="str">
        <f t="shared" si="56"/>
        <v>53.0%</v>
      </c>
      <c r="Y243" s="7" t="str">
        <f t="shared" si="56"/>
        <v>47.0%</v>
      </c>
      <c r="Z243" s="7" t="str">
        <f t="shared" si="56"/>
        <v>60.6%</v>
      </c>
      <c r="AA243" s="7" t="str">
        <f t="shared" si="56"/>
        <v>20.5%</v>
      </c>
      <c r="AB243" s="7" t="str">
        <f t="shared" si="56"/>
        <v>13.2%</v>
      </c>
      <c r="AC243" s="7" t="str">
        <f t="shared" si="56"/>
        <v>2.9%</v>
      </c>
      <c r="AD243" s="7" t="str">
        <f t="shared" si="56"/>
        <v>1.4%</v>
      </c>
      <c r="AE243" s="7" t="str">
        <f t="shared" si="56"/>
        <v>0.8%</v>
      </c>
      <c r="AF243" s="7" t="str">
        <f t="shared" si="56"/>
        <v>0.5%</v>
      </c>
      <c r="AG243" s="7" t="str">
        <f t="shared" si="56"/>
        <v>0.2%</v>
      </c>
      <c r="AH243" s="9"/>
      <c r="AI243" s="9">
        <f t="shared" si="49"/>
        <v>4</v>
      </c>
      <c r="AJ243" s="10" t="s">
        <v>282</v>
      </c>
    </row>
    <row r="244" spans="1:36" ht="13.8" x14ac:dyDescent="0.25">
      <c r="A244" s="5">
        <f t="shared" si="60"/>
        <v>43890</v>
      </c>
      <c r="B244" s="5">
        <f t="shared" si="60"/>
        <v>44136</v>
      </c>
      <c r="C244" s="6">
        <f t="shared" si="60"/>
        <v>0.33333333333333331</v>
      </c>
      <c r="D244" s="7">
        <f t="shared" si="60"/>
        <v>248</v>
      </c>
      <c r="E244" s="10" t="s">
        <v>268</v>
      </c>
      <c r="F244" s="7">
        <f t="shared" si="61"/>
        <v>169194</v>
      </c>
      <c r="G244" s="7">
        <f t="shared" si="61"/>
        <v>8371</v>
      </c>
      <c r="H244" s="7">
        <f t="shared" si="61"/>
        <v>4313</v>
      </c>
      <c r="I244" s="16" t="str">
        <f t="shared" si="61"/>
        <v>No hay datos</v>
      </c>
      <c r="J244" s="19">
        <f t="shared" si="61"/>
        <v>149048</v>
      </c>
      <c r="K244" s="24">
        <f t="shared" si="61"/>
        <v>21423</v>
      </c>
      <c r="L244" s="7">
        <f t="shared" si="61"/>
        <v>327889</v>
      </c>
      <c r="M244" s="7">
        <f t="shared" si="61"/>
        <v>548790</v>
      </c>
      <c r="N244" s="7" t="s">
        <v>153</v>
      </c>
      <c r="O244" s="7" t="s">
        <v>171</v>
      </c>
      <c r="P244" s="7" t="s">
        <v>219</v>
      </c>
      <c r="Q244" s="8">
        <v>124</v>
      </c>
      <c r="R244" s="7">
        <f t="shared" si="56"/>
        <v>1580</v>
      </c>
      <c r="S244" s="7">
        <f t="shared" si="56"/>
        <v>53</v>
      </c>
      <c r="T244" s="7">
        <f t="shared" si="56"/>
        <v>1</v>
      </c>
      <c r="U244" s="7">
        <f t="shared" si="56"/>
        <v>79053</v>
      </c>
      <c r="V244" s="7">
        <f t="shared" si="56"/>
        <v>531</v>
      </c>
      <c r="W244" s="7">
        <f t="shared" si="56"/>
        <v>342</v>
      </c>
      <c r="X244" s="7" t="str">
        <f t="shared" si="56"/>
        <v>53.0%</v>
      </c>
      <c r="Y244" s="7" t="str">
        <f t="shared" si="56"/>
        <v>47.0%</v>
      </c>
      <c r="Z244" s="7" t="str">
        <f t="shared" si="56"/>
        <v>60.6%</v>
      </c>
      <c r="AA244" s="7" t="str">
        <f t="shared" si="56"/>
        <v>20.5%</v>
      </c>
      <c r="AB244" s="7" t="str">
        <f t="shared" si="56"/>
        <v>13.2%</v>
      </c>
      <c r="AC244" s="7" t="str">
        <f t="shared" si="56"/>
        <v>2.9%</v>
      </c>
      <c r="AD244" s="7" t="str">
        <f t="shared" si="56"/>
        <v>1.4%</v>
      </c>
      <c r="AE244" s="7" t="str">
        <f t="shared" si="56"/>
        <v>0.8%</v>
      </c>
      <c r="AF244" s="7" t="str">
        <f t="shared" si="56"/>
        <v>0.5%</v>
      </c>
      <c r="AG244" s="7" t="str">
        <f t="shared" si="56"/>
        <v>0.2%</v>
      </c>
      <c r="AH244" s="9"/>
      <c r="AI244" s="9">
        <f t="shared" si="49"/>
        <v>4</v>
      </c>
      <c r="AJ244" s="10" t="s">
        <v>282</v>
      </c>
    </row>
    <row r="245" spans="1:36" ht="13.8" x14ac:dyDescent="0.25">
      <c r="A245" s="5">
        <f t="shared" si="60"/>
        <v>43890</v>
      </c>
      <c r="B245" s="5">
        <f t="shared" si="60"/>
        <v>44136</v>
      </c>
      <c r="C245" s="6">
        <f t="shared" si="60"/>
        <v>0.33333333333333331</v>
      </c>
      <c r="D245" s="7">
        <f t="shared" si="60"/>
        <v>248</v>
      </c>
      <c r="E245" s="10" t="s">
        <v>268</v>
      </c>
      <c r="F245" s="7">
        <f t="shared" si="61"/>
        <v>169194</v>
      </c>
      <c r="G245" s="7">
        <f t="shared" si="61"/>
        <v>8371</v>
      </c>
      <c r="H245" s="7">
        <f t="shared" si="61"/>
        <v>4313</v>
      </c>
      <c r="I245" s="16" t="str">
        <f t="shared" si="61"/>
        <v>No hay datos</v>
      </c>
      <c r="J245" s="19">
        <f t="shared" si="61"/>
        <v>149048</v>
      </c>
      <c r="K245" s="24">
        <f t="shared" si="61"/>
        <v>21423</v>
      </c>
      <c r="L245" s="7">
        <f t="shared" si="61"/>
        <v>327889</v>
      </c>
      <c r="M245" s="7">
        <f t="shared" si="61"/>
        <v>548790</v>
      </c>
      <c r="N245" s="7" t="s">
        <v>153</v>
      </c>
      <c r="O245" s="7" t="s">
        <v>171</v>
      </c>
      <c r="P245" s="7" t="s">
        <v>238</v>
      </c>
      <c r="Q245" s="8">
        <v>85</v>
      </c>
      <c r="R245" s="7">
        <f t="shared" si="56"/>
        <v>1580</v>
      </c>
      <c r="S245" s="7">
        <f t="shared" si="56"/>
        <v>53</v>
      </c>
      <c r="T245" s="7">
        <f t="shared" si="56"/>
        <v>1</v>
      </c>
      <c r="U245" s="7">
        <f t="shared" si="56"/>
        <v>79053</v>
      </c>
      <c r="V245" s="7">
        <f t="shared" si="56"/>
        <v>531</v>
      </c>
      <c r="W245" s="7">
        <f t="shared" si="56"/>
        <v>342</v>
      </c>
      <c r="X245" s="7" t="str">
        <f t="shared" si="56"/>
        <v>53.0%</v>
      </c>
      <c r="Y245" s="7" t="str">
        <f t="shared" si="56"/>
        <v>47.0%</v>
      </c>
      <c r="Z245" s="7" t="str">
        <f t="shared" si="56"/>
        <v>60.6%</v>
      </c>
      <c r="AA245" s="7" t="str">
        <f t="shared" si="56"/>
        <v>20.5%</v>
      </c>
      <c r="AB245" s="7" t="str">
        <f t="shared" si="56"/>
        <v>13.2%</v>
      </c>
      <c r="AC245" s="7" t="str">
        <f t="shared" si="56"/>
        <v>2.9%</v>
      </c>
      <c r="AD245" s="7" t="str">
        <f t="shared" si="56"/>
        <v>1.4%</v>
      </c>
      <c r="AE245" s="7" t="str">
        <f t="shared" si="56"/>
        <v>0.8%</v>
      </c>
      <c r="AF245" s="7" t="str">
        <f t="shared" si="56"/>
        <v>0.5%</v>
      </c>
      <c r="AG245" s="7" t="str">
        <f t="shared" si="56"/>
        <v>0.2%</v>
      </c>
      <c r="AH245" s="9"/>
      <c r="AI245" s="9">
        <f t="shared" si="49"/>
        <v>4</v>
      </c>
      <c r="AJ245" s="10" t="s">
        <v>282</v>
      </c>
    </row>
    <row r="246" spans="1:36" ht="13.8" x14ac:dyDescent="0.25">
      <c r="A246" s="5">
        <f t="shared" si="60"/>
        <v>43890</v>
      </c>
      <c r="B246" s="5">
        <f t="shared" si="60"/>
        <v>44136</v>
      </c>
      <c r="C246" s="6">
        <f t="shared" si="60"/>
        <v>0.33333333333333331</v>
      </c>
      <c r="D246" s="7">
        <f t="shared" si="60"/>
        <v>248</v>
      </c>
      <c r="E246" s="10" t="s">
        <v>268</v>
      </c>
      <c r="F246" s="7">
        <f t="shared" si="61"/>
        <v>169194</v>
      </c>
      <c r="G246" s="7">
        <f t="shared" si="61"/>
        <v>8371</v>
      </c>
      <c r="H246" s="7">
        <f t="shared" si="61"/>
        <v>4313</v>
      </c>
      <c r="I246" s="16" t="str">
        <f t="shared" si="61"/>
        <v>No hay datos</v>
      </c>
      <c r="J246" s="19">
        <f t="shared" si="61"/>
        <v>149048</v>
      </c>
      <c r="K246" s="24">
        <f t="shared" si="61"/>
        <v>21423</v>
      </c>
      <c r="L246" s="7">
        <f t="shared" si="61"/>
        <v>327889</v>
      </c>
      <c r="M246" s="7">
        <f t="shared" si="61"/>
        <v>548790</v>
      </c>
      <c r="N246" s="7" t="s">
        <v>153</v>
      </c>
      <c r="O246" s="7" t="s">
        <v>171</v>
      </c>
      <c r="P246" s="7" t="s">
        <v>256</v>
      </c>
      <c r="Q246" s="8">
        <v>17</v>
      </c>
      <c r="R246" s="7">
        <f t="shared" si="56"/>
        <v>1580</v>
      </c>
      <c r="S246" s="7">
        <f t="shared" si="56"/>
        <v>53</v>
      </c>
      <c r="T246" s="7">
        <f t="shared" si="56"/>
        <v>1</v>
      </c>
      <c r="U246" s="7">
        <f t="shared" si="56"/>
        <v>79053</v>
      </c>
      <c r="V246" s="7">
        <f t="shared" si="56"/>
        <v>531</v>
      </c>
      <c r="W246" s="7">
        <f t="shared" si="56"/>
        <v>342</v>
      </c>
      <c r="X246" s="7" t="str">
        <f t="shared" si="56"/>
        <v>53.0%</v>
      </c>
      <c r="Y246" s="7" t="str">
        <f t="shared" si="56"/>
        <v>47.0%</v>
      </c>
      <c r="Z246" s="7" t="str">
        <f t="shared" si="56"/>
        <v>60.6%</v>
      </c>
      <c r="AA246" s="7" t="str">
        <f t="shared" si="56"/>
        <v>20.5%</v>
      </c>
      <c r="AB246" s="7" t="str">
        <f t="shared" si="56"/>
        <v>13.2%</v>
      </c>
      <c r="AC246" s="7" t="str">
        <f t="shared" si="56"/>
        <v>2.9%</v>
      </c>
      <c r="AD246" s="7" t="str">
        <f t="shared" si="56"/>
        <v>1.4%</v>
      </c>
      <c r="AE246" s="7" t="str">
        <f t="shared" si="56"/>
        <v>0.8%</v>
      </c>
      <c r="AF246" s="7" t="str">
        <f t="shared" si="56"/>
        <v>0.5%</v>
      </c>
      <c r="AG246" s="7" t="str">
        <f t="shared" si="56"/>
        <v>0.2%</v>
      </c>
      <c r="AH246" s="9"/>
      <c r="AI246" s="9">
        <f t="shared" si="49"/>
        <v>4</v>
      </c>
      <c r="AJ246" s="10" t="s">
        <v>282</v>
      </c>
    </row>
  </sheetData>
  <autoFilter ref="A1:AJ246" xr:uid="{C9328CB9-520E-B94D-8AAB-D87E040B29FD}"/>
  <hyperlinks>
    <hyperlink ref="AJ2" r:id="rId1" xr:uid="{0B90BFF0-D69D-4CE4-849B-98DB6E0991A7}"/>
    <hyperlink ref="AJ3:AJ6" r:id="rId2" display="pjsaraguro@utpl.edu.ec" xr:uid="{D4414748-4E94-4D8D-80F3-00B4D2AEC9F8}"/>
    <hyperlink ref="E2" r:id="rId3" xr:uid="{348FA9EB-7E46-47A2-B0C4-11BAE371E0CA}"/>
    <hyperlink ref="E3" r:id="rId4" xr:uid="{24F5A538-C7C8-462D-A432-191082C7DCDE}"/>
  </hyperlinks>
  <pageMargins left="0.7" right="0.7" top="0.75" bottom="0.75" header="0.3" footer="0.3"/>
  <pageSetup paperSize="9"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FD00-4E84-E749-8BCB-7A1FF5E2E798}">
  <dimension ref="A1:E6"/>
  <sheetViews>
    <sheetView workbookViewId="0">
      <selection activeCell="D15" sqref="D15"/>
    </sheetView>
  </sheetViews>
  <sheetFormatPr baseColWidth="10" defaultRowHeight="13.2" x14ac:dyDescent="0.25"/>
  <cols>
    <col min="2" max="2" width="10.88671875" style="4"/>
    <col min="3" max="3" width="16.6640625" bestFit="1" customWidth="1"/>
    <col min="4" max="4" width="16.88671875" bestFit="1" customWidth="1"/>
    <col min="5" max="5" width="13.88671875" bestFit="1" customWidth="1"/>
  </cols>
  <sheetData>
    <row r="1" spans="1:5" x14ac:dyDescent="0.25">
      <c r="A1" t="s">
        <v>261</v>
      </c>
      <c r="B1" s="4" t="s">
        <v>266</v>
      </c>
      <c r="C1" t="s">
        <v>263</v>
      </c>
      <c r="D1" t="s">
        <v>264</v>
      </c>
      <c r="E1" t="s">
        <v>265</v>
      </c>
    </row>
    <row r="2" spans="1:5" x14ac:dyDescent="0.25">
      <c r="A2">
        <v>1</v>
      </c>
    </row>
    <row r="3" spans="1:5" x14ac:dyDescent="0.25">
      <c r="A3">
        <v>1</v>
      </c>
    </row>
    <row r="4" spans="1:5" x14ac:dyDescent="0.25">
      <c r="A4">
        <v>1</v>
      </c>
    </row>
    <row r="5" spans="1:5" x14ac:dyDescent="0.25">
      <c r="A5">
        <v>1</v>
      </c>
    </row>
    <row r="6" spans="1:5" x14ac:dyDescent="0.25">
      <c r="A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TODOS</vt:lpstr>
      <vt:lpstr>TODOS (2)</vt:lpstr>
      <vt:lpstr>TODOS (3)</vt:lpstr>
      <vt:lpstr>TODOS (4)</vt:lpstr>
      <vt:lpstr>TODOS (5)</vt:lpstr>
      <vt:lpstr>TODOS (6)</vt:lpstr>
      <vt:lpstr>TODOS (7)</vt:lpstr>
      <vt:lpstr>GrupoMiembros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Retspace</dc:creator>
  <cp:lastModifiedBy>Usuario</cp:lastModifiedBy>
  <dcterms:created xsi:type="dcterms:W3CDTF">2020-12-18T15:35:52Z</dcterms:created>
  <dcterms:modified xsi:type="dcterms:W3CDTF">2020-12-28T06:06:53Z</dcterms:modified>
</cp:coreProperties>
</file>