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ai\Documents\GitHub\caja-reductora-II\"/>
    </mc:Choice>
  </mc:AlternateContent>
  <bookViews>
    <workbookView minimized="1" xWindow="0" yWindow="0" windowWidth="20490" windowHeight="7905"/>
  </bookViews>
  <sheets>
    <sheet name="CARACTERISTICAS CAJA REDUCTORA" sheetId="1" r:id="rId1"/>
    <sheet name="PRIMER TREN" sheetId="2" r:id="rId2"/>
    <sheet name="SEGUNDO TREN" sheetId="3" r:id="rId3"/>
    <sheet name="TERCER TREN" sheetId="4" r:id="rId4"/>
  </sheets>
  <calcPr calcId="162913"/>
</workbook>
</file>

<file path=xl/calcChain.xml><?xml version="1.0" encoding="utf-8"?>
<calcChain xmlns="http://schemas.openxmlformats.org/spreadsheetml/2006/main">
  <c r="E16" i="4" l="1"/>
  <c r="D10" i="4"/>
  <c r="D20" i="4" s="1"/>
  <c r="D23" i="4" s="1"/>
  <c r="G23" i="4" s="1"/>
  <c r="G9" i="4"/>
  <c r="G10" i="4" s="1"/>
  <c r="F5" i="4"/>
  <c r="F6" i="3"/>
  <c r="E17" i="3"/>
  <c r="D11" i="3"/>
  <c r="D21" i="3" s="1"/>
  <c r="G10" i="3"/>
  <c r="D14" i="3" s="1"/>
  <c r="E18" i="2"/>
  <c r="F7" i="2"/>
  <c r="G11" i="2"/>
  <c r="G12" i="2" s="1"/>
  <c r="D12" i="2"/>
  <c r="D22" i="2" s="1"/>
  <c r="D25" i="2" s="1"/>
  <c r="G25" i="2" s="1"/>
  <c r="D26" i="1"/>
  <c r="E9" i="1"/>
  <c r="D15" i="2" l="1"/>
  <c r="D13" i="4"/>
  <c r="D24" i="3"/>
  <c r="G24" i="3" s="1"/>
  <c r="G11" i="3"/>
</calcChain>
</file>

<file path=xl/sharedStrings.xml><?xml version="1.0" encoding="utf-8"?>
<sst xmlns="http://schemas.openxmlformats.org/spreadsheetml/2006/main" count="118" uniqueCount="52">
  <si>
    <t>Caracteristicas de una caja reductora</t>
  </si>
  <si>
    <t>1. Potencia</t>
  </si>
  <si>
    <t>2.Velocidad in</t>
  </si>
  <si>
    <t>3. Velocidad Out</t>
  </si>
  <si>
    <t xml:space="preserve">Relación de transmision </t>
  </si>
  <si>
    <t>I:</t>
  </si>
  <si>
    <t>rpm</t>
  </si>
  <si>
    <t>Eleccion de material</t>
  </si>
  <si>
    <t xml:space="preserve">SAE 4340 </t>
  </si>
  <si>
    <t xml:space="preserve">Acero al medio carbono </t>
  </si>
  <si>
    <t>Dureza</t>
  </si>
  <si>
    <t>340 HB</t>
  </si>
  <si>
    <t>Limete de fluencia</t>
  </si>
  <si>
    <t>60 - 74 kg/mm2</t>
  </si>
  <si>
    <t>Factor de sobrecaga:</t>
  </si>
  <si>
    <t>Potencia de Diseño:</t>
  </si>
  <si>
    <t>HP</t>
  </si>
  <si>
    <t>Primer tren:</t>
  </si>
  <si>
    <t>segudno tren:</t>
  </si>
  <si>
    <t>tercer tren:</t>
  </si>
  <si>
    <t>CARACTERISTICAS DEL PRIMER TREN</t>
  </si>
  <si>
    <t>Modulo:</t>
  </si>
  <si>
    <r>
      <t>N</t>
    </r>
    <r>
      <rPr>
        <sz val="10"/>
        <color theme="1"/>
        <rFont val="Calibri"/>
        <family val="2"/>
        <scheme val="minor"/>
      </rPr>
      <t>p:</t>
    </r>
  </si>
  <si>
    <r>
      <t>D</t>
    </r>
    <r>
      <rPr>
        <sz val="10"/>
        <color theme="1"/>
        <rFont val="Calibri"/>
        <family val="2"/>
        <scheme val="minor"/>
      </rPr>
      <t>P:</t>
    </r>
  </si>
  <si>
    <r>
      <t>N</t>
    </r>
    <r>
      <rPr>
        <sz val="8"/>
        <color theme="1"/>
        <rFont val="Calibri"/>
        <family val="2"/>
        <scheme val="minor"/>
      </rPr>
      <t>G:</t>
    </r>
  </si>
  <si>
    <r>
      <t>D</t>
    </r>
    <r>
      <rPr>
        <sz val="10"/>
        <color theme="1"/>
        <rFont val="Calibri"/>
        <family val="2"/>
        <scheme val="minor"/>
      </rPr>
      <t>G:</t>
    </r>
  </si>
  <si>
    <t>Relacion de transmision:</t>
  </si>
  <si>
    <t>Velocidad salida</t>
  </si>
  <si>
    <t>Potencia</t>
  </si>
  <si>
    <t>kw</t>
  </si>
  <si>
    <t>velocidas del piñom</t>
  </si>
  <si>
    <t>V g</t>
  </si>
  <si>
    <t xml:space="preserve"> Anchura del diente</t>
  </si>
  <si>
    <t>mm</t>
  </si>
  <si>
    <t>F:</t>
  </si>
  <si>
    <t>Velocidad de linea de paso</t>
  </si>
  <si>
    <r>
      <t>V</t>
    </r>
    <r>
      <rPr>
        <sz val="10"/>
        <color theme="1"/>
        <rFont val="Calibri"/>
        <family val="2"/>
        <scheme val="minor"/>
      </rPr>
      <t>t:</t>
    </r>
  </si>
  <si>
    <t>Pies/min</t>
  </si>
  <si>
    <t>Carga transmitida</t>
  </si>
  <si>
    <r>
      <t>W</t>
    </r>
    <r>
      <rPr>
        <sz val="10"/>
        <color theme="1"/>
        <rFont val="Calibri"/>
        <family val="2"/>
        <scheme val="minor"/>
      </rPr>
      <t>t:</t>
    </r>
  </si>
  <si>
    <t>lb</t>
  </si>
  <si>
    <t>N</t>
  </si>
  <si>
    <t>Calculo de esfuerzos</t>
  </si>
  <si>
    <t>Esfuezo flexionante</t>
  </si>
  <si>
    <r>
      <t>S</t>
    </r>
    <r>
      <rPr>
        <sz val="10"/>
        <color theme="1"/>
        <rFont val="Calibri"/>
        <family val="2"/>
        <scheme val="minor"/>
      </rPr>
      <t>tP :</t>
    </r>
  </si>
  <si>
    <r>
      <t>W</t>
    </r>
    <r>
      <rPr>
        <sz val="10"/>
        <color theme="1"/>
        <rFont val="Calibri"/>
        <family val="2"/>
        <scheme val="minor"/>
      </rPr>
      <t>t/F.M</t>
    </r>
    <r>
      <rPr>
        <sz val="11"/>
        <color theme="1"/>
        <rFont val="Calibri"/>
        <family val="2"/>
        <scheme val="minor"/>
      </rPr>
      <t>.J</t>
    </r>
    <r>
      <rPr>
        <sz val="8"/>
        <color theme="1"/>
        <rFont val="Calibri"/>
        <family val="2"/>
        <scheme val="minor"/>
      </rPr>
      <t>P</t>
    </r>
  </si>
  <si>
    <t>Esfuezo de contacto</t>
  </si>
  <si>
    <r>
      <t>S</t>
    </r>
    <r>
      <rPr>
        <sz val="10"/>
        <color theme="1"/>
        <rFont val="Calibri"/>
        <family val="2"/>
        <scheme val="minor"/>
      </rPr>
      <t>c:</t>
    </r>
  </si>
  <si>
    <t>Dientes y diametros primitivos</t>
  </si>
  <si>
    <t>V g:</t>
  </si>
  <si>
    <t>Dientes y diamtros primitivos</t>
  </si>
  <si>
    <t>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</si>
</sst>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222222"/>
      <name val="Times New Roman"/>
      <family val="1"/>
    </font>
    <font>
      <b/>
      <sz val="14"/>
      <color rgb="FF333333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/>
    <xf numFmtId="0" fontId="1" fillId="0" borderId="2" xfId="0" applyFont="1" applyBorder="1"/>
    <xf numFmtId="2" fontId="0" fillId="0" borderId="0" xfId="0" applyNumberFormat="1" applyBorder="1"/>
    <xf numFmtId="0" fontId="0" fillId="0" borderId="0" xfId="0" applyAlignment="1">
      <alignment horizontal="right"/>
    </xf>
    <xf numFmtId="0" fontId="5" fillId="0" borderId="0" xfId="0" applyFont="1"/>
    <xf numFmtId="2" fontId="0" fillId="0" borderId="0" xfId="0" applyNumberFormat="1"/>
    <xf numFmtId="0" fontId="6" fillId="0" borderId="0" xfId="0" applyFont="1"/>
    <xf numFmtId="0" fontId="0" fillId="0" borderId="11" xfId="0" applyBorder="1"/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2" borderId="1" xfId="0" applyFill="1" applyBorder="1"/>
    <xf numFmtId="0" fontId="0" fillId="2" borderId="3" xfId="0" applyFill="1" applyBorder="1"/>
    <xf numFmtId="0" fontId="0" fillId="2" borderId="2" xfId="0" applyFill="1" applyBorder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/>
    <xf numFmtId="0" fontId="1" fillId="2" borderId="1" xfId="0" applyFont="1" applyFill="1" applyBorder="1"/>
    <xf numFmtId="0" fontId="2" fillId="3" borderId="11" xfId="0" applyFont="1" applyFill="1" applyBorder="1" applyAlignment="1">
      <alignment horizontal="right" vertical="center"/>
    </xf>
    <xf numFmtId="0" fontId="2" fillId="3" borderId="6" xfId="0" applyFont="1" applyFill="1" applyBorder="1" applyAlignment="1">
      <alignment horizontal="righ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1</xdr:row>
      <xdr:rowOff>171450</xdr:rowOff>
    </xdr:from>
    <xdr:to>
      <xdr:col>4</xdr:col>
      <xdr:colOff>923925</xdr:colOff>
      <xdr:row>2</xdr:row>
      <xdr:rowOff>114300</xdr:rowOff>
    </xdr:to>
    <xdr:sp macro="" textlink="">
      <xdr:nvSpPr>
        <xdr:cNvPr id="2" name="1 Rectángulo"/>
        <xdr:cNvSpPr/>
      </xdr:nvSpPr>
      <xdr:spPr>
        <a:xfrm>
          <a:off x="723900" y="361950"/>
          <a:ext cx="3324225" cy="333375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200" b="1"/>
            <a:t>CARACTERISTICAS</a:t>
          </a:r>
          <a:r>
            <a:rPr lang="es-PE" sz="1200" b="1" baseline="0"/>
            <a:t> DEL REDUCTOR DE VELOCIDAD</a:t>
          </a:r>
          <a:endParaRPr lang="es-PE" sz="12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showGridLines="0" tabSelected="1" workbookViewId="0">
      <selection activeCell="H19" sqref="H19"/>
    </sheetView>
  </sheetViews>
  <sheetFormatPr baseColWidth="10" defaultRowHeight="15" x14ac:dyDescent="0.25"/>
  <cols>
    <col min="4" max="4" width="12.5703125" customWidth="1"/>
    <col min="5" max="5" width="14.140625" customWidth="1"/>
  </cols>
  <sheetData>
    <row r="2" spans="1:6" ht="30.75" customHeight="1" x14ac:dyDescent="0.25">
      <c r="A2" s="38"/>
      <c r="B2" s="39"/>
      <c r="C2" s="39"/>
      <c r="D2" s="39"/>
      <c r="E2" s="11"/>
      <c r="F2" s="6"/>
    </row>
    <row r="3" spans="1:6" x14ac:dyDescent="0.25">
      <c r="A3" s="12"/>
      <c r="B3" s="2"/>
      <c r="C3" s="2"/>
      <c r="D3" s="2"/>
      <c r="E3" s="2"/>
      <c r="F3" s="13"/>
    </row>
    <row r="4" spans="1:6" x14ac:dyDescent="0.25">
      <c r="A4" s="12"/>
      <c r="B4" s="2"/>
      <c r="C4" s="2"/>
      <c r="D4" s="2"/>
      <c r="E4" s="2"/>
      <c r="F4" s="13"/>
    </row>
    <row r="5" spans="1:6" x14ac:dyDescent="0.25">
      <c r="A5" s="16">
        <v>1</v>
      </c>
      <c r="B5" s="17" t="s">
        <v>0</v>
      </c>
      <c r="C5" s="17"/>
      <c r="D5" s="18"/>
      <c r="E5" s="2"/>
      <c r="F5" s="13"/>
    </row>
    <row r="6" spans="1:6" x14ac:dyDescent="0.25">
      <c r="A6" s="12"/>
      <c r="B6" s="2"/>
      <c r="C6" s="2"/>
      <c r="D6" s="2"/>
      <c r="E6" s="2"/>
      <c r="F6" s="13"/>
    </row>
    <row r="7" spans="1:6" x14ac:dyDescent="0.25">
      <c r="A7" s="12"/>
      <c r="B7" s="2"/>
      <c r="C7" s="2" t="s">
        <v>1</v>
      </c>
      <c r="D7" s="2"/>
      <c r="E7" s="2">
        <v>20</v>
      </c>
      <c r="F7" s="13" t="s">
        <v>16</v>
      </c>
    </row>
    <row r="8" spans="1:6" x14ac:dyDescent="0.25">
      <c r="A8" s="12"/>
      <c r="B8" s="2"/>
      <c r="C8" s="2" t="s">
        <v>2</v>
      </c>
      <c r="D8" s="2"/>
      <c r="E8" s="2">
        <v>2500</v>
      </c>
      <c r="F8" s="13" t="s">
        <v>6</v>
      </c>
    </row>
    <row r="9" spans="1:6" x14ac:dyDescent="0.25">
      <c r="A9" s="12"/>
      <c r="B9" s="2"/>
      <c r="C9" s="2" t="s">
        <v>3</v>
      </c>
      <c r="D9" s="2"/>
      <c r="E9" s="21">
        <f>E8/E12</f>
        <v>92.592592592592595</v>
      </c>
      <c r="F9" s="13" t="s">
        <v>6</v>
      </c>
    </row>
    <row r="10" spans="1:6" x14ac:dyDescent="0.25">
      <c r="A10" s="12"/>
      <c r="B10" s="2"/>
      <c r="C10" s="2"/>
      <c r="D10" s="2"/>
      <c r="E10" s="2"/>
      <c r="F10" s="13"/>
    </row>
    <row r="11" spans="1:6" x14ac:dyDescent="0.25">
      <c r="A11" s="16">
        <v>2</v>
      </c>
      <c r="B11" s="17" t="s">
        <v>4</v>
      </c>
      <c r="C11" s="17"/>
      <c r="D11" s="18"/>
      <c r="E11" s="2"/>
      <c r="F11" s="13"/>
    </row>
    <row r="12" spans="1:6" x14ac:dyDescent="0.25">
      <c r="A12" s="12"/>
      <c r="B12" s="2"/>
      <c r="C12" s="2"/>
      <c r="D12" s="2" t="s">
        <v>5</v>
      </c>
      <c r="E12" s="9">
        <v>27</v>
      </c>
      <c r="F12" s="13"/>
    </row>
    <row r="13" spans="1:6" x14ac:dyDescent="0.25">
      <c r="A13" s="12"/>
      <c r="B13" s="2"/>
      <c r="C13" s="2"/>
      <c r="D13" s="2" t="s">
        <v>17</v>
      </c>
      <c r="E13" s="9">
        <v>3</v>
      </c>
      <c r="F13" s="13"/>
    </row>
    <row r="14" spans="1:6" x14ac:dyDescent="0.25">
      <c r="A14" s="12"/>
      <c r="B14" s="2"/>
      <c r="C14" s="2"/>
      <c r="D14" s="2" t="s">
        <v>18</v>
      </c>
      <c r="E14" s="9">
        <v>3</v>
      </c>
      <c r="F14" s="13"/>
    </row>
    <row r="15" spans="1:6" x14ac:dyDescent="0.25">
      <c r="A15" s="12"/>
      <c r="B15" s="2"/>
      <c r="C15" s="2"/>
      <c r="D15" s="3" t="s">
        <v>19</v>
      </c>
      <c r="E15" s="10">
        <v>3</v>
      </c>
      <c r="F15" s="13"/>
    </row>
    <row r="16" spans="1:6" x14ac:dyDescent="0.25">
      <c r="A16" s="12"/>
      <c r="B16" s="2"/>
      <c r="C16" s="2"/>
      <c r="D16" s="2"/>
      <c r="E16" s="2"/>
      <c r="F16" s="13"/>
    </row>
    <row r="17" spans="1:6" x14ac:dyDescent="0.25">
      <c r="A17" s="12"/>
      <c r="B17" s="2"/>
      <c r="C17" s="2"/>
      <c r="D17" s="2"/>
      <c r="E17" s="2"/>
      <c r="F17" s="13"/>
    </row>
    <row r="18" spans="1:6" x14ac:dyDescent="0.25">
      <c r="A18" s="16">
        <v>3</v>
      </c>
      <c r="B18" s="19" t="s">
        <v>7</v>
      </c>
      <c r="C18" s="19"/>
      <c r="D18" s="20"/>
      <c r="E18" s="2"/>
      <c r="F18" s="13"/>
    </row>
    <row r="19" spans="1:6" x14ac:dyDescent="0.25">
      <c r="A19" s="12"/>
      <c r="B19" s="2"/>
      <c r="C19" s="2"/>
      <c r="D19" s="2"/>
      <c r="E19" s="2"/>
      <c r="F19" s="13"/>
    </row>
    <row r="20" spans="1:6" x14ac:dyDescent="0.25">
      <c r="A20" s="12"/>
      <c r="B20" s="2"/>
      <c r="C20" s="2" t="s">
        <v>8</v>
      </c>
      <c r="D20" s="2" t="s">
        <v>9</v>
      </c>
      <c r="E20" s="2"/>
      <c r="F20" s="13"/>
    </row>
    <row r="21" spans="1:6" x14ac:dyDescent="0.25">
      <c r="A21" s="12"/>
      <c r="B21" s="2"/>
      <c r="C21" s="2" t="s">
        <v>10</v>
      </c>
      <c r="D21" s="2" t="s">
        <v>11</v>
      </c>
      <c r="E21" s="2"/>
      <c r="F21" s="13"/>
    </row>
    <row r="22" spans="1:6" x14ac:dyDescent="0.25">
      <c r="A22" s="12"/>
      <c r="B22" s="2"/>
      <c r="C22" s="2" t="s">
        <v>12</v>
      </c>
      <c r="D22" s="2"/>
      <c r="E22" s="2" t="s">
        <v>13</v>
      </c>
      <c r="F22" s="13"/>
    </row>
    <row r="23" spans="1:6" x14ac:dyDescent="0.25">
      <c r="A23" s="12"/>
      <c r="B23" s="2"/>
      <c r="C23" s="2"/>
      <c r="D23" s="2"/>
      <c r="E23" s="2"/>
      <c r="F23" s="13"/>
    </row>
    <row r="24" spans="1:6" x14ac:dyDescent="0.25">
      <c r="A24" s="16">
        <v>4</v>
      </c>
      <c r="B24" s="19" t="s">
        <v>14</v>
      </c>
      <c r="C24" s="19"/>
      <c r="D24" s="7">
        <v>1.5</v>
      </c>
      <c r="E24" s="2"/>
      <c r="F24" s="13"/>
    </row>
    <row r="25" spans="1:6" x14ac:dyDescent="0.25">
      <c r="A25" s="12"/>
      <c r="B25" s="2"/>
      <c r="C25" s="2"/>
      <c r="D25" s="2"/>
      <c r="E25" s="2"/>
      <c r="F25" s="13"/>
    </row>
    <row r="26" spans="1:6" x14ac:dyDescent="0.25">
      <c r="A26" s="16">
        <v>5</v>
      </c>
      <c r="B26" s="19" t="s">
        <v>15</v>
      </c>
      <c r="C26" s="19"/>
      <c r="D26" s="7">
        <f>E7*D24</f>
        <v>30</v>
      </c>
      <c r="E26" s="2" t="s">
        <v>16</v>
      </c>
      <c r="F26" s="13"/>
    </row>
    <row r="27" spans="1:6" x14ac:dyDescent="0.25">
      <c r="A27" s="12"/>
      <c r="B27" s="2"/>
      <c r="C27" s="2"/>
      <c r="D27" s="2"/>
      <c r="E27" s="2"/>
      <c r="F27" s="13"/>
    </row>
    <row r="28" spans="1:6" x14ac:dyDescent="0.25">
      <c r="A28" s="5"/>
      <c r="B28" s="14"/>
      <c r="C28" s="14"/>
      <c r="D28" s="14"/>
      <c r="E28" s="14"/>
      <c r="F28" s="15"/>
    </row>
  </sheetData>
  <mergeCells count="1">
    <mergeCell ref="A2:D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39"/>
  <sheetViews>
    <sheetView showGridLines="0" workbookViewId="0">
      <selection activeCell="J10" sqref="J10"/>
    </sheetView>
  </sheetViews>
  <sheetFormatPr baseColWidth="10" defaultRowHeight="15" x14ac:dyDescent="0.25"/>
  <cols>
    <col min="2" max="2" width="16" customWidth="1"/>
    <col min="3" max="3" width="7.5703125" customWidth="1"/>
    <col min="5" max="5" width="10.42578125" customWidth="1"/>
    <col min="6" max="6" width="9.85546875" customWidth="1"/>
  </cols>
  <sheetData>
    <row r="3" spans="1:19" x14ac:dyDescent="0.25">
      <c r="A3" s="31" t="s">
        <v>20</v>
      </c>
      <c r="B3" s="32"/>
      <c r="C3" s="33"/>
      <c r="I3" t="s">
        <v>51</v>
      </c>
      <c r="J3">
        <v>15</v>
      </c>
      <c r="S3" s="23">
        <v>0.74569987199999999</v>
      </c>
    </row>
    <row r="4" spans="1:19" x14ac:dyDescent="0.25">
      <c r="I4" t="s">
        <v>51</v>
      </c>
      <c r="J4">
        <v>25</v>
      </c>
    </row>
    <row r="5" spans="1:19" ht="19.5" x14ac:dyDescent="0.35">
      <c r="A5" s="34">
        <v>1</v>
      </c>
      <c r="B5" s="40" t="s">
        <v>21</v>
      </c>
      <c r="C5" s="40"/>
      <c r="D5" s="22">
        <v>3</v>
      </c>
      <c r="E5" s="8"/>
      <c r="S5" s="25">
        <v>4.4482216152604996</v>
      </c>
    </row>
    <row r="6" spans="1:19" x14ac:dyDescent="0.25">
      <c r="A6" s="34">
        <v>2</v>
      </c>
      <c r="B6" s="35" t="s">
        <v>30</v>
      </c>
      <c r="C6" s="8"/>
      <c r="D6" s="22">
        <v>2500</v>
      </c>
      <c r="E6" s="8" t="s">
        <v>6</v>
      </c>
    </row>
    <row r="7" spans="1:19" x14ac:dyDescent="0.25">
      <c r="A7" s="34">
        <v>3</v>
      </c>
      <c r="B7" s="35" t="s">
        <v>28</v>
      </c>
      <c r="C7" s="8"/>
      <c r="D7" s="22">
        <v>30</v>
      </c>
      <c r="E7" s="8" t="s">
        <v>16</v>
      </c>
      <c r="F7">
        <f>D7*S3</f>
        <v>22.370996160000001</v>
      </c>
      <c r="G7" t="s">
        <v>29</v>
      </c>
    </row>
    <row r="8" spans="1:19" x14ac:dyDescent="0.25">
      <c r="A8" s="34">
        <v>4</v>
      </c>
      <c r="B8" s="40" t="s">
        <v>26</v>
      </c>
      <c r="C8" s="40"/>
      <c r="D8" s="22">
        <v>3</v>
      </c>
      <c r="E8" s="8"/>
    </row>
    <row r="10" spans="1:19" x14ac:dyDescent="0.25">
      <c r="A10" s="34">
        <v>5</v>
      </c>
      <c r="B10" s="34" t="s">
        <v>48</v>
      </c>
      <c r="J10">
        <v>2</v>
      </c>
    </row>
    <row r="11" spans="1:19" x14ac:dyDescent="0.25">
      <c r="B11" s="26"/>
      <c r="C11" s="27" t="s">
        <v>22</v>
      </c>
      <c r="D11" s="27">
        <v>18</v>
      </c>
      <c r="E11" s="11"/>
      <c r="F11" s="11" t="s">
        <v>24</v>
      </c>
      <c r="G11" s="28">
        <f>D11*D8</f>
        <v>54</v>
      </c>
    </row>
    <row r="12" spans="1:19" x14ac:dyDescent="0.25">
      <c r="B12" s="5"/>
      <c r="C12" s="29" t="s">
        <v>23</v>
      </c>
      <c r="D12" s="29">
        <f>D11*D5</f>
        <v>54</v>
      </c>
      <c r="E12" s="14"/>
      <c r="F12" s="14" t="s">
        <v>25</v>
      </c>
      <c r="G12" s="30">
        <f>G11*D5</f>
        <v>162</v>
      </c>
    </row>
    <row r="14" spans="1:19" x14ac:dyDescent="0.25">
      <c r="A14" s="36">
        <v>6</v>
      </c>
      <c r="B14" s="19" t="s">
        <v>27</v>
      </c>
      <c r="C14" s="20"/>
    </row>
    <row r="15" spans="1:19" x14ac:dyDescent="0.25">
      <c r="C15" s="22" t="s">
        <v>49</v>
      </c>
      <c r="D15" s="24">
        <f>D6*(D11/G11)</f>
        <v>833.33333333333326</v>
      </c>
      <c r="E15" t="s">
        <v>6</v>
      </c>
    </row>
    <row r="17" spans="1:8" x14ac:dyDescent="0.25">
      <c r="A17" s="36">
        <v>7</v>
      </c>
      <c r="B17" s="19" t="s">
        <v>32</v>
      </c>
      <c r="C17" s="1"/>
    </row>
    <row r="18" spans="1:8" x14ac:dyDescent="0.25">
      <c r="D18" s="22" t="s">
        <v>34</v>
      </c>
      <c r="E18" s="8">
        <f>D5*12</f>
        <v>36</v>
      </c>
      <c r="F18" s="8" t="s">
        <v>33</v>
      </c>
    </row>
    <row r="20" spans="1:8" x14ac:dyDescent="0.25">
      <c r="A20" s="36">
        <v>8</v>
      </c>
      <c r="B20" s="19" t="s">
        <v>35</v>
      </c>
      <c r="C20" s="1"/>
    </row>
    <row r="22" spans="1:8" x14ac:dyDescent="0.25">
      <c r="C22" t="s">
        <v>36</v>
      </c>
      <c r="D22" s="24">
        <f>3.1415*(D12/25.4)*2500/(12)</f>
        <v>1391.4124015748037</v>
      </c>
      <c r="E22" t="s">
        <v>37</v>
      </c>
    </row>
    <row r="24" spans="1:8" x14ac:dyDescent="0.25">
      <c r="A24" s="36">
        <v>9</v>
      </c>
      <c r="B24" s="19" t="s">
        <v>38</v>
      </c>
      <c r="C24" s="1"/>
    </row>
    <row r="25" spans="1:8" x14ac:dyDescent="0.25">
      <c r="C25" t="s">
        <v>39</v>
      </c>
      <c r="D25">
        <f>(D7/D22)*33000</f>
        <v>711.50724176348854</v>
      </c>
      <c r="E25" t="s">
        <v>40</v>
      </c>
      <c r="G25">
        <f>S5*D25</f>
        <v>3164.9418922267278</v>
      </c>
      <c r="H25" t="s">
        <v>41</v>
      </c>
    </row>
    <row r="27" spans="1:8" x14ac:dyDescent="0.25">
      <c r="A27" s="36">
        <v>10</v>
      </c>
      <c r="B27" s="19" t="s">
        <v>42</v>
      </c>
      <c r="C27" s="1"/>
    </row>
    <row r="29" spans="1:8" x14ac:dyDescent="0.25">
      <c r="C29">
        <v>10.1</v>
      </c>
      <c r="D29" t="s">
        <v>43</v>
      </c>
    </row>
    <row r="31" spans="1:8" x14ac:dyDescent="0.25">
      <c r="E31" t="s">
        <v>44</v>
      </c>
      <c r="F31" t="s">
        <v>45</v>
      </c>
    </row>
    <row r="37" spans="3:5" x14ac:dyDescent="0.25">
      <c r="C37">
        <v>10.199999999999999</v>
      </c>
      <c r="D37" t="s">
        <v>46</v>
      </c>
    </row>
    <row r="39" spans="3:5" x14ac:dyDescent="0.25">
      <c r="E39" t="s">
        <v>47</v>
      </c>
    </row>
  </sheetData>
  <mergeCells count="2">
    <mergeCell ref="B5:C5"/>
    <mergeCell ref="B8:C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6"/>
  <sheetViews>
    <sheetView showGridLines="0" workbookViewId="0">
      <selection activeCell="K15" sqref="K15"/>
    </sheetView>
  </sheetViews>
  <sheetFormatPr baseColWidth="10" defaultRowHeight="15" x14ac:dyDescent="0.25"/>
  <cols>
    <col min="3" max="3" width="14.85546875" customWidth="1"/>
  </cols>
  <sheetData>
    <row r="2" spans="1:19" x14ac:dyDescent="0.25">
      <c r="A2" s="37" t="s">
        <v>20</v>
      </c>
      <c r="B2" s="32"/>
      <c r="C2" s="33"/>
      <c r="S2" s="23">
        <v>0.74569987199999999</v>
      </c>
    </row>
    <row r="4" spans="1:19" ht="19.5" x14ac:dyDescent="0.35">
      <c r="A4">
        <v>1</v>
      </c>
      <c r="B4" s="41" t="s">
        <v>21</v>
      </c>
      <c r="C4" s="41"/>
      <c r="D4">
        <v>3</v>
      </c>
      <c r="S4" s="25">
        <v>4.4482216152604996</v>
      </c>
    </row>
    <row r="5" spans="1:19" x14ac:dyDescent="0.25">
      <c r="A5">
        <v>2</v>
      </c>
      <c r="B5" s="8" t="s">
        <v>30</v>
      </c>
      <c r="C5" s="8"/>
      <c r="D5">
        <v>833.3</v>
      </c>
      <c r="E5" t="s">
        <v>6</v>
      </c>
    </row>
    <row r="6" spans="1:19" x14ac:dyDescent="0.25">
      <c r="A6">
        <v>3</v>
      </c>
      <c r="B6" s="8" t="s">
        <v>28</v>
      </c>
      <c r="C6" s="8"/>
      <c r="D6">
        <v>30</v>
      </c>
      <c r="E6" t="s">
        <v>16</v>
      </c>
      <c r="F6">
        <f>D6*S2</f>
        <v>22.370996160000001</v>
      </c>
      <c r="G6" t="s">
        <v>29</v>
      </c>
    </row>
    <row r="7" spans="1:19" x14ac:dyDescent="0.25">
      <c r="A7">
        <v>4</v>
      </c>
      <c r="B7" s="41" t="s">
        <v>26</v>
      </c>
      <c r="C7" s="41"/>
      <c r="D7">
        <v>3</v>
      </c>
    </row>
    <row r="9" spans="1:19" x14ac:dyDescent="0.25">
      <c r="A9">
        <v>5</v>
      </c>
      <c r="B9" s="34" t="s">
        <v>50</v>
      </c>
      <c r="C9" s="34"/>
    </row>
    <row r="10" spans="1:19" x14ac:dyDescent="0.25">
      <c r="C10" s="8" t="s">
        <v>22</v>
      </c>
      <c r="D10" s="8">
        <v>18</v>
      </c>
      <c r="F10" t="s">
        <v>24</v>
      </c>
      <c r="G10" s="8">
        <f>D10*D7</f>
        <v>54</v>
      </c>
    </row>
    <row r="11" spans="1:19" x14ac:dyDescent="0.25">
      <c r="C11" s="8" t="s">
        <v>23</v>
      </c>
      <c r="D11" s="8">
        <f>D10*D4</f>
        <v>54</v>
      </c>
      <c r="F11" t="s">
        <v>25</v>
      </c>
      <c r="G11" s="8">
        <f>G10*D4</f>
        <v>162</v>
      </c>
    </row>
    <row r="13" spans="1:19" x14ac:dyDescent="0.25">
      <c r="A13" s="16">
        <v>6</v>
      </c>
      <c r="B13" s="17" t="s">
        <v>27</v>
      </c>
      <c r="C13" s="7"/>
    </row>
    <row r="14" spans="1:19" x14ac:dyDescent="0.25">
      <c r="C14" t="s">
        <v>31</v>
      </c>
      <c r="D14" s="24">
        <f>D5*(D10/G10)</f>
        <v>277.76666666666665</v>
      </c>
      <c r="E14" t="s">
        <v>6</v>
      </c>
    </row>
    <row r="16" spans="1:19" x14ac:dyDescent="0.25">
      <c r="A16">
        <v>7</v>
      </c>
      <c r="B16" t="s">
        <v>32</v>
      </c>
    </row>
    <row r="17" spans="1:8" x14ac:dyDescent="0.25">
      <c r="D17" s="22" t="s">
        <v>34</v>
      </c>
      <c r="E17" s="4">
        <f>D4*12</f>
        <v>36</v>
      </c>
      <c r="F17" t="s">
        <v>33</v>
      </c>
    </row>
    <row r="19" spans="1:8" x14ac:dyDescent="0.25">
      <c r="A19" s="16">
        <v>8</v>
      </c>
      <c r="B19" s="17" t="s">
        <v>35</v>
      </c>
      <c r="C19" s="1"/>
    </row>
    <row r="21" spans="1:8" x14ac:dyDescent="0.25">
      <c r="C21" t="s">
        <v>36</v>
      </c>
      <c r="D21" s="24">
        <f>3.1415*(D11/25.4)*833.3/(12)</f>
        <v>463.78558169291347</v>
      </c>
      <c r="E21" t="s">
        <v>37</v>
      </c>
    </row>
    <row r="23" spans="1:8" x14ac:dyDescent="0.25">
      <c r="A23" s="16">
        <v>9</v>
      </c>
      <c r="B23" s="17" t="s">
        <v>38</v>
      </c>
      <c r="C23" s="1"/>
    </row>
    <row r="24" spans="1:8" x14ac:dyDescent="0.25">
      <c r="C24" t="s">
        <v>39</v>
      </c>
      <c r="D24">
        <f>(D6/D21)*33000</f>
        <v>2134.6071095748489</v>
      </c>
      <c r="E24" t="s">
        <v>40</v>
      </c>
      <c r="G24">
        <f>D24*S4</f>
        <v>9495.2054848995813</v>
      </c>
      <c r="H24" t="s">
        <v>41</v>
      </c>
    </row>
    <row r="26" spans="1:8" x14ac:dyDescent="0.25">
      <c r="A26" s="16">
        <v>10</v>
      </c>
      <c r="B26" s="17" t="s">
        <v>42</v>
      </c>
      <c r="C26" s="1"/>
    </row>
    <row r="28" spans="1:8" x14ac:dyDescent="0.25">
      <c r="C28">
        <v>10.1</v>
      </c>
      <c r="D28" t="s">
        <v>43</v>
      </c>
    </row>
    <row r="30" spans="1:8" x14ac:dyDescent="0.25">
      <c r="E30" t="s">
        <v>44</v>
      </c>
      <c r="F30" t="s">
        <v>45</v>
      </c>
    </row>
    <row r="36" spans="3:4" x14ac:dyDescent="0.25">
      <c r="C36">
        <v>10.199999999999999</v>
      </c>
      <c r="D36" t="s">
        <v>46</v>
      </c>
    </row>
  </sheetData>
  <mergeCells count="2">
    <mergeCell ref="B4:C4"/>
    <mergeCell ref="B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showGridLines="0" topLeftCell="A16" workbookViewId="0">
      <selection activeCell="F3" sqref="F3"/>
    </sheetView>
  </sheetViews>
  <sheetFormatPr baseColWidth="10" defaultRowHeight="15" x14ac:dyDescent="0.25"/>
  <cols>
    <col min="3" max="3" width="15.28515625" customWidth="1"/>
  </cols>
  <sheetData>
    <row r="1" spans="1:19" x14ac:dyDescent="0.25">
      <c r="A1" s="31" t="s">
        <v>20</v>
      </c>
      <c r="B1" s="32"/>
      <c r="C1" s="33"/>
      <c r="S1" s="23">
        <v>0.74569987199999999</v>
      </c>
    </row>
    <row r="3" spans="1:19" ht="19.5" x14ac:dyDescent="0.35">
      <c r="A3" s="34">
        <v>1</v>
      </c>
      <c r="B3" s="40" t="s">
        <v>21</v>
      </c>
      <c r="C3" s="40"/>
      <c r="D3" s="8">
        <v>3</v>
      </c>
      <c r="S3" s="25">
        <v>4.4482216152604996</v>
      </c>
    </row>
    <row r="4" spans="1:19" x14ac:dyDescent="0.25">
      <c r="A4" s="34">
        <v>2</v>
      </c>
      <c r="B4" s="35" t="s">
        <v>30</v>
      </c>
      <c r="C4" s="8"/>
      <c r="D4" s="8">
        <v>277.77</v>
      </c>
      <c r="E4" t="s">
        <v>6</v>
      </c>
    </row>
    <row r="5" spans="1:19" x14ac:dyDescent="0.25">
      <c r="A5" s="34">
        <v>3</v>
      </c>
      <c r="B5" s="35" t="s">
        <v>28</v>
      </c>
      <c r="C5" s="8"/>
      <c r="D5" s="8">
        <v>30</v>
      </c>
      <c r="E5" t="s">
        <v>16</v>
      </c>
      <c r="F5">
        <f>D5*S1</f>
        <v>22.370996160000001</v>
      </c>
      <c r="G5" t="s">
        <v>29</v>
      </c>
    </row>
    <row r="6" spans="1:19" x14ac:dyDescent="0.25">
      <c r="A6" s="34">
        <v>4</v>
      </c>
      <c r="B6" s="40" t="s">
        <v>26</v>
      </c>
      <c r="C6" s="40"/>
      <c r="D6" s="8">
        <v>3</v>
      </c>
    </row>
    <row r="8" spans="1:19" x14ac:dyDescent="0.25">
      <c r="A8" s="34">
        <v>5</v>
      </c>
      <c r="B8" s="34" t="s">
        <v>50</v>
      </c>
      <c r="C8" s="34"/>
    </row>
    <row r="9" spans="1:19" x14ac:dyDescent="0.25">
      <c r="B9" s="8"/>
      <c r="C9" s="22" t="s">
        <v>22</v>
      </c>
      <c r="D9" s="8">
        <v>18</v>
      </c>
      <c r="E9" s="8"/>
      <c r="F9" s="22" t="s">
        <v>24</v>
      </c>
      <c r="G9" s="8">
        <f>D9*D6</f>
        <v>54</v>
      </c>
    </row>
    <row r="10" spans="1:19" x14ac:dyDescent="0.25">
      <c r="B10" s="8"/>
      <c r="C10" s="22" t="s">
        <v>23</v>
      </c>
      <c r="D10" s="8">
        <f>D9*D3</f>
        <v>54</v>
      </c>
      <c r="E10" s="8"/>
      <c r="F10" s="22" t="s">
        <v>25</v>
      </c>
      <c r="G10" s="8">
        <f>G9*D3</f>
        <v>162</v>
      </c>
    </row>
    <row r="11" spans="1:19" x14ac:dyDescent="0.25">
      <c r="C11" s="22"/>
      <c r="F11" s="22"/>
    </row>
    <row r="12" spans="1:19" x14ac:dyDescent="0.25">
      <c r="A12" s="36">
        <v>6</v>
      </c>
      <c r="B12" s="19" t="s">
        <v>27</v>
      </c>
      <c r="C12" s="1"/>
    </row>
    <row r="13" spans="1:19" x14ac:dyDescent="0.25">
      <c r="C13" t="s">
        <v>31</v>
      </c>
      <c r="D13" s="24">
        <f>D4*(D9/G9)</f>
        <v>92.589999999999989</v>
      </c>
      <c r="E13" t="s">
        <v>6</v>
      </c>
    </row>
    <row r="15" spans="1:19" x14ac:dyDescent="0.25">
      <c r="A15" s="36">
        <v>7</v>
      </c>
      <c r="B15" s="19" t="s">
        <v>32</v>
      </c>
      <c r="C15" s="1"/>
    </row>
    <row r="16" spans="1:19" x14ac:dyDescent="0.25">
      <c r="D16" s="22" t="s">
        <v>34</v>
      </c>
      <c r="E16" s="4">
        <f>D3*12</f>
        <v>36</v>
      </c>
      <c r="F16" t="s">
        <v>33</v>
      </c>
    </row>
    <row r="18" spans="1:8" x14ac:dyDescent="0.25">
      <c r="A18" s="36">
        <v>8</v>
      </c>
      <c r="B18" s="19" t="s">
        <v>35</v>
      </c>
      <c r="C18" s="1"/>
    </row>
    <row r="20" spans="1:8" x14ac:dyDescent="0.25">
      <c r="C20" t="s">
        <v>36</v>
      </c>
      <c r="D20" s="24">
        <f>3.1415*(D10/25.4)*833.3/(12)</f>
        <v>463.78558169291347</v>
      </c>
      <c r="E20" t="s">
        <v>37</v>
      </c>
    </row>
    <row r="22" spans="1:8" x14ac:dyDescent="0.25">
      <c r="A22" s="36">
        <v>9</v>
      </c>
      <c r="B22" s="19" t="s">
        <v>38</v>
      </c>
      <c r="C22" s="1"/>
    </row>
    <row r="23" spans="1:8" x14ac:dyDescent="0.25">
      <c r="C23" t="s">
        <v>39</v>
      </c>
      <c r="D23">
        <f>(D5/D20)*33000</f>
        <v>2134.6071095748489</v>
      </c>
      <c r="E23" t="s">
        <v>40</v>
      </c>
      <c r="G23">
        <f>D23*S3</f>
        <v>9495.2054848995813</v>
      </c>
      <c r="H23" t="s">
        <v>41</v>
      </c>
    </row>
    <row r="25" spans="1:8" x14ac:dyDescent="0.25">
      <c r="A25" s="36">
        <v>10</v>
      </c>
      <c r="B25" s="19" t="s">
        <v>42</v>
      </c>
      <c r="C25" s="1"/>
    </row>
    <row r="27" spans="1:8" x14ac:dyDescent="0.25">
      <c r="C27">
        <v>10.1</v>
      </c>
      <c r="D27" t="s">
        <v>43</v>
      </c>
    </row>
    <row r="29" spans="1:8" x14ac:dyDescent="0.25">
      <c r="E29" t="s">
        <v>44</v>
      </c>
      <c r="F29" t="s">
        <v>45</v>
      </c>
    </row>
    <row r="35" spans="3:4" x14ac:dyDescent="0.25">
      <c r="C35">
        <v>10.199999999999999</v>
      </c>
      <c r="D35" t="s">
        <v>46</v>
      </c>
    </row>
  </sheetData>
  <mergeCells count="2">
    <mergeCell ref="B3:C3"/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CARACTERISTICAS CAJA REDUCTORA</vt:lpstr>
      <vt:lpstr>PRIMER TREN</vt:lpstr>
      <vt:lpstr>SEGUNDO TREN</vt:lpstr>
      <vt:lpstr>TERCER TREN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TECSUP</dc:creator>
  <cp:lastModifiedBy>isai</cp:lastModifiedBy>
  <dcterms:created xsi:type="dcterms:W3CDTF">2017-08-07T16:32:47Z</dcterms:created>
  <dcterms:modified xsi:type="dcterms:W3CDTF">2018-03-01T02:19:22Z</dcterms:modified>
</cp:coreProperties>
</file>