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isakhaa_ntnu_no/Documents/5. året NTNU/2. semester/Masteroppgave/sr16 raster/"/>
    </mc:Choice>
  </mc:AlternateContent>
  <xr:revisionPtr revIDLastSave="320" documentId="8_{DB889982-409C-4957-AC87-DD7D370AB469}" xr6:coauthVersionLast="47" xr6:coauthVersionMax="47" xr10:uidLastSave="{76AE530F-5321-41DA-BBF7-A195A45129FE}"/>
  <bookViews>
    <workbookView xWindow="-110" yWindow="-110" windowWidth="19420" windowHeight="10300" firstSheet="5" activeTab="5" xr2:uid="{00000000-000D-0000-FFFF-FFFF00000000}"/>
  </bookViews>
  <sheets>
    <sheet name="sr16_34_SRRBMU" sheetId="1" r:id="rId1"/>
    <sheet name="sr16_34_SRRDIAMMIDDEL_GE8" sheetId="2" r:id="rId2"/>
    <sheet name="sr16_34_SRRMHOYDE" sheetId="3" r:id="rId3"/>
    <sheet name="sr16_34_SRRGRFLATE" sheetId="4" r:id="rId4"/>
    <sheet name="sr16_34_SRRTREANTALL" sheetId="5" r:id="rId5"/>
    <sheet name="sr16_34_SRRTREANTALL_GE16" sheetId="6" r:id="rId6"/>
    <sheet name="sr16_34_SRRKRONEDEK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6" l="1"/>
  <c r="N3" i="7"/>
  <c r="N4" i="7"/>
  <c r="N5" i="7"/>
  <c r="N6" i="7"/>
  <c r="N7" i="7"/>
  <c r="N8" i="7"/>
  <c r="N9" i="7"/>
  <c r="N10" i="7"/>
  <c r="N11" i="7"/>
  <c r="N12" i="7"/>
  <c r="N2" i="7"/>
  <c r="L16" i="7"/>
  <c r="L15" i="7"/>
  <c r="M2" i="7"/>
  <c r="B2" i="7"/>
  <c r="N3" i="6"/>
  <c r="N4" i="6"/>
  <c r="N5" i="6"/>
  <c r="N6" i="6"/>
  <c r="N7" i="6"/>
  <c r="N8" i="6"/>
  <c r="N9" i="6"/>
  <c r="N10" i="6"/>
  <c r="N12" i="6"/>
  <c r="N2" i="6"/>
  <c r="K16" i="6"/>
  <c r="K15" i="6"/>
  <c r="N3" i="5"/>
  <c r="N4" i="5"/>
  <c r="N5" i="5"/>
  <c r="N6" i="5"/>
  <c r="N7" i="5"/>
  <c r="N8" i="5"/>
  <c r="N9" i="5"/>
  <c r="N10" i="5"/>
  <c r="N2" i="5"/>
  <c r="K15" i="5"/>
  <c r="K14" i="5"/>
  <c r="N3" i="4"/>
  <c r="N4" i="4"/>
  <c r="N5" i="4"/>
  <c r="N6" i="4"/>
  <c r="N7" i="4"/>
  <c r="N8" i="4"/>
  <c r="N2" i="4"/>
  <c r="L12" i="4"/>
  <c r="L11" i="4"/>
  <c r="K11" i="3"/>
  <c r="N5" i="3" s="1"/>
  <c r="N3" i="3"/>
  <c r="N4" i="3"/>
  <c r="N6" i="3"/>
  <c r="N7" i="3"/>
  <c r="N8" i="3"/>
  <c r="K12" i="3"/>
  <c r="P3" i="2"/>
  <c r="P4" i="2"/>
  <c r="P5" i="2"/>
  <c r="P6" i="2"/>
  <c r="P7" i="2"/>
  <c r="P2" i="2"/>
  <c r="M11" i="2"/>
  <c r="Q6" i="1"/>
  <c r="Q3" i="1"/>
  <c r="Q4" i="1"/>
  <c r="Q5" i="1"/>
  <c r="Q7" i="1"/>
  <c r="Q8" i="1"/>
  <c r="Q9" i="1"/>
  <c r="Q10" i="1"/>
  <c r="Q2" i="1"/>
  <c r="L16" i="1"/>
  <c r="L15" i="1"/>
  <c r="F9" i="2"/>
  <c r="F11" i="3"/>
  <c r="F11" i="4"/>
  <c r="F14" i="5"/>
  <c r="F14" i="6"/>
  <c r="F14" i="7"/>
  <c r="F12" i="1"/>
  <c r="N2" i="3" l="1"/>
</calcChain>
</file>

<file path=xl/sharedStrings.xml><?xml version="1.0" encoding="utf-8"?>
<sst xmlns="http://schemas.openxmlformats.org/spreadsheetml/2006/main" count="359" uniqueCount="114">
  <si>
    <t>Group</t>
  </si>
  <si>
    <t>Area (square km)</t>
  </si>
  <si>
    <t>-9999-0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</si>
  <si>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</si>
  <si>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</si>
  <si>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</si>
  <si>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</si>
  <si>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</si>
  <si>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</si>
  <si>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</si>
  <si>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</si>
  <si>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</si>
  <si>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</si>
  <si>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100-190</t>
  </si>
  <si>
    <t>190-1000</t>
  </si>
  <si>
    <t>40-1000</t>
  </si>
  <si>
    <t>1000-10000</t>
  </si>
  <si>
    <t>0-50</t>
  </si>
  <si>
    <t>50-100</t>
  </si>
  <si>
    <t>100-150</t>
  </si>
  <si>
    <t>150-200</t>
  </si>
  <si>
    <t>200-250</t>
  </si>
  <si>
    <t>250-1000</t>
  </si>
  <si>
    <t>10000-20000</t>
  </si>
  <si>
    <t>60-1000</t>
  </si>
  <si>
    <t>0-400</t>
  </si>
  <si>
    <t>400-800</t>
  </si>
  <si>
    <t>800-1200</t>
  </si>
  <si>
    <t>1200-1600</t>
  </si>
  <si>
    <t>1600-2000</t>
  </si>
  <si>
    <t>2000-2400</t>
  </si>
  <si>
    <t>2400-2800</t>
  </si>
  <si>
    <t>2800-3200</t>
  </si>
  <si>
    <t>3200-10000</t>
  </si>
  <si>
    <t>20000-100000</t>
  </si>
  <si>
    <t>0-100</t>
  </si>
  <si>
    <t>100-200</t>
  </si>
  <si>
    <t>200-300</t>
  </si>
  <si>
    <t>300-400</t>
  </si>
  <si>
    <t>400-500</t>
  </si>
  <si>
    <t>500-600</t>
  </si>
  <si>
    <t>90-1000</t>
  </si>
  <si>
    <t>sr16_34_SRRBMU</t>
  </si>
  <si>
    <t>(0, 10]</t>
  </si>
  <si>
    <t>(10, 20]</t>
  </si>
  <si>
    <t>(20, 30]</t>
  </si>
  <si>
    <t>(30, 40]</t>
  </si>
  <si>
    <t>(40, 50]</t>
  </si>
  <si>
    <t>(50, 60]</t>
  </si>
  <si>
    <t>(60, 70]</t>
  </si>
  <si>
    <t>(70, 80]</t>
  </si>
  <si>
    <t>total</t>
  </si>
  <si>
    <t>(-10000, -9998]</t>
  </si>
  <si>
    <t>(-9998, 0]</t>
  </si>
  <si>
    <t>sr16_34_SRRDIAMMIDDEL_GE8</t>
  </si>
  <si>
    <t>sr16_34_SRRMHOYDE</t>
  </si>
  <si>
    <t>(0, 50]</t>
  </si>
  <si>
    <t>(50, 100]</t>
  </si>
  <si>
    <t>(100, 150]</t>
  </si>
  <si>
    <t>(150, 200]</t>
  </si>
  <si>
    <t>(200, 250]</t>
  </si>
  <si>
    <t>(250, 300]</t>
  </si>
  <si>
    <t>sr16_34_SRRGRFLATE</t>
  </si>
  <si>
    <t>sr16_34_SRRTREANTALL</t>
  </si>
  <si>
    <t>(0, 400]</t>
  </si>
  <si>
    <t>(400, 800]</t>
  </si>
  <si>
    <t>(800, 1200]</t>
  </si>
  <si>
    <t>(1200, 1600]</t>
  </si>
  <si>
    <t>(1600, 2000]</t>
  </si>
  <si>
    <t>(2000, 2400]</t>
  </si>
  <si>
    <t>(2400, 2800]</t>
  </si>
  <si>
    <t>(2800, 3200]</t>
  </si>
  <si>
    <t>sr16_34_SRRTREANTALL_GE16</t>
  </si>
  <si>
    <t>(0, 100]</t>
  </si>
  <si>
    <t>(100, 200]</t>
  </si>
  <si>
    <t>(200, 300]</t>
  </si>
  <si>
    <t>(300, 400]</t>
  </si>
  <si>
    <t>(400, 500]</t>
  </si>
  <si>
    <t>(500, 600]</t>
  </si>
  <si>
    <t>(600, 700]</t>
  </si>
  <si>
    <t>(700, 800]</t>
  </si>
  <si>
    <t>(800, 900]</t>
  </si>
  <si>
    <t>(900, 1000]</t>
  </si>
  <si>
    <t>sr16_34_SRRKRONEDEK</t>
  </si>
  <si>
    <t>(80, 90]</t>
  </si>
  <si>
    <t>(90, 100]</t>
  </si>
  <si>
    <t>frequency</t>
  </si>
  <si>
    <t>NVE</t>
  </si>
  <si>
    <t>point25</t>
  </si>
  <si>
    <t>no biomass</t>
  </si>
  <si>
    <t>point33</t>
  </si>
  <si>
    <t>point29</t>
  </si>
  <si>
    <t>point32</t>
  </si>
  <si>
    <t>point34</t>
  </si>
  <si>
    <t>point35</t>
  </si>
  <si>
    <t>groups</t>
  </si>
  <si>
    <t>landslides</t>
  </si>
  <si>
    <t>area</t>
  </si>
  <si>
    <t>total landslide</t>
  </si>
  <si>
    <t>total area</t>
  </si>
  <si>
    <t>no data</t>
  </si>
  <si>
    <t>group</t>
  </si>
  <si>
    <t>No trees</t>
  </si>
  <si>
    <t>total landslides</t>
  </si>
  <si>
    <t>tot landslide</t>
  </si>
  <si>
    <t>tot area</t>
  </si>
  <si>
    <t>tot landsl</t>
  </si>
  <si>
    <t>freq</t>
  </si>
  <si>
    <t>tot lands</t>
  </si>
  <si>
    <t>landslide</t>
  </si>
  <si>
    <t>600-700</t>
  </si>
  <si>
    <t>700-800</t>
  </si>
  <si>
    <t>800-900</t>
  </si>
  <si>
    <t>900-1000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</si>
</sst>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opLeftCell="J1" workbookViewId="0">
      <selection activeCell="Q7" sqref="Q7"/>
    </sheetView>
  </sheetViews>
  <sheetFormatPr baseColWidth="10" defaultColWidth="8.7265625" defaultRowHeight="14.5" x14ac:dyDescent="0.35"/>
  <cols>
    <col min="4" max="4" width="18.90625" customWidth="1"/>
    <col min="5" max="5" width="15.7265625" customWidth="1"/>
  </cols>
  <sheetData>
    <row r="1" spans="1:17" x14ac:dyDescent="0.35">
      <c r="A1" s="1" t="s">
        <v>0</v>
      </c>
      <c r="B1" s="1" t="s">
        <v>1</v>
      </c>
      <c r="D1" t="s">
        <v>42</v>
      </c>
      <c r="E1" t="s">
        <v>52</v>
      </c>
      <c r="F1">
        <v>58</v>
      </c>
      <c r="H1" t="s">
        <v>87</v>
      </c>
      <c r="K1">
        <v>63</v>
      </c>
      <c r="N1" t="s">
        <v>95</v>
      </c>
      <c r="O1" t="s">
        <v>96</v>
      </c>
      <c r="P1" t="s">
        <v>97</v>
      </c>
      <c r="Q1" t="s">
        <v>86</v>
      </c>
    </row>
    <row r="2" spans="1:17" x14ac:dyDescent="0.35">
      <c r="A2" t="s">
        <v>2</v>
      </c>
      <c r="B2">
        <v>2162.7691519999998</v>
      </c>
      <c r="D2" t="s">
        <v>42</v>
      </c>
      <c r="E2" t="s">
        <v>53</v>
      </c>
      <c r="F2">
        <v>7</v>
      </c>
      <c r="H2" t="s">
        <v>88</v>
      </c>
      <c r="I2" t="s">
        <v>89</v>
      </c>
      <c r="K2">
        <v>7</v>
      </c>
      <c r="N2">
        <v>0</v>
      </c>
      <c r="O2">
        <v>70</v>
      </c>
      <c r="P2">
        <v>2162.7691519999998</v>
      </c>
      <c r="Q2">
        <f>(O2/$L$15)/(P2/$L$16)</f>
        <v>0.43232413087101562</v>
      </c>
    </row>
    <row r="3" spans="1:17" x14ac:dyDescent="0.35">
      <c r="A3" t="s">
        <v>3</v>
      </c>
      <c r="B3">
        <v>182.49932799999999</v>
      </c>
      <c r="D3" t="s">
        <v>42</v>
      </c>
      <c r="E3" t="s">
        <v>43</v>
      </c>
      <c r="F3">
        <v>31</v>
      </c>
      <c r="H3" t="s">
        <v>90</v>
      </c>
      <c r="I3" t="s">
        <v>89</v>
      </c>
      <c r="K3">
        <v>31</v>
      </c>
      <c r="N3">
        <v>10</v>
      </c>
      <c r="O3">
        <v>31</v>
      </c>
      <c r="P3">
        <v>182.49932799999999</v>
      </c>
      <c r="Q3">
        <f t="shared" ref="Q3:Q10" si="0">(O3/$L$15)/(P3/$L$16)</f>
        <v>2.2689348604305426</v>
      </c>
    </row>
    <row r="4" spans="1:17" x14ac:dyDescent="0.35">
      <c r="A4" t="s">
        <v>4</v>
      </c>
      <c r="B4">
        <v>268.07577600000002</v>
      </c>
      <c r="D4" t="s">
        <v>42</v>
      </c>
      <c r="E4" t="s">
        <v>44</v>
      </c>
      <c r="F4">
        <v>25</v>
      </c>
      <c r="H4" t="s">
        <v>91</v>
      </c>
      <c r="I4" s="2" t="s">
        <v>89</v>
      </c>
      <c r="K4">
        <v>25</v>
      </c>
      <c r="N4">
        <v>20</v>
      </c>
      <c r="O4">
        <v>25</v>
      </c>
      <c r="P4">
        <v>268.07577600000002</v>
      </c>
      <c r="Q4">
        <f t="shared" si="0"/>
        <v>1.2456729690715767</v>
      </c>
    </row>
    <row r="5" spans="1:17" x14ac:dyDescent="0.35">
      <c r="A5" t="s">
        <v>5</v>
      </c>
      <c r="B5">
        <v>224.62796800000001</v>
      </c>
      <c r="D5" t="s">
        <v>42</v>
      </c>
      <c r="E5" t="s">
        <v>45</v>
      </c>
      <c r="F5">
        <v>47</v>
      </c>
      <c r="H5" t="s">
        <v>92</v>
      </c>
      <c r="I5">
        <v>29</v>
      </c>
      <c r="K5">
        <v>47</v>
      </c>
      <c r="N5">
        <v>30</v>
      </c>
      <c r="O5">
        <v>48</v>
      </c>
      <c r="P5">
        <v>224.62796800000001</v>
      </c>
      <c r="Q5">
        <f t="shared" si="0"/>
        <v>2.8542960234857615</v>
      </c>
    </row>
    <row r="6" spans="1:17" x14ac:dyDescent="0.35">
      <c r="A6" t="s">
        <v>6</v>
      </c>
      <c r="B6">
        <v>126.72665600000001</v>
      </c>
      <c r="D6" t="s">
        <v>42</v>
      </c>
      <c r="E6" t="s">
        <v>46</v>
      </c>
      <c r="F6">
        <v>37</v>
      </c>
      <c r="H6" t="s">
        <v>93</v>
      </c>
      <c r="I6" t="s">
        <v>89</v>
      </c>
      <c r="K6">
        <v>37</v>
      </c>
      <c r="N6">
        <v>40</v>
      </c>
      <c r="O6">
        <v>37</v>
      </c>
      <c r="P6">
        <v>126.72665600000001</v>
      </c>
      <c r="Q6">
        <f>(O6/$L$15)/(P6/$L$16)</f>
        <v>3.8999168950106959</v>
      </c>
    </row>
    <row r="7" spans="1:17" x14ac:dyDescent="0.35">
      <c r="A7" t="s">
        <v>7</v>
      </c>
      <c r="B7">
        <v>59.238143999999998</v>
      </c>
      <c r="D7" t="s">
        <v>42</v>
      </c>
      <c r="E7" t="s">
        <v>47</v>
      </c>
      <c r="F7">
        <v>11</v>
      </c>
      <c r="H7" t="s">
        <v>94</v>
      </c>
      <c r="I7" t="s">
        <v>89</v>
      </c>
      <c r="K7">
        <v>11</v>
      </c>
      <c r="N7">
        <v>50</v>
      </c>
      <c r="O7">
        <v>11</v>
      </c>
      <c r="P7">
        <v>59.238143999999998</v>
      </c>
      <c r="Q7">
        <f t="shared" si="0"/>
        <v>2.4803493006715107</v>
      </c>
    </row>
    <row r="8" spans="1:17" x14ac:dyDescent="0.35">
      <c r="A8" t="s">
        <v>8</v>
      </c>
      <c r="B8">
        <v>29.950976000000001</v>
      </c>
      <c r="D8" t="s">
        <v>42</v>
      </c>
      <c r="E8" t="s">
        <v>48</v>
      </c>
      <c r="F8">
        <v>7</v>
      </c>
      <c r="K8">
        <v>7</v>
      </c>
      <c r="N8">
        <v>60</v>
      </c>
      <c r="O8">
        <v>7</v>
      </c>
      <c r="P8">
        <v>29.950976000000001</v>
      </c>
      <c r="Q8">
        <f t="shared" si="0"/>
        <v>3.121825792632078</v>
      </c>
    </row>
    <row r="9" spans="1:17" x14ac:dyDescent="0.35">
      <c r="A9" t="s">
        <v>9</v>
      </c>
      <c r="B9">
        <v>13.536256</v>
      </c>
      <c r="D9" t="s">
        <v>42</v>
      </c>
      <c r="E9" t="s">
        <v>49</v>
      </c>
      <c r="F9">
        <v>1</v>
      </c>
      <c r="K9">
        <v>1</v>
      </c>
      <c r="N9">
        <v>70</v>
      </c>
      <c r="O9">
        <v>1</v>
      </c>
      <c r="P9">
        <v>13.536256</v>
      </c>
      <c r="Q9">
        <f t="shared" si="0"/>
        <v>0.98678614773859752</v>
      </c>
    </row>
    <row r="10" spans="1:17" x14ac:dyDescent="0.35">
      <c r="A10" t="s">
        <v>10</v>
      </c>
      <c r="B10">
        <v>3.9641600000000001</v>
      </c>
      <c r="D10" t="s">
        <v>42</v>
      </c>
      <c r="E10" t="s">
        <v>50</v>
      </c>
      <c r="F10">
        <v>0</v>
      </c>
      <c r="K10">
        <v>0</v>
      </c>
      <c r="N10">
        <v>80</v>
      </c>
      <c r="O10">
        <v>0</v>
      </c>
      <c r="P10">
        <v>3.9641600000000001</v>
      </c>
      <c r="Q10">
        <f t="shared" si="0"/>
        <v>0</v>
      </c>
    </row>
    <row r="11" spans="1:17" x14ac:dyDescent="0.35">
      <c r="A11" t="s">
        <v>11</v>
      </c>
      <c r="B11">
        <v>0.73087999999999997</v>
      </c>
    </row>
    <row r="12" spans="1:17" x14ac:dyDescent="0.35">
      <c r="A12" t="s">
        <v>12</v>
      </c>
      <c r="B12">
        <v>7.7824000000000004E-2</v>
      </c>
      <c r="E12" t="s">
        <v>51</v>
      </c>
      <c r="F12">
        <f>SUM(F1:F10)</f>
        <v>224</v>
      </c>
    </row>
    <row r="13" spans="1:17" x14ac:dyDescent="0.35">
      <c r="A13" t="s">
        <v>13</v>
      </c>
      <c r="B13">
        <v>2.5600000000000002E-3</v>
      </c>
    </row>
    <row r="14" spans="1:17" x14ac:dyDescent="0.35">
      <c r="A14" t="s">
        <v>14</v>
      </c>
      <c r="B14">
        <v>0</v>
      </c>
    </row>
    <row r="15" spans="1:17" x14ac:dyDescent="0.35">
      <c r="K15" t="s">
        <v>98</v>
      </c>
      <c r="L15">
        <f>SUM(O2:O10)</f>
        <v>230</v>
      </c>
    </row>
    <row r="16" spans="1:17" x14ac:dyDescent="0.35">
      <c r="K16" t="s">
        <v>99</v>
      </c>
      <c r="L16">
        <f>SUM(B2:B14)</f>
        <v>3072.1996799999997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"/>
  <sheetViews>
    <sheetView topLeftCell="L1" workbookViewId="0">
      <selection activeCell="Q7" sqref="Q7"/>
    </sheetView>
  </sheetViews>
  <sheetFormatPr baseColWidth="10" defaultColWidth="8.7265625" defaultRowHeight="14.5" x14ac:dyDescent="0.35"/>
  <sheetData>
    <row r="1" spans="1:16" x14ac:dyDescent="0.35">
      <c r="A1" s="1" t="s">
        <v>0</v>
      </c>
      <c r="B1" s="1" t="s">
        <v>1</v>
      </c>
      <c r="D1" t="s">
        <v>54</v>
      </c>
      <c r="E1" t="s">
        <v>52</v>
      </c>
      <c r="F1">
        <v>58</v>
      </c>
      <c r="H1" t="s">
        <v>87</v>
      </c>
      <c r="K1">
        <v>63</v>
      </c>
      <c r="M1" t="s">
        <v>101</v>
      </c>
      <c r="N1" t="s">
        <v>96</v>
      </c>
      <c r="O1" t="s">
        <v>97</v>
      </c>
      <c r="P1" t="s">
        <v>86</v>
      </c>
    </row>
    <row r="2" spans="1:16" x14ac:dyDescent="0.35">
      <c r="A2" t="s">
        <v>2</v>
      </c>
      <c r="B2">
        <v>2162.8823040000002</v>
      </c>
      <c r="D2" t="s">
        <v>54</v>
      </c>
      <c r="E2" t="s">
        <v>53</v>
      </c>
      <c r="F2">
        <v>6</v>
      </c>
      <c r="H2" t="s">
        <v>93</v>
      </c>
      <c r="I2" t="s">
        <v>100</v>
      </c>
      <c r="K2">
        <v>6</v>
      </c>
      <c r="M2" t="s">
        <v>102</v>
      </c>
      <c r="N2">
        <v>69</v>
      </c>
      <c r="O2">
        <v>2162.8823040000002</v>
      </c>
      <c r="P2">
        <f>(N2/$M$10)/(O2/$M$11)</f>
        <v>0.42612577776215416</v>
      </c>
    </row>
    <row r="3" spans="1:16" x14ac:dyDescent="0.35">
      <c r="A3" t="s">
        <v>3</v>
      </c>
      <c r="B3">
        <v>22.102784</v>
      </c>
      <c r="D3" t="s">
        <v>54</v>
      </c>
      <c r="E3" t="s">
        <v>43</v>
      </c>
      <c r="F3">
        <v>4</v>
      </c>
      <c r="H3" t="s">
        <v>94</v>
      </c>
      <c r="I3" t="s">
        <v>100</v>
      </c>
      <c r="K3">
        <v>4</v>
      </c>
      <c r="M3">
        <v>10</v>
      </c>
      <c r="N3">
        <v>4</v>
      </c>
      <c r="O3">
        <v>22.102784</v>
      </c>
      <c r="P3">
        <f t="shared" ref="P3:P7" si="0">(N3/$M$10)/(O3/$M$11)</f>
        <v>2.417322616561512</v>
      </c>
    </row>
    <row r="4" spans="1:16" x14ac:dyDescent="0.35">
      <c r="A4" t="s">
        <v>4</v>
      </c>
      <c r="B4">
        <v>512.35507199999995</v>
      </c>
      <c r="D4" t="s">
        <v>54</v>
      </c>
      <c r="E4" t="s">
        <v>44</v>
      </c>
      <c r="F4">
        <v>108</v>
      </c>
      <c r="H4" t="s">
        <v>92</v>
      </c>
      <c r="I4">
        <v>24</v>
      </c>
      <c r="K4">
        <v>108</v>
      </c>
      <c r="M4">
        <v>20</v>
      </c>
      <c r="N4">
        <v>108</v>
      </c>
      <c r="O4">
        <v>512.35507199999995</v>
      </c>
      <c r="P4">
        <f t="shared" si="0"/>
        <v>2.8156218010635716</v>
      </c>
    </row>
    <row r="5" spans="1:16" x14ac:dyDescent="0.35">
      <c r="A5" t="s">
        <v>5</v>
      </c>
      <c r="B5">
        <v>370.07616000000002</v>
      </c>
      <c r="D5" t="s">
        <v>54</v>
      </c>
      <c r="E5" t="s">
        <v>45</v>
      </c>
      <c r="F5">
        <v>47</v>
      </c>
      <c r="H5" t="s">
        <v>91</v>
      </c>
      <c r="I5" t="s">
        <v>100</v>
      </c>
      <c r="K5">
        <v>48</v>
      </c>
      <c r="M5">
        <v>30</v>
      </c>
      <c r="N5">
        <v>48</v>
      </c>
      <c r="O5">
        <v>370.07616000000002</v>
      </c>
      <c r="P5">
        <f t="shared" si="0"/>
        <v>1.7324939705007933</v>
      </c>
    </row>
    <row r="6" spans="1:16" x14ac:dyDescent="0.35">
      <c r="A6" t="s">
        <v>6</v>
      </c>
      <c r="B6">
        <v>4.7098880000000003</v>
      </c>
      <c r="D6" t="s">
        <v>54</v>
      </c>
      <c r="E6" t="s">
        <v>46</v>
      </c>
      <c r="F6">
        <v>1</v>
      </c>
      <c r="H6" t="s">
        <v>90</v>
      </c>
      <c r="I6" t="s">
        <v>100</v>
      </c>
      <c r="K6">
        <v>1</v>
      </c>
      <c r="M6">
        <v>40</v>
      </c>
      <c r="N6">
        <v>1</v>
      </c>
      <c r="O6">
        <v>4.7098880000000003</v>
      </c>
      <c r="P6">
        <f t="shared" si="0"/>
        <v>2.8360313266564892</v>
      </c>
    </row>
    <row r="7" spans="1:16" x14ac:dyDescent="0.35">
      <c r="A7" t="s">
        <v>15</v>
      </c>
      <c r="B7">
        <v>7.3471999999999996E-2</v>
      </c>
      <c r="D7" t="s">
        <v>54</v>
      </c>
      <c r="E7" t="s">
        <v>47</v>
      </c>
      <c r="F7">
        <v>0</v>
      </c>
      <c r="H7" t="s">
        <v>88</v>
      </c>
      <c r="I7" t="s">
        <v>100</v>
      </c>
      <c r="K7">
        <v>0</v>
      </c>
      <c r="M7">
        <v>50</v>
      </c>
      <c r="N7">
        <v>0</v>
      </c>
      <c r="O7">
        <v>7.3471999999999996E-2</v>
      </c>
      <c r="P7">
        <f t="shared" si="0"/>
        <v>0</v>
      </c>
    </row>
    <row r="8" spans="1:16" x14ac:dyDescent="0.35">
      <c r="A8" t="s">
        <v>16</v>
      </c>
      <c r="B8">
        <v>0</v>
      </c>
    </row>
    <row r="9" spans="1:16" x14ac:dyDescent="0.35">
      <c r="D9" t="s">
        <v>51</v>
      </c>
      <c r="F9">
        <f>SUM(F1:F7)</f>
        <v>224</v>
      </c>
    </row>
    <row r="10" spans="1:16" x14ac:dyDescent="0.35">
      <c r="L10" t="s">
        <v>103</v>
      </c>
      <c r="M10">
        <v>230</v>
      </c>
    </row>
    <row r="11" spans="1:16" x14ac:dyDescent="0.35">
      <c r="L11" t="s">
        <v>99</v>
      </c>
      <c r="M11">
        <f>SUM(B2:B7)</f>
        <v>3072.1996800000002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"/>
  <sheetViews>
    <sheetView topLeftCell="F1" workbookViewId="0">
      <selection activeCell="I15" sqref="I15"/>
    </sheetView>
  </sheetViews>
  <sheetFormatPr baseColWidth="10" defaultColWidth="8.7265625" defaultRowHeight="14.5" x14ac:dyDescent="0.35"/>
  <sheetData>
    <row r="1" spans="1:14" x14ac:dyDescent="0.35">
      <c r="A1" s="1" t="s">
        <v>0</v>
      </c>
      <c r="B1" s="1" t="s">
        <v>1</v>
      </c>
      <c r="D1" t="s">
        <v>55</v>
      </c>
      <c r="E1" t="s">
        <v>52</v>
      </c>
      <c r="F1">
        <v>58</v>
      </c>
      <c r="H1" t="s">
        <v>87</v>
      </c>
      <c r="K1" t="s">
        <v>101</v>
      </c>
      <c r="L1" t="s">
        <v>96</v>
      </c>
      <c r="M1" t="s">
        <v>97</v>
      </c>
      <c r="N1" t="s">
        <v>86</v>
      </c>
    </row>
    <row r="2" spans="1:14" x14ac:dyDescent="0.35">
      <c r="A2" t="s">
        <v>2</v>
      </c>
      <c r="B2">
        <v>2162.7691519999998</v>
      </c>
      <c r="D2" t="s">
        <v>55</v>
      </c>
      <c r="E2" t="s">
        <v>53</v>
      </c>
      <c r="F2">
        <v>6</v>
      </c>
      <c r="H2" t="s">
        <v>94</v>
      </c>
      <c r="I2" t="s">
        <v>100</v>
      </c>
      <c r="K2">
        <v>0</v>
      </c>
      <c r="L2">
        <v>69</v>
      </c>
      <c r="M2">
        <v>2162.7691519999998</v>
      </c>
      <c r="N2">
        <f>(L2/$K$11)/(M2/$K$12)</f>
        <v>0.42614807185857256</v>
      </c>
    </row>
    <row r="3" spans="1:14" x14ac:dyDescent="0.35">
      <c r="A3" t="s">
        <v>17</v>
      </c>
      <c r="B3">
        <v>43.693567999999999</v>
      </c>
      <c r="D3" t="s">
        <v>55</v>
      </c>
      <c r="E3" t="s">
        <v>56</v>
      </c>
      <c r="F3">
        <v>9</v>
      </c>
      <c r="H3" t="s">
        <v>92</v>
      </c>
      <c r="I3">
        <v>164</v>
      </c>
      <c r="K3">
        <v>50</v>
      </c>
      <c r="L3">
        <v>9</v>
      </c>
      <c r="M3">
        <v>43.693567999999999</v>
      </c>
      <c r="N3">
        <f t="shared" ref="N3:N8" si="0">(L3/$K$11)/(M3/$K$12)</f>
        <v>2.7513548268109238</v>
      </c>
    </row>
    <row r="4" spans="1:14" x14ac:dyDescent="0.35">
      <c r="A4" t="s">
        <v>18</v>
      </c>
      <c r="B4">
        <v>272.22707200000002</v>
      </c>
      <c r="D4" t="s">
        <v>55</v>
      </c>
      <c r="E4" t="s">
        <v>57</v>
      </c>
      <c r="F4">
        <v>38</v>
      </c>
      <c r="H4" t="s">
        <v>93</v>
      </c>
      <c r="I4" t="s">
        <v>100</v>
      </c>
      <c r="K4">
        <v>100</v>
      </c>
      <c r="L4">
        <v>38</v>
      </c>
      <c r="M4">
        <v>272.22707200000002</v>
      </c>
      <c r="N4">
        <f t="shared" si="0"/>
        <v>1.8645493740448127</v>
      </c>
    </row>
    <row r="5" spans="1:14" x14ac:dyDescent="0.35">
      <c r="A5" t="s">
        <v>19</v>
      </c>
      <c r="B5">
        <v>386.226944</v>
      </c>
      <c r="D5" t="s">
        <v>55</v>
      </c>
      <c r="E5" t="s">
        <v>58</v>
      </c>
      <c r="F5">
        <v>64</v>
      </c>
      <c r="H5" t="s">
        <v>91</v>
      </c>
      <c r="I5" t="s">
        <v>100</v>
      </c>
      <c r="K5">
        <v>150</v>
      </c>
      <c r="L5">
        <v>64</v>
      </c>
      <c r="M5">
        <v>386.226944</v>
      </c>
      <c r="N5">
        <f t="shared" si="0"/>
        <v>2.2133954342522064</v>
      </c>
    </row>
    <row r="6" spans="1:14" x14ac:dyDescent="0.35">
      <c r="A6" t="s">
        <v>20</v>
      </c>
      <c r="B6">
        <v>180.67737600000001</v>
      </c>
      <c r="D6" t="s">
        <v>55</v>
      </c>
      <c r="E6" t="s">
        <v>59</v>
      </c>
      <c r="F6">
        <v>43</v>
      </c>
      <c r="H6" t="s">
        <v>90</v>
      </c>
      <c r="I6" t="s">
        <v>100</v>
      </c>
      <c r="K6">
        <v>200</v>
      </c>
      <c r="L6">
        <v>44</v>
      </c>
      <c r="M6">
        <v>180.67737600000001</v>
      </c>
      <c r="N6">
        <f t="shared" si="0"/>
        <v>3.2528984490781681</v>
      </c>
    </row>
    <row r="7" spans="1:14" x14ac:dyDescent="0.35">
      <c r="A7" t="s">
        <v>21</v>
      </c>
      <c r="B7">
        <v>25.66656</v>
      </c>
      <c r="D7" t="s">
        <v>55</v>
      </c>
      <c r="E7" t="s">
        <v>60</v>
      </c>
      <c r="F7">
        <v>6</v>
      </c>
      <c r="H7" t="s">
        <v>88</v>
      </c>
      <c r="I7" t="s">
        <v>100</v>
      </c>
      <c r="K7">
        <v>250</v>
      </c>
      <c r="L7">
        <v>6</v>
      </c>
      <c r="M7">
        <v>25.66656</v>
      </c>
      <c r="N7">
        <f t="shared" si="0"/>
        <v>3.1225197096245414</v>
      </c>
    </row>
    <row r="8" spans="1:14" x14ac:dyDescent="0.35">
      <c r="A8" t="s">
        <v>22</v>
      </c>
      <c r="B8">
        <v>0.93900799999999995</v>
      </c>
      <c r="D8" t="s">
        <v>55</v>
      </c>
      <c r="E8" t="s">
        <v>61</v>
      </c>
      <c r="F8">
        <v>0</v>
      </c>
      <c r="K8">
        <v>300</v>
      </c>
      <c r="L8">
        <v>0</v>
      </c>
      <c r="M8">
        <v>0.93900799999999995</v>
      </c>
      <c r="N8">
        <f t="shared" si="0"/>
        <v>0</v>
      </c>
    </row>
    <row r="9" spans="1:14" x14ac:dyDescent="0.35">
      <c r="A9" t="s">
        <v>16</v>
      </c>
      <c r="B9">
        <v>0</v>
      </c>
    </row>
    <row r="10" spans="1:14" x14ac:dyDescent="0.35">
      <c r="A10" t="s">
        <v>23</v>
      </c>
      <c r="B10">
        <v>0</v>
      </c>
    </row>
    <row r="11" spans="1:14" x14ac:dyDescent="0.35">
      <c r="D11" t="s">
        <v>51</v>
      </c>
      <c r="F11">
        <f>SUM(F1:F8)</f>
        <v>224</v>
      </c>
      <c r="J11" t="s">
        <v>104</v>
      </c>
      <c r="K11">
        <f>SUM(L2:L8)</f>
        <v>230</v>
      </c>
    </row>
    <row r="12" spans="1:14" x14ac:dyDescent="0.35">
      <c r="J12" t="s">
        <v>105</v>
      </c>
      <c r="K12">
        <f>SUM(B2:B8)</f>
        <v>3072.1996800000002</v>
      </c>
    </row>
  </sheetData>
  <pageMargins left="0.75" right="0.75" top="1" bottom="1" header="0.5" footer="0.5"/>
  <ignoredErrors>
    <ignoredError sqref="K1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"/>
  <sheetViews>
    <sheetView topLeftCell="E1" workbookViewId="0">
      <selection activeCell="N11" sqref="N11"/>
    </sheetView>
  </sheetViews>
  <sheetFormatPr baseColWidth="10" defaultColWidth="8.7265625" defaultRowHeight="14.5" x14ac:dyDescent="0.35"/>
  <sheetData>
    <row r="1" spans="1:14" x14ac:dyDescent="0.35">
      <c r="A1" s="1" t="s">
        <v>0</v>
      </c>
      <c r="B1" s="1" t="s">
        <v>1</v>
      </c>
      <c r="D1" t="s">
        <v>62</v>
      </c>
      <c r="E1" t="s">
        <v>52</v>
      </c>
      <c r="F1">
        <v>58</v>
      </c>
      <c r="H1" t="s">
        <v>87</v>
      </c>
      <c r="K1" t="s">
        <v>101</v>
      </c>
      <c r="L1" t="s">
        <v>96</v>
      </c>
      <c r="M1" t="s">
        <v>97</v>
      </c>
      <c r="N1" t="s">
        <v>86</v>
      </c>
    </row>
    <row r="2" spans="1:14" x14ac:dyDescent="0.35">
      <c r="A2" t="s">
        <v>2</v>
      </c>
      <c r="B2">
        <v>2162.7691519999998</v>
      </c>
      <c r="D2" t="s">
        <v>62</v>
      </c>
      <c r="E2" t="s">
        <v>53</v>
      </c>
      <c r="F2">
        <v>10</v>
      </c>
      <c r="H2" t="s">
        <v>88</v>
      </c>
      <c r="I2" t="s">
        <v>100</v>
      </c>
      <c r="K2">
        <v>0</v>
      </c>
      <c r="L2">
        <v>73</v>
      </c>
      <c r="M2">
        <v>2162.7691519999998</v>
      </c>
      <c r="N2">
        <f>(L2/$L$11)/(M2/$L$12)</f>
        <v>0.45085230790834485</v>
      </c>
    </row>
    <row r="3" spans="1:14" x14ac:dyDescent="0.35">
      <c r="A3" t="s">
        <v>3</v>
      </c>
      <c r="B3">
        <v>190.948352</v>
      </c>
      <c r="D3" t="s">
        <v>62</v>
      </c>
      <c r="E3" t="s">
        <v>43</v>
      </c>
      <c r="F3">
        <v>27</v>
      </c>
      <c r="H3" t="s">
        <v>91</v>
      </c>
      <c r="I3" t="s">
        <v>100</v>
      </c>
      <c r="K3">
        <v>10</v>
      </c>
      <c r="L3">
        <v>27</v>
      </c>
      <c r="M3">
        <v>190.948352</v>
      </c>
      <c r="N3">
        <f t="shared" ref="N3:N8" si="0">(L3/$L$11)/(M3/$L$12)</f>
        <v>1.8887281501763047</v>
      </c>
    </row>
    <row r="4" spans="1:14" x14ac:dyDescent="0.35">
      <c r="A4" t="s">
        <v>4</v>
      </c>
      <c r="B4">
        <v>307.543296</v>
      </c>
      <c r="D4" t="s">
        <v>62</v>
      </c>
      <c r="E4" t="s">
        <v>44</v>
      </c>
      <c r="F4">
        <v>44</v>
      </c>
      <c r="H4" t="s">
        <v>90</v>
      </c>
      <c r="I4" t="s">
        <v>100</v>
      </c>
      <c r="K4">
        <v>20</v>
      </c>
      <c r="L4">
        <v>44</v>
      </c>
      <c r="M4">
        <v>307.543296</v>
      </c>
      <c r="N4">
        <f t="shared" si="0"/>
        <v>1.9110322475503188</v>
      </c>
    </row>
    <row r="5" spans="1:14" x14ac:dyDescent="0.35">
      <c r="A5" t="s">
        <v>5</v>
      </c>
      <c r="B5">
        <v>233.381888</v>
      </c>
      <c r="D5" t="s">
        <v>62</v>
      </c>
      <c r="E5" t="s">
        <v>45</v>
      </c>
      <c r="F5">
        <v>60</v>
      </c>
      <c r="H5" t="s">
        <v>92</v>
      </c>
      <c r="I5">
        <v>29</v>
      </c>
      <c r="K5">
        <v>30</v>
      </c>
      <c r="L5">
        <v>61</v>
      </c>
      <c r="M5">
        <v>233.381888</v>
      </c>
      <c r="N5">
        <f t="shared" si="0"/>
        <v>3.491276858192407</v>
      </c>
    </row>
    <row r="6" spans="1:14" x14ac:dyDescent="0.35">
      <c r="A6" t="s">
        <v>6</v>
      </c>
      <c r="B6">
        <v>123.483648</v>
      </c>
      <c r="D6" t="s">
        <v>62</v>
      </c>
      <c r="E6" t="s">
        <v>46</v>
      </c>
      <c r="F6">
        <v>18</v>
      </c>
      <c r="H6" t="s">
        <v>93</v>
      </c>
      <c r="I6" t="s">
        <v>100</v>
      </c>
      <c r="K6">
        <v>40</v>
      </c>
      <c r="L6">
        <v>18</v>
      </c>
      <c r="M6">
        <v>123.483648</v>
      </c>
      <c r="N6">
        <f t="shared" si="0"/>
        <v>1.9470838635637213</v>
      </c>
    </row>
    <row r="7" spans="1:14" x14ac:dyDescent="0.35">
      <c r="A7" t="s">
        <v>7</v>
      </c>
      <c r="B7">
        <v>47.067135999999998</v>
      </c>
      <c r="D7" t="s">
        <v>62</v>
      </c>
      <c r="E7" t="s">
        <v>47</v>
      </c>
      <c r="F7">
        <v>7</v>
      </c>
      <c r="H7" t="s">
        <v>94</v>
      </c>
      <c r="I7" t="s">
        <v>100</v>
      </c>
      <c r="K7">
        <v>50</v>
      </c>
      <c r="L7">
        <v>7</v>
      </c>
      <c r="M7">
        <v>47.067135999999998</v>
      </c>
      <c r="N7">
        <f t="shared" si="0"/>
        <v>1.986560843457829</v>
      </c>
    </row>
    <row r="8" spans="1:14" x14ac:dyDescent="0.35">
      <c r="A8" t="s">
        <v>8</v>
      </c>
      <c r="B8">
        <v>6.6455039999999999</v>
      </c>
      <c r="D8" t="s">
        <v>62</v>
      </c>
      <c r="E8" t="s">
        <v>48</v>
      </c>
      <c r="F8">
        <v>0</v>
      </c>
      <c r="K8">
        <v>60</v>
      </c>
      <c r="L8">
        <v>0</v>
      </c>
      <c r="M8">
        <v>6.6455039999999999</v>
      </c>
      <c r="N8">
        <f t="shared" si="0"/>
        <v>0</v>
      </c>
    </row>
    <row r="9" spans="1:14" x14ac:dyDescent="0.35">
      <c r="A9" t="s">
        <v>24</v>
      </c>
      <c r="B9">
        <v>0.36070400000000002</v>
      </c>
      <c r="D9" t="s">
        <v>62</v>
      </c>
      <c r="E9" t="s">
        <v>49</v>
      </c>
      <c r="F9">
        <v>0</v>
      </c>
    </row>
    <row r="10" spans="1:14" x14ac:dyDescent="0.35">
      <c r="A10" t="s">
        <v>16</v>
      </c>
      <c r="B10">
        <v>0</v>
      </c>
    </row>
    <row r="11" spans="1:14" x14ac:dyDescent="0.35">
      <c r="D11" t="s">
        <v>51</v>
      </c>
      <c r="F11">
        <f>SUM(F1:F9)</f>
        <v>224</v>
      </c>
      <c r="K11" t="s">
        <v>106</v>
      </c>
      <c r="L11">
        <f>SUM(L2:L8)</f>
        <v>230</v>
      </c>
    </row>
    <row r="12" spans="1:14" x14ac:dyDescent="0.35">
      <c r="K12" t="s">
        <v>105</v>
      </c>
      <c r="L12">
        <f>SUM(B2:B9)</f>
        <v>3072.1996799999997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"/>
  <sheetViews>
    <sheetView topLeftCell="G1" workbookViewId="0">
      <selection activeCell="H2" sqref="H2:I7"/>
    </sheetView>
  </sheetViews>
  <sheetFormatPr baseColWidth="10" defaultColWidth="8.7265625" defaultRowHeight="14.5" x14ac:dyDescent="0.35"/>
  <sheetData>
    <row r="1" spans="1:14" x14ac:dyDescent="0.35">
      <c r="A1" s="1" t="s">
        <v>0</v>
      </c>
      <c r="B1" s="1" t="s">
        <v>1</v>
      </c>
      <c r="D1" t="s">
        <v>63</v>
      </c>
      <c r="E1" t="s">
        <v>52</v>
      </c>
      <c r="F1">
        <v>58</v>
      </c>
      <c r="H1" t="s">
        <v>87</v>
      </c>
      <c r="K1" t="s">
        <v>101</v>
      </c>
      <c r="L1" t="s">
        <v>96</v>
      </c>
      <c r="M1" t="s">
        <v>97</v>
      </c>
      <c r="N1" t="s">
        <v>107</v>
      </c>
    </row>
    <row r="2" spans="1:14" x14ac:dyDescent="0.35">
      <c r="A2" t="s">
        <v>2</v>
      </c>
      <c r="B2">
        <v>2162.7691519999998</v>
      </c>
      <c r="D2" t="s">
        <v>63</v>
      </c>
      <c r="E2" t="s">
        <v>53</v>
      </c>
      <c r="F2">
        <v>6</v>
      </c>
      <c r="H2" t="s">
        <v>94</v>
      </c>
      <c r="I2" t="s">
        <v>100</v>
      </c>
      <c r="K2">
        <v>0</v>
      </c>
      <c r="L2">
        <v>69</v>
      </c>
      <c r="M2">
        <v>2162.7691519999998</v>
      </c>
      <c r="N2">
        <f>(L2/$K$14)/(M2/$K$15)</f>
        <v>0.42614807185857251</v>
      </c>
    </row>
    <row r="3" spans="1:14" x14ac:dyDescent="0.35">
      <c r="A3" t="s">
        <v>25</v>
      </c>
      <c r="B3">
        <v>125.71263999999999</v>
      </c>
      <c r="D3" t="s">
        <v>63</v>
      </c>
      <c r="E3" t="s">
        <v>64</v>
      </c>
      <c r="F3">
        <v>13</v>
      </c>
      <c r="H3" t="s">
        <v>93</v>
      </c>
      <c r="I3" t="s">
        <v>100</v>
      </c>
      <c r="K3">
        <v>400</v>
      </c>
      <c r="L3">
        <v>13</v>
      </c>
      <c r="M3">
        <v>125.71263999999999</v>
      </c>
      <c r="N3">
        <f t="shared" ref="N3:N10" si="0">(L3/$K$14)/(M3/$K$15)</f>
        <v>1.3812936302154277</v>
      </c>
    </row>
    <row r="4" spans="1:14" x14ac:dyDescent="0.35">
      <c r="A4" t="s">
        <v>26</v>
      </c>
      <c r="B4">
        <v>209.48812799999999</v>
      </c>
      <c r="D4" t="s">
        <v>63</v>
      </c>
      <c r="E4" t="s">
        <v>65</v>
      </c>
      <c r="F4">
        <v>29</v>
      </c>
      <c r="H4" t="s">
        <v>92</v>
      </c>
      <c r="I4">
        <v>792</v>
      </c>
      <c r="K4">
        <v>800</v>
      </c>
      <c r="L4">
        <v>30</v>
      </c>
      <c r="M4">
        <v>209.48812799999999</v>
      </c>
      <c r="N4">
        <f t="shared" si="0"/>
        <v>1.91286113068567</v>
      </c>
    </row>
    <row r="5" spans="1:14" x14ac:dyDescent="0.35">
      <c r="A5" t="s">
        <v>27</v>
      </c>
      <c r="B5">
        <v>192.493312</v>
      </c>
      <c r="D5" t="s">
        <v>63</v>
      </c>
      <c r="E5" t="s">
        <v>66</v>
      </c>
      <c r="F5">
        <v>26</v>
      </c>
      <c r="H5" t="s">
        <v>91</v>
      </c>
      <c r="I5" t="s">
        <v>100</v>
      </c>
      <c r="K5">
        <v>1200</v>
      </c>
      <c r="L5">
        <v>26</v>
      </c>
      <c r="M5">
        <v>192.493312</v>
      </c>
      <c r="N5">
        <f t="shared" si="0"/>
        <v>1.8041776835297552</v>
      </c>
    </row>
    <row r="6" spans="1:14" x14ac:dyDescent="0.35">
      <c r="A6" t="s">
        <v>28</v>
      </c>
      <c r="B6">
        <v>179.27475200000001</v>
      </c>
      <c r="D6" t="s">
        <v>63</v>
      </c>
      <c r="E6" t="s">
        <v>67</v>
      </c>
      <c r="F6">
        <v>30</v>
      </c>
      <c r="H6" t="s">
        <v>90</v>
      </c>
      <c r="I6" t="s">
        <v>100</v>
      </c>
      <c r="K6">
        <v>1600</v>
      </c>
      <c r="L6">
        <v>30</v>
      </c>
      <c r="M6">
        <v>179.27475200000001</v>
      </c>
      <c r="N6">
        <f t="shared" si="0"/>
        <v>2.235237772864437</v>
      </c>
    </row>
    <row r="7" spans="1:14" x14ac:dyDescent="0.35">
      <c r="A7" t="s">
        <v>29</v>
      </c>
      <c r="B7">
        <v>128.32767999999999</v>
      </c>
      <c r="D7" t="s">
        <v>63</v>
      </c>
      <c r="E7" t="s">
        <v>68</v>
      </c>
      <c r="F7">
        <v>34</v>
      </c>
      <c r="H7" t="s">
        <v>88</v>
      </c>
      <c r="I7" t="s">
        <v>100</v>
      </c>
      <c r="K7">
        <v>2000</v>
      </c>
      <c r="L7">
        <v>34</v>
      </c>
      <c r="M7">
        <v>128.32767999999999</v>
      </c>
      <c r="N7">
        <f t="shared" si="0"/>
        <v>3.5389968636811506</v>
      </c>
    </row>
    <row r="8" spans="1:14" x14ac:dyDescent="0.35">
      <c r="A8" t="s">
        <v>30</v>
      </c>
      <c r="B8">
        <v>60.415488000000003</v>
      </c>
      <c r="D8" t="s">
        <v>63</v>
      </c>
      <c r="E8" t="s">
        <v>69</v>
      </c>
      <c r="F8">
        <v>21</v>
      </c>
      <c r="K8">
        <v>2400</v>
      </c>
      <c r="L8">
        <v>21</v>
      </c>
      <c r="M8">
        <v>60.415488000000003</v>
      </c>
      <c r="N8">
        <f t="shared" si="0"/>
        <v>4.6429350727732768</v>
      </c>
    </row>
    <row r="9" spans="1:14" x14ac:dyDescent="0.35">
      <c r="A9" t="s">
        <v>31</v>
      </c>
      <c r="B9">
        <v>12.63744</v>
      </c>
      <c r="D9" t="s">
        <v>63</v>
      </c>
      <c r="E9" t="s">
        <v>70</v>
      </c>
      <c r="F9">
        <v>7</v>
      </c>
      <c r="K9">
        <v>2800</v>
      </c>
      <c r="L9">
        <v>7</v>
      </c>
      <c r="M9">
        <v>12.63744</v>
      </c>
      <c r="N9">
        <f t="shared" si="0"/>
        <v>7.3987872062145765</v>
      </c>
    </row>
    <row r="10" spans="1:14" x14ac:dyDescent="0.35">
      <c r="A10" t="s">
        <v>32</v>
      </c>
      <c r="B10">
        <v>1.03552</v>
      </c>
      <c r="D10" t="s">
        <v>63</v>
      </c>
      <c r="E10" t="s">
        <v>71</v>
      </c>
      <c r="F10">
        <v>0</v>
      </c>
      <c r="K10">
        <v>3200</v>
      </c>
      <c r="L10">
        <v>0</v>
      </c>
      <c r="M10">
        <v>1.03552</v>
      </c>
      <c r="N10">
        <f t="shared" si="0"/>
        <v>0</v>
      </c>
    </row>
    <row r="11" spans="1:14" x14ac:dyDescent="0.35">
      <c r="A11" t="s">
        <v>33</v>
      </c>
      <c r="B11">
        <v>4.5567999999999997E-2</v>
      </c>
    </row>
    <row r="12" spans="1:14" x14ac:dyDescent="0.35">
      <c r="A12" t="s">
        <v>23</v>
      </c>
      <c r="B12">
        <v>0</v>
      </c>
    </row>
    <row r="13" spans="1:14" x14ac:dyDescent="0.35">
      <c r="A13" t="s">
        <v>34</v>
      </c>
      <c r="B13">
        <v>0</v>
      </c>
    </row>
    <row r="14" spans="1:14" x14ac:dyDescent="0.35">
      <c r="D14" t="s">
        <v>51</v>
      </c>
      <c r="F14">
        <f>SUM(F1:F10)</f>
        <v>224</v>
      </c>
      <c r="J14" t="s">
        <v>108</v>
      </c>
      <c r="K14">
        <f>SUM(L2:L10)</f>
        <v>230</v>
      </c>
    </row>
    <row r="15" spans="1:14" x14ac:dyDescent="0.35">
      <c r="J15" t="s">
        <v>105</v>
      </c>
      <c r="K15">
        <f>SUM(B2:B12)</f>
        <v>3072.1996799999997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6"/>
  <sheetViews>
    <sheetView tabSelected="1" workbookViewId="0">
      <selection activeCell="N12" sqref="N12"/>
    </sheetView>
  </sheetViews>
  <sheetFormatPr baseColWidth="10" defaultColWidth="8.7265625" defaultRowHeight="14.5" x14ac:dyDescent="0.35"/>
  <cols>
    <col min="2" max="2" width="17.54296875" customWidth="1"/>
  </cols>
  <sheetData>
    <row r="1" spans="1:14" x14ac:dyDescent="0.35">
      <c r="A1" s="1" t="s">
        <v>0</v>
      </c>
      <c r="B1" s="1" t="s">
        <v>1</v>
      </c>
      <c r="D1" t="s">
        <v>72</v>
      </c>
      <c r="E1" t="s">
        <v>52</v>
      </c>
      <c r="F1">
        <v>58</v>
      </c>
      <c r="H1" t="s">
        <v>87</v>
      </c>
      <c r="K1" t="s">
        <v>101</v>
      </c>
      <c r="L1" t="s">
        <v>109</v>
      </c>
      <c r="M1" t="s">
        <v>97</v>
      </c>
      <c r="N1" t="s">
        <v>107</v>
      </c>
    </row>
    <row r="2" spans="1:14" x14ac:dyDescent="0.35">
      <c r="A2" t="s">
        <v>2</v>
      </c>
      <c r="B2">
        <v>2162.8055039999999</v>
      </c>
      <c r="D2" t="s">
        <v>72</v>
      </c>
      <c r="E2" t="s">
        <v>53</v>
      </c>
      <c r="F2">
        <v>3</v>
      </c>
      <c r="H2" t="s">
        <v>88</v>
      </c>
      <c r="I2" t="s">
        <v>100</v>
      </c>
      <c r="K2">
        <v>0</v>
      </c>
      <c r="L2">
        <v>66</v>
      </c>
      <c r="M2">
        <v>2162.8055039999999</v>
      </c>
      <c r="N2">
        <f>(L2/$K$15)/(M2/$K$16)</f>
        <v>0.40761304362801803</v>
      </c>
    </row>
    <row r="3" spans="1:14" x14ac:dyDescent="0.35">
      <c r="A3" t="s">
        <v>35</v>
      </c>
      <c r="B3">
        <v>192.96384</v>
      </c>
      <c r="D3" t="s">
        <v>72</v>
      </c>
      <c r="E3" t="s">
        <v>73</v>
      </c>
      <c r="F3">
        <v>25</v>
      </c>
      <c r="H3" t="s">
        <v>90</v>
      </c>
      <c r="I3" t="s">
        <v>100</v>
      </c>
      <c r="K3">
        <v>100</v>
      </c>
      <c r="L3">
        <v>25</v>
      </c>
      <c r="M3">
        <v>192.96384</v>
      </c>
      <c r="N3">
        <f t="shared" ref="N3:N12" si="0">(L3/$K$15)/(M3/$K$16)</f>
        <v>1.7305560867056069</v>
      </c>
    </row>
    <row r="4" spans="1:14" x14ac:dyDescent="0.35">
      <c r="A4" t="s">
        <v>36</v>
      </c>
      <c r="B4">
        <v>178.01087999999999</v>
      </c>
      <c r="D4" t="s">
        <v>72</v>
      </c>
      <c r="E4" t="s">
        <v>74</v>
      </c>
      <c r="F4">
        <v>21</v>
      </c>
      <c r="H4" t="s">
        <v>94</v>
      </c>
      <c r="I4" t="s">
        <v>100</v>
      </c>
      <c r="K4">
        <v>200</v>
      </c>
      <c r="L4">
        <v>21</v>
      </c>
      <c r="M4">
        <v>178.01087999999999</v>
      </c>
      <c r="N4">
        <f t="shared" si="0"/>
        <v>1.5757755266077726</v>
      </c>
    </row>
    <row r="5" spans="1:14" x14ac:dyDescent="0.35">
      <c r="A5" t="s">
        <v>37</v>
      </c>
      <c r="B5">
        <v>158.93196800000001</v>
      </c>
      <c r="D5" t="s">
        <v>72</v>
      </c>
      <c r="E5" t="s">
        <v>75</v>
      </c>
      <c r="F5">
        <v>29</v>
      </c>
      <c r="H5" t="s">
        <v>93</v>
      </c>
      <c r="I5" t="s">
        <v>100</v>
      </c>
      <c r="K5">
        <v>300</v>
      </c>
      <c r="L5">
        <v>29</v>
      </c>
      <c r="M5">
        <v>158.93196800000001</v>
      </c>
      <c r="N5">
        <f t="shared" si="0"/>
        <v>2.4372963624175394</v>
      </c>
    </row>
    <row r="6" spans="1:14" x14ac:dyDescent="0.35">
      <c r="A6" t="s">
        <v>38</v>
      </c>
      <c r="B6">
        <v>125.64198399999999</v>
      </c>
      <c r="D6" t="s">
        <v>72</v>
      </c>
      <c r="E6" t="s">
        <v>76</v>
      </c>
      <c r="F6">
        <v>35</v>
      </c>
      <c r="H6" t="s">
        <v>91</v>
      </c>
      <c r="I6" t="s">
        <v>100</v>
      </c>
      <c r="K6">
        <v>400</v>
      </c>
      <c r="L6">
        <v>35</v>
      </c>
      <c r="M6">
        <v>125.64198399999999</v>
      </c>
      <c r="N6">
        <f t="shared" si="0"/>
        <v>3.7209588074995832</v>
      </c>
    </row>
    <row r="7" spans="1:14" x14ac:dyDescent="0.35">
      <c r="A7" t="s">
        <v>39</v>
      </c>
      <c r="B7">
        <v>96.577023999999994</v>
      </c>
      <c r="D7" t="s">
        <v>72</v>
      </c>
      <c r="E7" t="s">
        <v>77</v>
      </c>
      <c r="F7">
        <v>18</v>
      </c>
      <c r="H7" t="s">
        <v>92</v>
      </c>
      <c r="I7">
        <v>446</v>
      </c>
      <c r="K7">
        <v>500</v>
      </c>
      <c r="L7">
        <v>19</v>
      </c>
      <c r="M7">
        <v>96.577023999999994</v>
      </c>
      <c r="N7">
        <f t="shared" si="0"/>
        <v>2.6278549269423137</v>
      </c>
    </row>
    <row r="8" spans="1:14" x14ac:dyDescent="0.35">
      <c r="A8" t="s">
        <v>40</v>
      </c>
      <c r="B8">
        <v>69.623807999999997</v>
      </c>
      <c r="D8" t="s">
        <v>72</v>
      </c>
      <c r="E8" t="s">
        <v>78</v>
      </c>
      <c r="F8">
        <v>14</v>
      </c>
      <c r="K8">
        <v>600</v>
      </c>
      <c r="L8">
        <v>14</v>
      </c>
      <c r="M8">
        <v>69.623807999999997</v>
      </c>
      <c r="N8">
        <f t="shared" si="0"/>
        <v>2.6859125370248162</v>
      </c>
    </row>
    <row r="9" spans="1:14" x14ac:dyDescent="0.35">
      <c r="A9" t="s">
        <v>110</v>
      </c>
      <c r="B9">
        <v>46.694400000000002</v>
      </c>
      <c r="D9" t="s">
        <v>72</v>
      </c>
      <c r="E9" t="s">
        <v>79</v>
      </c>
      <c r="F9">
        <v>10</v>
      </c>
      <c r="K9">
        <v>700</v>
      </c>
      <c r="L9">
        <v>10</v>
      </c>
      <c r="M9">
        <v>46.694400000000002</v>
      </c>
      <c r="N9">
        <f t="shared" si="0"/>
        <v>2.860597826086956</v>
      </c>
    </row>
    <row r="10" spans="1:14" x14ac:dyDescent="0.35">
      <c r="A10" t="s">
        <v>111</v>
      </c>
      <c r="B10">
        <v>27.612159999999999</v>
      </c>
      <c r="D10" t="s">
        <v>72</v>
      </c>
      <c r="E10" t="s">
        <v>80</v>
      </c>
      <c r="F10">
        <v>6</v>
      </c>
      <c r="K10">
        <v>800</v>
      </c>
      <c r="L10">
        <v>6</v>
      </c>
      <c r="M10">
        <v>27.612159999999999</v>
      </c>
      <c r="N10">
        <f t="shared" si="0"/>
        <v>2.902501632551052</v>
      </c>
    </row>
    <row r="11" spans="1:14" x14ac:dyDescent="0.35">
      <c r="A11" t="s">
        <v>112</v>
      </c>
      <c r="B11">
        <v>11.095552</v>
      </c>
      <c r="D11" t="s">
        <v>72</v>
      </c>
      <c r="E11" t="s">
        <v>81</v>
      </c>
      <c r="F11">
        <v>5</v>
      </c>
      <c r="K11">
        <v>900</v>
      </c>
      <c r="L11">
        <v>5</v>
      </c>
      <c r="M11">
        <v>11.095552</v>
      </c>
      <c r="N11">
        <f>(L11/$K$15)/(M11/$K$16)</f>
        <v>6.0192543431113101</v>
      </c>
    </row>
    <row r="12" spans="1:14" x14ac:dyDescent="0.35">
      <c r="A12" t="s">
        <v>113</v>
      </c>
      <c r="B12">
        <v>2.1283840000000001</v>
      </c>
      <c r="D12" t="s">
        <v>72</v>
      </c>
      <c r="E12" t="s">
        <v>82</v>
      </c>
      <c r="F12">
        <v>0</v>
      </c>
      <c r="K12">
        <v>1000</v>
      </c>
      <c r="L12">
        <v>0</v>
      </c>
      <c r="M12">
        <v>2.1283840000000001</v>
      </c>
      <c r="N12">
        <f t="shared" si="0"/>
        <v>0</v>
      </c>
    </row>
    <row r="13" spans="1:14" x14ac:dyDescent="0.35">
      <c r="A13" t="s">
        <v>16</v>
      </c>
      <c r="B13">
        <v>0.114176</v>
      </c>
    </row>
    <row r="14" spans="1:14" x14ac:dyDescent="0.35">
      <c r="A14" t="s">
        <v>23</v>
      </c>
      <c r="B14">
        <v>0</v>
      </c>
      <c r="D14" t="s">
        <v>51</v>
      </c>
      <c r="F14">
        <f>SUM(F1:F12)</f>
        <v>224</v>
      </c>
    </row>
    <row r="15" spans="1:14" x14ac:dyDescent="0.35">
      <c r="J15" t="s">
        <v>106</v>
      </c>
      <c r="K15">
        <f>SUM(L2:L12)</f>
        <v>230</v>
      </c>
    </row>
    <row r="16" spans="1:14" x14ac:dyDescent="0.35">
      <c r="J16" t="s">
        <v>105</v>
      </c>
      <c r="K16">
        <f>SUM(B2:B14)</f>
        <v>3072.1996799999997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"/>
  <sheetViews>
    <sheetView topLeftCell="I1" workbookViewId="0">
      <selection activeCell="M15" sqref="M15"/>
    </sheetView>
  </sheetViews>
  <sheetFormatPr baseColWidth="10" defaultColWidth="8.7265625" defaultRowHeight="14.5" x14ac:dyDescent="0.35"/>
  <sheetData>
    <row r="1" spans="1:14" x14ac:dyDescent="0.35">
      <c r="A1" s="1" t="s">
        <v>0</v>
      </c>
      <c r="B1" s="1" t="s">
        <v>1</v>
      </c>
      <c r="D1" t="s">
        <v>83</v>
      </c>
      <c r="E1" t="s">
        <v>52</v>
      </c>
      <c r="F1">
        <v>57</v>
      </c>
      <c r="H1" t="s">
        <v>87</v>
      </c>
      <c r="K1" t="s">
        <v>101</v>
      </c>
      <c r="L1" t="s">
        <v>96</v>
      </c>
      <c r="M1" t="s">
        <v>97</v>
      </c>
      <c r="N1" t="s">
        <v>107</v>
      </c>
    </row>
    <row r="2" spans="1:14" x14ac:dyDescent="0.35">
      <c r="A2" t="s">
        <v>2</v>
      </c>
      <c r="B2">
        <f>3072.2-908.1518</f>
        <v>2164.0481999999997</v>
      </c>
      <c r="D2" t="s">
        <v>83</v>
      </c>
      <c r="E2" t="s">
        <v>53</v>
      </c>
      <c r="F2">
        <v>8</v>
      </c>
      <c r="H2" t="s">
        <v>88</v>
      </c>
      <c r="I2" t="s">
        <v>100</v>
      </c>
      <c r="K2">
        <v>0</v>
      </c>
      <c r="L2">
        <v>70</v>
      </c>
      <c r="M2">
        <f>3072.2-908.1518</f>
        <v>2164.0481999999997</v>
      </c>
      <c r="N2">
        <f>(L2/$L$15)/(M2/$L$16)</f>
        <v>0.43206865435766661</v>
      </c>
    </row>
    <row r="3" spans="1:14" x14ac:dyDescent="0.35">
      <c r="A3" t="s">
        <v>3</v>
      </c>
      <c r="B3">
        <v>58.777087999999999</v>
      </c>
      <c r="D3" t="s">
        <v>83</v>
      </c>
      <c r="E3" t="s">
        <v>43</v>
      </c>
      <c r="F3">
        <v>8</v>
      </c>
      <c r="H3" t="s">
        <v>90</v>
      </c>
      <c r="I3" t="s">
        <v>100</v>
      </c>
      <c r="K3">
        <v>10</v>
      </c>
      <c r="L3">
        <v>8</v>
      </c>
      <c r="M3">
        <v>58.777087999999999</v>
      </c>
      <c r="N3">
        <f t="shared" ref="N3:N12" si="0">(L3/$L$15)/(M3/$L$16)</f>
        <v>1.8180405724258313</v>
      </c>
    </row>
    <row r="4" spans="1:14" x14ac:dyDescent="0.35">
      <c r="A4" t="s">
        <v>4</v>
      </c>
      <c r="B4">
        <v>27.281151999999999</v>
      </c>
      <c r="D4" t="s">
        <v>83</v>
      </c>
      <c r="E4" t="s">
        <v>44</v>
      </c>
      <c r="F4">
        <v>4</v>
      </c>
      <c r="H4" t="s">
        <v>94</v>
      </c>
      <c r="I4" t="s">
        <v>100</v>
      </c>
      <c r="K4">
        <v>20</v>
      </c>
      <c r="L4">
        <v>4</v>
      </c>
      <c r="M4">
        <v>27.281151999999999</v>
      </c>
      <c r="N4">
        <f t="shared" si="0"/>
        <v>1.9584790758294131</v>
      </c>
    </row>
    <row r="5" spans="1:14" x14ac:dyDescent="0.35">
      <c r="A5" t="s">
        <v>5</v>
      </c>
      <c r="B5">
        <v>36.416511999999997</v>
      </c>
      <c r="D5" t="s">
        <v>83</v>
      </c>
      <c r="E5" t="s">
        <v>45</v>
      </c>
      <c r="F5">
        <v>3</v>
      </c>
      <c r="H5" t="s">
        <v>93</v>
      </c>
      <c r="I5" t="s">
        <v>100</v>
      </c>
      <c r="K5">
        <v>30</v>
      </c>
      <c r="L5">
        <v>3</v>
      </c>
      <c r="M5">
        <v>36.416511999999997</v>
      </c>
      <c r="N5">
        <f t="shared" si="0"/>
        <v>1.100384738038374</v>
      </c>
    </row>
    <row r="6" spans="1:14" x14ac:dyDescent="0.35">
      <c r="A6" t="s">
        <v>6</v>
      </c>
      <c r="B6">
        <v>36.512512000000001</v>
      </c>
      <c r="D6" t="s">
        <v>83</v>
      </c>
      <c r="E6" t="s">
        <v>46</v>
      </c>
      <c r="F6">
        <v>8</v>
      </c>
      <c r="H6" t="s">
        <v>91</v>
      </c>
      <c r="I6" t="s">
        <v>100</v>
      </c>
      <c r="K6">
        <v>40</v>
      </c>
      <c r="L6">
        <v>8</v>
      </c>
      <c r="M6">
        <v>36.512512000000001</v>
      </c>
      <c r="N6">
        <f t="shared" si="0"/>
        <v>2.9266441792074858</v>
      </c>
    </row>
    <row r="7" spans="1:14" x14ac:dyDescent="0.35">
      <c r="A7" t="s">
        <v>7</v>
      </c>
      <c r="B7">
        <v>43.295487999999999</v>
      </c>
      <c r="D7" t="s">
        <v>83</v>
      </c>
      <c r="E7" t="s">
        <v>47</v>
      </c>
      <c r="F7">
        <v>2</v>
      </c>
      <c r="H7" t="s">
        <v>92</v>
      </c>
      <c r="I7">
        <v>87</v>
      </c>
      <c r="K7">
        <v>50</v>
      </c>
      <c r="L7">
        <v>2</v>
      </c>
      <c r="M7">
        <v>43.295487999999999</v>
      </c>
      <c r="N7">
        <f t="shared" si="0"/>
        <v>0.61703387378982466</v>
      </c>
    </row>
    <row r="8" spans="1:14" x14ac:dyDescent="0.35">
      <c r="A8" t="s">
        <v>8</v>
      </c>
      <c r="B8">
        <v>61.756416000000002</v>
      </c>
      <c r="D8" t="s">
        <v>83</v>
      </c>
      <c r="E8" t="s">
        <v>48</v>
      </c>
      <c r="F8">
        <v>8</v>
      </c>
      <c r="K8">
        <v>60</v>
      </c>
      <c r="L8">
        <v>8</v>
      </c>
      <c r="M8">
        <v>61.756416000000002</v>
      </c>
      <c r="N8">
        <f t="shared" si="0"/>
        <v>1.7303324518223899</v>
      </c>
    </row>
    <row r="9" spans="1:14" x14ac:dyDescent="0.35">
      <c r="A9" t="s">
        <v>9</v>
      </c>
      <c r="B9">
        <v>66.723839999999996</v>
      </c>
      <c r="D9" t="s">
        <v>83</v>
      </c>
      <c r="E9" t="s">
        <v>49</v>
      </c>
      <c r="F9">
        <v>10</v>
      </c>
      <c r="K9">
        <v>70</v>
      </c>
      <c r="L9">
        <v>10</v>
      </c>
      <c r="M9">
        <v>66.723839999999996</v>
      </c>
      <c r="N9">
        <f t="shared" si="0"/>
        <v>2.001891878394654</v>
      </c>
    </row>
    <row r="10" spans="1:14" x14ac:dyDescent="0.35">
      <c r="A10" t="s">
        <v>10</v>
      </c>
      <c r="B10">
        <v>101.859328</v>
      </c>
      <c r="D10" t="s">
        <v>83</v>
      </c>
      <c r="E10" t="s">
        <v>50</v>
      </c>
      <c r="F10">
        <v>9</v>
      </c>
      <c r="K10">
        <v>80</v>
      </c>
      <c r="L10">
        <v>9</v>
      </c>
      <c r="M10">
        <v>101.859328</v>
      </c>
      <c r="N10">
        <f t="shared" si="0"/>
        <v>1.1802210402583246</v>
      </c>
    </row>
    <row r="11" spans="1:14" x14ac:dyDescent="0.35">
      <c r="A11" t="s">
        <v>11</v>
      </c>
      <c r="B11">
        <v>123.101696</v>
      </c>
      <c r="D11" t="s">
        <v>83</v>
      </c>
      <c r="E11" t="s">
        <v>84</v>
      </c>
      <c r="F11">
        <v>23</v>
      </c>
      <c r="K11">
        <v>90</v>
      </c>
      <c r="L11">
        <v>24</v>
      </c>
      <c r="M11">
        <v>123.101696</v>
      </c>
      <c r="N11">
        <f t="shared" si="0"/>
        <v>2.604167144367616</v>
      </c>
    </row>
    <row r="12" spans="1:14" x14ac:dyDescent="0.35">
      <c r="A12" t="s">
        <v>41</v>
      </c>
      <c r="B12">
        <v>352.42777599999999</v>
      </c>
      <c r="D12" t="s">
        <v>83</v>
      </c>
      <c r="E12" t="s">
        <v>85</v>
      </c>
      <c r="F12">
        <v>84</v>
      </c>
      <c r="K12">
        <v>100</v>
      </c>
      <c r="L12">
        <v>84</v>
      </c>
      <c r="M12">
        <v>352.42777599999999</v>
      </c>
      <c r="N12">
        <f t="shared" si="0"/>
        <v>3.1836902449112197</v>
      </c>
    </row>
    <row r="13" spans="1:14" x14ac:dyDescent="0.35">
      <c r="A13" t="s">
        <v>16</v>
      </c>
      <c r="B13">
        <v>0</v>
      </c>
    </row>
    <row r="14" spans="1:14" x14ac:dyDescent="0.35">
      <c r="D14" t="s">
        <v>51</v>
      </c>
      <c r="F14">
        <f>SUM(F1:F12)</f>
        <v>224</v>
      </c>
    </row>
    <row r="15" spans="1:14" x14ac:dyDescent="0.35">
      <c r="K15" t="s">
        <v>106</v>
      </c>
      <c r="L15">
        <f>SUM(L2:L12)</f>
        <v>230</v>
      </c>
    </row>
    <row r="16" spans="1:14" x14ac:dyDescent="0.35">
      <c r="K16" t="s">
        <v>105</v>
      </c>
      <c r="L16">
        <f>SUM(B2:B12)</f>
        <v>3072.2000079999998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sr16_34_SRRBMU</vt:lpstr>
      <vt:lpstr>sr16_34_SRRDIAMMIDDEL_GE8</vt:lpstr>
      <vt:lpstr>sr16_34_SRRMHOYDE</vt:lpstr>
      <vt:lpstr>sr16_34_SRRGRFLATE</vt:lpstr>
      <vt:lpstr>sr16_34_SRRTREANTALL</vt:lpstr>
      <vt:lpstr>sr16_34_SRRTREANTALL_GE16</vt:lpstr>
      <vt:lpstr>sr16_34_SRRKRONEDEK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Isak Hågensen</cp:lastModifiedBy>
  <dcterms:created xsi:type="dcterms:W3CDTF">2024-02-08T14:46:31Z</dcterms:created>
  <dcterms:modified xsi:type="dcterms:W3CDTF">2024-02-15T13:19:45Z</dcterms:modified>
</cp:coreProperties>
</file>