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el\Google Drive\Coding\Projects\pokemon_go_evaluator\db\excel\"/>
    </mc:Choice>
  </mc:AlternateContent>
  <xr:revisionPtr revIDLastSave="0" documentId="13_ncr:1_{0E13408A-5E58-478B-BE72-B9DF005D923A}" xr6:coauthVersionLast="47" xr6:coauthVersionMax="47" xr10:uidLastSave="{00000000-0000-0000-0000-000000000000}"/>
  <bookViews>
    <workbookView xWindow="28680" yWindow="-120" windowWidth="29040" windowHeight="15840" xr2:uid="{CB797451-59B5-4265-BF5F-73D8B5FF9287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X2" i="1"/>
  <c r="Y2" i="1"/>
  <c r="Z2" i="1"/>
  <c r="AA2" i="1"/>
  <c r="W2" i="1"/>
  <c r="V2" i="1"/>
  <c r="U2" i="1"/>
  <c r="T2" i="1"/>
  <c r="AB2" i="1" l="1"/>
  <c r="AC2" i="1"/>
</calcChain>
</file>

<file path=xl/sharedStrings.xml><?xml version="1.0" encoding="utf-8"?>
<sst xmlns="http://schemas.openxmlformats.org/spreadsheetml/2006/main" count="44" uniqueCount="35">
  <si>
    <t>Level</t>
  </si>
  <si>
    <t>dust</t>
  </si>
  <si>
    <t>candy</t>
  </si>
  <si>
    <t>current lvl</t>
  </si>
  <si>
    <t>gl lvl</t>
  </si>
  <si>
    <t>ul lvl</t>
  </si>
  <si>
    <t>gl dust cost</t>
  </si>
  <si>
    <t>gl candy cost</t>
  </si>
  <si>
    <t>gl shadow dust cost</t>
  </si>
  <si>
    <t>gl shadow candy cost</t>
  </si>
  <si>
    <t>ul dust cost</t>
  </si>
  <si>
    <t>ul candy cost</t>
  </si>
  <si>
    <t>ul shadow dust cost</t>
  </si>
  <si>
    <t>ul shadow candy cost</t>
  </si>
  <si>
    <t>gl dust test</t>
  </si>
  <si>
    <t>ul candy test</t>
  </si>
  <si>
    <t>dust shadow</t>
  </si>
  <si>
    <t>candy shadow</t>
  </si>
  <si>
    <t>dust purified</t>
  </si>
  <si>
    <t>candy purified</t>
  </si>
  <si>
    <t>total dust</t>
  </si>
  <si>
    <t>total candy</t>
  </si>
  <si>
    <t>** shadow/purified costs are directly from game</t>
  </si>
  <si>
    <t>dust shadow ratio</t>
  </si>
  <si>
    <t>dust purified ratio</t>
  </si>
  <si>
    <t>total dust shadow (game)</t>
  </si>
  <si>
    <t>total dust purified (game)</t>
  </si>
  <si>
    <t>total candy purified (game)</t>
  </si>
  <si>
    <t>src: https://pokemongohub.net/post/guide/guide-to-power-up-costs-in-pokemon-go/</t>
  </si>
  <si>
    <t>total candy shadow (game)</t>
  </si>
  <si>
    <t>dust shadow (game)</t>
  </si>
  <si>
    <t>candy shadow (game)</t>
  </si>
  <si>
    <t>dust purified (game)</t>
  </si>
  <si>
    <t>candy purified (game)</t>
  </si>
  <si>
    <t>directly from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</si>
</sst>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9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2A29B4-D023-480B-9D48-CD6A20AA9073}" name="Table3" displayName="Table3" ref="Q1:AC2" totalsRowShown="0">
  <autoFilter ref="Q1:AC2" xr:uid="{C32A29B4-D023-480B-9D48-CD6A20AA9073}"/>
  <tableColumns count="13">
    <tableColumn id="1" xr3:uid="{C30C0E0D-F762-4E10-81BC-AFF5CFB79012}" name="current lvl"/>
    <tableColumn id="2" xr3:uid="{307BF76B-B152-47CB-B2C5-D3274B5309F3}" name="gl lvl"/>
    <tableColumn id="3" xr3:uid="{3E838839-D025-4FD9-923E-881F493E903A}" name="ul lvl"/>
    <tableColumn id="4" xr3:uid="{06DC3E88-309F-40D1-AB3B-F63ECF17F3E2}" name="gl dust cost">
      <calculatedColumnFormula>SUMIFS(Table2[dust],Table2[Level],"&gt;="&amp;Table3[[#This Row],[current lvl]],Table2[Level],"&lt;"&amp;Table3[[#This Row],[gl lvl]])</calculatedColumnFormula>
    </tableColumn>
    <tableColumn id="5" xr3:uid="{FC6AC205-6E1C-46B3-A640-7D9C5B883983}" name="gl candy cost">
      <calculatedColumnFormula>SUMIFS(Table2[candy],Table2[Level],"&gt;="&amp;Table3[[#This Row],[current lvl]],Table2[Level],"&lt;"&amp;Table3[[#This Row],[gl lvl]])</calculatedColumnFormula>
    </tableColumn>
    <tableColumn id="6" xr3:uid="{6909A657-AD40-4895-B635-090580216EC1}" name="gl shadow dust cost">
      <calculatedColumnFormula>SUMIFS(Table2[dust shadow],Table2[Level],"&gt;="&amp;Table3[[#This Row],[current lvl]],Table2[Level],"&lt;"&amp;Table3[[#This Row],[gl lvl]])</calculatedColumnFormula>
    </tableColumn>
    <tableColumn id="7" xr3:uid="{78D51886-43FA-4575-A7D1-BE103BCC0481}" name="gl shadow candy cost">
      <calculatedColumnFormula>SUMIFS(Table2[candy shadow],Table2[Level],"&gt;="&amp;Table3[[#This Row],[current lvl]],Table2[Level],"&lt;"&amp;Table3[[#This Row],[gl lvl]])</calculatedColumnFormula>
    </tableColumn>
    <tableColumn id="8" xr3:uid="{60DCABE9-F853-4364-87C4-119AB36DFA5C}" name="ul dust cost">
      <calculatedColumnFormula>SUMIFS(Table2[dust],Table2[Level],"&gt;="&amp;Table3[[#This Row],[current lvl]],Table2[Level],"&lt;"&amp;Table3[[#This Row],[ul lvl]])</calculatedColumnFormula>
    </tableColumn>
    <tableColumn id="9" xr3:uid="{826EDA20-0016-4A64-9189-7A80D4BA266F}" name="ul candy cost">
      <calculatedColumnFormula>SUMIFS(Table2[candy],Table2[Level],"&gt;="&amp;Table3[[#This Row],[current lvl]],Table2[Level],"&lt;"&amp;Table3[[#This Row],[ul lvl]])</calculatedColumnFormula>
    </tableColumn>
    <tableColumn id="10" xr3:uid="{953E7FEB-A25E-43C0-A1BE-66701C269AF1}" name="ul shadow dust cost">
      <calculatedColumnFormula>SUMIFS(Table2[dust shadow],Table2[Level],"&gt;="&amp;Table3[[#This Row],[current lvl]],Table2[Level],"&lt;"&amp;Table3[[#This Row],[ul lvl]])</calculatedColumnFormula>
    </tableColumn>
    <tableColumn id="11" xr3:uid="{D7E7E3AA-8AB9-443F-9312-6DE80E23EAFC}" name="ul shadow candy cost">
      <calculatedColumnFormula>SUMIFS(Table2[candy shadow],Table2[Level],"&gt;="&amp;Table3[[#This Row],[current lvl]],Table2[Level],"&lt;"&amp;Table3[[#This Row],[ul lvl]])</calculatedColumnFormula>
    </tableColumn>
    <tableColumn id="12" xr3:uid="{E2AC6F46-EA7F-4EF3-8952-8E2FF7D3723B}" name="gl dust test">
      <calculatedColumnFormula>(Table3[[#This Row],[gl dust cost]])=(Table3[[#This Row],[gl shadow dust cost]]*1.2)</calculatedColumnFormula>
    </tableColumn>
    <tableColumn id="13" xr3:uid="{8758EB8C-CD4C-4CE3-870B-6B79F0B8C60E}" name="ul candy test">
      <calculatedColumnFormula>Table3[[#This Row],[gl candy cost]]=(Table3[[#This Row],[gl shadow candy cost]]*1.2)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A91F5D-6A9F-41CC-9FD9-D5780795C637}" name="Table2" displayName="Table2" ref="A2:O81" totalsRowShown="0">
  <autoFilter ref="A2:O81" xr:uid="{0FA91F5D-6A9F-41CC-9FD9-D5780795C637}"/>
  <tableColumns count="15">
    <tableColumn id="1" xr3:uid="{537F6528-5F0E-40A7-B365-A69EF6067EB0}" name="Level"/>
    <tableColumn id="4" xr3:uid="{8436F25C-F89F-4717-8D31-51B04919A623}" name="dust"/>
    <tableColumn id="5" xr3:uid="{8750083B-2EA4-45B7-B9A6-61CE71507219}" name="candy"/>
    <tableColumn id="2" xr3:uid="{80344CC1-1674-4255-9325-12AD8FD7C3CF}" name="dust shadow"/>
    <tableColumn id="3" xr3:uid="{A52DE375-D897-461D-8D49-5EA10A9B1551}" name="candy shadow"/>
    <tableColumn id="6" xr3:uid="{7B8904BE-8138-4645-A13E-4DAE0C4B3F7E}" name="dust purified"/>
    <tableColumn id="7" xr3:uid="{9B8426BA-78DD-491F-8014-CE9701734FF6}" name="candy purified"/>
    <tableColumn id="8" xr3:uid="{8AED3753-B0E2-4F36-ABEE-4383C4E2470E}" name="total dust shadow (game)" dataDxfId="3"/>
    <tableColumn id="10" xr3:uid="{86935259-865A-4A6D-BD93-8261AFD7E2D0}" name="total candy shadow (game)"/>
    <tableColumn id="9" xr3:uid="{D5274C67-C0A9-4549-B758-1DD7093DF24D}" name="dust shadow (game)"/>
    <tableColumn id="13" xr3:uid="{7DE337CA-1FAE-40D0-A929-F42FA4E2AC15}" name="candy shadow (game)" dataDxfId="2"/>
    <tableColumn id="11" xr3:uid="{2DF06951-2E85-4248-8869-34EC36BA27DF}" name="total dust purified (game)"/>
    <tableColumn id="12" xr3:uid="{C50D9AB8-0666-40DE-9386-0091A6EFF574}" name="total candy purified (game)"/>
    <tableColumn id="14" xr3:uid="{77E6341C-38A2-4805-86EB-9ABEE4102BAA}" name="dust purified (game)" dataDxfId="1"/>
    <tableColumn id="15" xr3:uid="{B5D24488-70F2-4E81-AD0D-424886CA19C8}" name="candy purified (game)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4B5623-C487-4FD9-B766-B37C487CDC72}" name="Table4" displayName="Table4" ref="A1:M100" totalsRowShown="0">
  <autoFilter ref="A1:M100" xr:uid="{844B5623-C487-4FD9-B766-B37C487CDC72}"/>
  <tableColumns count="13">
    <tableColumn id="1" xr3:uid="{0695C72C-51FE-4BE6-AD10-C8B2DA41CEDD}" name="Level"/>
    <tableColumn id="7" xr3:uid="{0E4C1FE8-B310-4F93-A02C-95D9E53DD1B7}" name="dust"/>
    <tableColumn id="6" xr3:uid="{A747689E-BA19-4288-9961-EA2E32A4282C}" name="candy"/>
    <tableColumn id="8" xr3:uid="{96D90F95-5638-499F-B814-761B66E28D4E}" name="total dust" dataDxfId="9">
      <calculatedColumnFormula>SUMIF(Table4[Level],"&lt;"&amp;Table4[[#This Row],[Level]],Table4[dust])</calculatedColumnFormula>
    </tableColumn>
    <tableColumn id="10" xr3:uid="{5F609FE9-B2D3-4404-A898-5AE4F0C0F31A}" name="total candy" dataDxfId="8">
      <calculatedColumnFormula>SUMIF(Table4[Level],"&lt;"&amp;Table4[[#This Row],[Level]],Table4[candy])</calculatedColumnFormula>
    </tableColumn>
    <tableColumn id="2" xr3:uid="{52143B23-3227-4684-9366-0D2532CBE4DF}" name="total dust shadow (game)"/>
    <tableColumn id="9" xr3:uid="{C26835E0-7690-4195-9BB7-6667491B72FC}" name="dust shadow" dataDxfId="7">
      <calculatedColumnFormula>F3-Table4[[#This Row],[total dust shadow (game)]]</calculatedColumnFormula>
    </tableColumn>
    <tableColumn id="11" xr3:uid="{91A79F31-DC80-4504-815A-5F7304C0992F}" name="dust shadow ratio" dataDxfId="6">
      <calculatedColumnFormula>Table4[[#This Row],[dust shadow]]/Table4[[#This Row],[dust]]</calculatedColumnFormula>
    </tableColumn>
    <tableColumn id="3" xr3:uid="{DA925FE7-9D79-42FC-8CF8-AFA4BC15C16F}" name="total candy shadow (game)"/>
    <tableColumn id="4" xr3:uid="{1543D388-6A6C-4AF6-BB9F-7587E5754922}" name="total dust purified (game)"/>
    <tableColumn id="5" xr3:uid="{D2800888-FFFD-41E9-A644-B499DAB93020}" name="total candy purified (game)"/>
    <tableColumn id="12" xr3:uid="{87D240A1-70CD-4B80-9F93-FA11C684D2CA}" name="dust purified" dataDxfId="5">
      <calculatedColumnFormula>J3-Table4[[#This Row],[total dust purified (game)]]</calculatedColumnFormula>
    </tableColumn>
    <tableColumn id="13" xr3:uid="{012489D9-5A4E-49B8-A20F-F9F37196CBE8}" name="dust purified ratio" dataDxfId="4">
      <calculatedColumnFormula>Table4[[#This Row],[dust purified]]/Table4[[#This Row],[dust]]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A828-E9D0-4543-826B-BB73DC3EEC71}">
  <dimension ref="A1:AC81"/>
  <sheetViews>
    <sheetView tabSelected="1" zoomScaleNormal="100" workbookViewId="0">
      <selection activeCell="K9" sqref="K9"/>
    </sheetView>
  </sheetViews>
  <sheetFormatPr defaultRowHeight="15" x14ac:dyDescent="0.25"/>
  <cols>
    <col min="2" max="2" width="10.42578125" customWidth="1"/>
    <col min="4" max="4" width="14.42578125" bestFit="1" customWidth="1"/>
    <col min="5" max="5" width="15.85546875" bestFit="1" customWidth="1"/>
    <col min="12" max="12" width="9.140625" customWidth="1"/>
    <col min="18" max="18" width="12.140625" customWidth="1"/>
  </cols>
  <sheetData>
    <row r="1" spans="1:29" x14ac:dyDescent="0.25">
      <c r="A1" s="2" t="s">
        <v>28</v>
      </c>
      <c r="B1" s="2"/>
      <c r="C1" s="2"/>
      <c r="D1" s="2"/>
      <c r="E1" s="2"/>
      <c r="F1" s="2"/>
      <c r="G1" s="2"/>
      <c r="H1" s="3" t="s">
        <v>34</v>
      </c>
      <c r="I1" s="3"/>
      <c r="J1" s="3"/>
      <c r="K1" s="3"/>
      <c r="L1" s="3"/>
      <c r="M1" s="3"/>
      <c r="N1" s="3"/>
      <c r="O1" s="3"/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</row>
    <row r="2" spans="1:29" x14ac:dyDescent="0.25">
      <c r="A2" t="s">
        <v>0</v>
      </c>
      <c r="B2" t="s">
        <v>1</v>
      </c>
      <c r="C2" t="s">
        <v>2</v>
      </c>
      <c r="D2" t="s">
        <v>16</v>
      </c>
      <c r="E2" t="s">
        <v>17</v>
      </c>
      <c r="F2" t="s">
        <v>18</v>
      </c>
      <c r="G2" t="s">
        <v>19</v>
      </c>
      <c r="H2" s="1" t="s">
        <v>25</v>
      </c>
      <c r="I2" t="s">
        <v>29</v>
      </c>
      <c r="J2" t="s">
        <v>30</v>
      </c>
      <c r="K2" t="s">
        <v>31</v>
      </c>
      <c r="L2" t="s">
        <v>26</v>
      </c>
      <c r="M2" t="s">
        <v>27</v>
      </c>
      <c r="N2" t="s">
        <v>32</v>
      </c>
      <c r="O2" t="s">
        <v>33</v>
      </c>
      <c r="Q2">
        <v>29</v>
      </c>
      <c r="R2">
        <v>29.5</v>
      </c>
      <c r="S2">
        <v>40</v>
      </c>
      <c r="T2">
        <f>SUMIFS(Table2[dust],Table2[Level],"&gt;="&amp;Table3[[#This Row],[current lvl]],Table2[Level],"&lt;"&amp;Table3[[#This Row],[gl lvl]])</f>
        <v>5000</v>
      </c>
      <c r="U2">
        <f>SUMIFS(Table2[candy],Table2[Level],"&gt;="&amp;Table3[[#This Row],[current lvl]],Table2[Level],"&lt;"&amp;Table3[[#This Row],[gl lvl]])</f>
        <v>4</v>
      </c>
      <c r="V2">
        <f>SUMIFS(Table2[dust shadow],Table2[Level],"&gt;="&amp;Table3[[#This Row],[current lvl]],Table2[Level],"&lt;"&amp;Table3[[#This Row],[gl lvl]])</f>
        <v>6000</v>
      </c>
      <c r="W2">
        <f>SUMIFS(Table2[candy shadow],Table2[Level],"&gt;="&amp;Table3[[#This Row],[current lvl]],Table2[Level],"&lt;"&amp;Table3[[#This Row],[gl lvl]])</f>
        <v>5</v>
      </c>
      <c r="X2">
        <f>SUMIFS(Table2[dust],Table2[Level],"&gt;="&amp;Table3[[#This Row],[current lvl]],Table2[Level],"&lt;"&amp;Table3[[#This Row],[ul lvl]])</f>
        <v>160000</v>
      </c>
      <c r="Y2">
        <f>SUMIFS(Table2[candy],Table2[Level],"&gt;="&amp;Table3[[#This Row],[current lvl]],Table2[Level],"&lt;"&amp;Table3[[#This Row],[ul lvl]])</f>
        <v>190</v>
      </c>
      <c r="Z2">
        <f>SUMIFS(Table2[dust shadow],Table2[Level],"&gt;="&amp;Table3[[#This Row],[current lvl]],Table2[Level],"&lt;"&amp;Table3[[#This Row],[ul lvl]])</f>
        <v>192000</v>
      </c>
      <c r="AA2">
        <f>SUMIFS(Table2[candy shadow],Table2[Level],"&gt;="&amp;Table3[[#This Row],[current lvl]],Table2[Level],"&lt;"&amp;Table3[[#This Row],[ul lvl]])</f>
        <v>236</v>
      </c>
      <c r="AB2" t="b">
        <f>(Table3[[#This Row],[gl dust cost]])=(Table3[[#This Row],[gl shadow dust cost]]*1.2)</f>
        <v>0</v>
      </c>
      <c r="AC2" t="b">
        <f>Table3[[#This Row],[gl candy cost]]=(Table3[[#This Row],[gl shadow candy cost]]*1.2)</f>
        <v>0</v>
      </c>
    </row>
    <row r="3" spans="1:29" x14ac:dyDescent="0.25">
      <c r="A3">
        <v>1</v>
      </c>
      <c r="B3">
        <v>200</v>
      </c>
      <c r="C3">
        <v>1</v>
      </c>
      <c r="D3">
        <v>240</v>
      </c>
      <c r="E3">
        <v>2</v>
      </c>
      <c r="F3">
        <v>180</v>
      </c>
      <c r="G3">
        <v>1</v>
      </c>
      <c r="H3" s="1"/>
    </row>
    <row r="4" spans="1:29" x14ac:dyDescent="0.25">
      <c r="A4">
        <v>1.5</v>
      </c>
      <c r="B4">
        <v>200</v>
      </c>
      <c r="C4">
        <v>1</v>
      </c>
      <c r="D4">
        <v>240</v>
      </c>
      <c r="E4">
        <v>2</v>
      </c>
      <c r="F4">
        <v>180</v>
      </c>
      <c r="G4">
        <v>1</v>
      </c>
      <c r="H4" s="1"/>
    </row>
    <row r="5" spans="1:29" x14ac:dyDescent="0.25">
      <c r="A5">
        <v>2</v>
      </c>
      <c r="B5">
        <v>200</v>
      </c>
      <c r="C5">
        <v>1</v>
      </c>
      <c r="D5">
        <v>240</v>
      </c>
      <c r="E5">
        <v>2</v>
      </c>
      <c r="F5">
        <v>180</v>
      </c>
      <c r="G5">
        <v>1</v>
      </c>
      <c r="H5" s="1"/>
    </row>
    <row r="6" spans="1:29" x14ac:dyDescent="0.25">
      <c r="A6">
        <v>2.5</v>
      </c>
      <c r="B6">
        <v>200</v>
      </c>
      <c r="C6">
        <v>1</v>
      </c>
      <c r="D6">
        <v>240</v>
      </c>
      <c r="E6">
        <v>2</v>
      </c>
      <c r="F6">
        <v>180</v>
      </c>
      <c r="G6">
        <v>1</v>
      </c>
      <c r="H6" s="1"/>
    </row>
    <row r="7" spans="1:29" x14ac:dyDescent="0.25">
      <c r="A7">
        <v>3</v>
      </c>
      <c r="B7">
        <v>400</v>
      </c>
      <c r="C7">
        <v>1</v>
      </c>
      <c r="D7">
        <v>480</v>
      </c>
      <c r="E7">
        <v>2</v>
      </c>
      <c r="F7">
        <v>360</v>
      </c>
      <c r="G7">
        <v>1</v>
      </c>
      <c r="H7" s="1"/>
    </row>
    <row r="8" spans="1:29" x14ac:dyDescent="0.25">
      <c r="A8">
        <v>3.5</v>
      </c>
      <c r="B8">
        <v>400</v>
      </c>
      <c r="C8">
        <v>1</v>
      </c>
      <c r="D8">
        <v>480</v>
      </c>
      <c r="E8">
        <v>2</v>
      </c>
      <c r="F8">
        <v>360</v>
      </c>
      <c r="G8">
        <v>1</v>
      </c>
      <c r="H8" s="1"/>
    </row>
    <row r="9" spans="1:29" x14ac:dyDescent="0.25">
      <c r="A9">
        <v>4</v>
      </c>
      <c r="B9">
        <v>400</v>
      </c>
      <c r="C9">
        <v>1</v>
      </c>
      <c r="D9">
        <v>480</v>
      </c>
      <c r="E9">
        <v>2</v>
      </c>
      <c r="F9">
        <v>360</v>
      </c>
      <c r="G9">
        <v>1</v>
      </c>
      <c r="H9" s="1"/>
    </row>
    <row r="10" spans="1:29" x14ac:dyDescent="0.25">
      <c r="A10">
        <v>4.5</v>
      </c>
      <c r="B10">
        <v>400</v>
      </c>
      <c r="C10">
        <v>1</v>
      </c>
      <c r="D10">
        <v>480</v>
      </c>
      <c r="E10">
        <v>2</v>
      </c>
      <c r="F10">
        <v>360</v>
      </c>
      <c r="G10">
        <v>1</v>
      </c>
      <c r="H10" s="1"/>
    </row>
    <row r="11" spans="1:29" x14ac:dyDescent="0.25">
      <c r="A11">
        <v>5</v>
      </c>
      <c r="B11">
        <v>600</v>
      </c>
      <c r="C11">
        <v>1</v>
      </c>
      <c r="D11">
        <v>720</v>
      </c>
      <c r="E11">
        <v>2</v>
      </c>
      <c r="F11">
        <v>540</v>
      </c>
      <c r="G11">
        <v>1</v>
      </c>
      <c r="H11" s="1"/>
    </row>
    <row r="12" spans="1:29" x14ac:dyDescent="0.25">
      <c r="A12">
        <v>5.5</v>
      </c>
      <c r="B12">
        <v>600</v>
      </c>
      <c r="C12">
        <v>1</v>
      </c>
      <c r="D12">
        <v>720</v>
      </c>
      <c r="E12">
        <v>2</v>
      </c>
      <c r="F12">
        <v>540</v>
      </c>
      <c r="G12">
        <v>1</v>
      </c>
      <c r="H12" s="1"/>
    </row>
    <row r="13" spans="1:29" x14ac:dyDescent="0.25">
      <c r="A13">
        <v>6</v>
      </c>
      <c r="B13">
        <v>600</v>
      </c>
      <c r="C13">
        <v>1</v>
      </c>
      <c r="D13">
        <v>720</v>
      </c>
      <c r="E13">
        <v>2</v>
      </c>
      <c r="F13">
        <v>540</v>
      </c>
      <c r="G13">
        <v>1</v>
      </c>
      <c r="H13" s="1"/>
    </row>
    <row r="14" spans="1:29" x14ac:dyDescent="0.25">
      <c r="A14">
        <v>6.5</v>
      </c>
      <c r="B14">
        <v>600</v>
      </c>
      <c r="C14">
        <v>1</v>
      </c>
      <c r="D14">
        <v>720</v>
      </c>
      <c r="E14">
        <v>2</v>
      </c>
      <c r="F14">
        <v>540</v>
      </c>
      <c r="G14">
        <v>1</v>
      </c>
      <c r="H14" s="1"/>
    </row>
    <row r="15" spans="1:29" x14ac:dyDescent="0.25">
      <c r="A15">
        <v>7</v>
      </c>
      <c r="B15">
        <v>800</v>
      </c>
      <c r="C15">
        <v>1</v>
      </c>
      <c r="D15">
        <v>960</v>
      </c>
      <c r="E15">
        <v>2</v>
      </c>
      <c r="F15">
        <v>720</v>
      </c>
      <c r="G15">
        <v>1</v>
      </c>
      <c r="H15" s="1"/>
    </row>
    <row r="16" spans="1:29" x14ac:dyDescent="0.25">
      <c r="A16">
        <v>7.5</v>
      </c>
      <c r="B16">
        <v>800</v>
      </c>
      <c r="C16">
        <v>1</v>
      </c>
      <c r="D16">
        <v>960</v>
      </c>
      <c r="E16">
        <v>2</v>
      </c>
      <c r="F16">
        <v>720</v>
      </c>
      <c r="G16">
        <v>1</v>
      </c>
      <c r="H16" s="1"/>
    </row>
    <row r="17" spans="1:11" x14ac:dyDescent="0.25">
      <c r="A17">
        <v>8</v>
      </c>
      <c r="B17">
        <v>800</v>
      </c>
      <c r="C17">
        <v>1</v>
      </c>
      <c r="D17">
        <v>960</v>
      </c>
      <c r="E17">
        <v>2</v>
      </c>
      <c r="F17">
        <v>720</v>
      </c>
      <c r="G17">
        <v>1</v>
      </c>
      <c r="H17" s="1"/>
      <c r="J17">
        <v>961</v>
      </c>
      <c r="K17">
        <v>2</v>
      </c>
    </row>
    <row r="18" spans="1:11" x14ac:dyDescent="0.25">
      <c r="A18">
        <v>8.5</v>
      </c>
      <c r="B18">
        <v>800</v>
      </c>
      <c r="C18">
        <v>1</v>
      </c>
      <c r="D18">
        <v>960</v>
      </c>
      <c r="E18">
        <v>2</v>
      </c>
      <c r="F18">
        <v>720</v>
      </c>
      <c r="G18">
        <v>1</v>
      </c>
      <c r="H18" s="1">
        <v>961</v>
      </c>
      <c r="I18">
        <v>2</v>
      </c>
      <c r="J18">
        <v>961</v>
      </c>
      <c r="K18">
        <v>2</v>
      </c>
    </row>
    <row r="19" spans="1:11" x14ac:dyDescent="0.25">
      <c r="A19">
        <v>9</v>
      </c>
      <c r="B19">
        <v>1000</v>
      </c>
      <c r="C19">
        <v>1</v>
      </c>
      <c r="D19">
        <v>1200</v>
      </c>
      <c r="E19">
        <v>2</v>
      </c>
      <c r="F19">
        <v>900</v>
      </c>
      <c r="G19">
        <v>1</v>
      </c>
      <c r="H19" s="1">
        <v>1922</v>
      </c>
      <c r="I19">
        <v>4</v>
      </c>
      <c r="J19">
        <v>1200</v>
      </c>
      <c r="K19">
        <v>2</v>
      </c>
    </row>
    <row r="20" spans="1:11" x14ac:dyDescent="0.25">
      <c r="A20">
        <v>9.5</v>
      </c>
      <c r="B20">
        <v>1000</v>
      </c>
      <c r="C20">
        <v>1</v>
      </c>
      <c r="D20">
        <v>1200</v>
      </c>
      <c r="E20">
        <v>2</v>
      </c>
      <c r="F20">
        <v>900</v>
      </c>
      <c r="G20">
        <v>1</v>
      </c>
      <c r="H20" s="1">
        <v>3122</v>
      </c>
      <c r="I20">
        <v>6</v>
      </c>
      <c r="J20">
        <v>1200</v>
      </c>
      <c r="K20">
        <v>2</v>
      </c>
    </row>
    <row r="21" spans="1:11" x14ac:dyDescent="0.25">
      <c r="A21">
        <v>10</v>
      </c>
      <c r="B21">
        <v>1000</v>
      </c>
      <c r="C21">
        <v>1</v>
      </c>
      <c r="D21">
        <v>1200</v>
      </c>
      <c r="E21">
        <v>2</v>
      </c>
      <c r="F21">
        <v>900</v>
      </c>
      <c r="G21">
        <v>1</v>
      </c>
      <c r="H21" s="1">
        <v>4322</v>
      </c>
      <c r="I21">
        <v>8</v>
      </c>
      <c r="J21">
        <v>1200</v>
      </c>
      <c r="K21">
        <v>2</v>
      </c>
    </row>
    <row r="22" spans="1:11" x14ac:dyDescent="0.25">
      <c r="A22">
        <v>10.5</v>
      </c>
      <c r="B22">
        <v>1000</v>
      </c>
      <c r="C22">
        <v>1</v>
      </c>
      <c r="D22">
        <v>1200</v>
      </c>
      <c r="E22">
        <v>2</v>
      </c>
      <c r="F22">
        <v>900</v>
      </c>
      <c r="G22">
        <v>1</v>
      </c>
      <c r="H22" s="1">
        <v>5522</v>
      </c>
      <c r="I22">
        <v>10</v>
      </c>
      <c r="J22">
        <v>1200</v>
      </c>
      <c r="K22">
        <v>2</v>
      </c>
    </row>
    <row r="23" spans="1:11" x14ac:dyDescent="0.25">
      <c r="A23">
        <v>11</v>
      </c>
      <c r="B23">
        <v>1300</v>
      </c>
      <c r="C23">
        <v>2</v>
      </c>
      <c r="D23">
        <v>1560</v>
      </c>
      <c r="E23">
        <v>3</v>
      </c>
      <c r="F23">
        <v>1170</v>
      </c>
      <c r="G23">
        <v>2</v>
      </c>
      <c r="H23" s="1">
        <v>6722</v>
      </c>
      <c r="I23">
        <v>12</v>
      </c>
      <c r="J23">
        <v>1561</v>
      </c>
      <c r="K23">
        <v>3</v>
      </c>
    </row>
    <row r="24" spans="1:11" x14ac:dyDescent="0.25">
      <c r="A24">
        <v>11.5</v>
      </c>
      <c r="B24">
        <v>1300</v>
      </c>
      <c r="C24">
        <v>2</v>
      </c>
      <c r="D24">
        <v>1560</v>
      </c>
      <c r="E24">
        <v>3</v>
      </c>
      <c r="F24">
        <v>1170</v>
      </c>
      <c r="G24">
        <v>2</v>
      </c>
      <c r="H24" s="1">
        <v>8283</v>
      </c>
      <c r="I24">
        <v>15</v>
      </c>
      <c r="J24">
        <v>1561</v>
      </c>
      <c r="K24">
        <v>3</v>
      </c>
    </row>
    <row r="25" spans="1:11" x14ac:dyDescent="0.25">
      <c r="A25">
        <v>12</v>
      </c>
      <c r="B25">
        <v>1300</v>
      </c>
      <c r="C25">
        <v>2</v>
      </c>
      <c r="D25">
        <v>1560</v>
      </c>
      <c r="E25">
        <v>3</v>
      </c>
      <c r="F25">
        <v>1170</v>
      </c>
      <c r="G25">
        <v>2</v>
      </c>
      <c r="H25" s="1">
        <v>9844</v>
      </c>
      <c r="I25">
        <v>18</v>
      </c>
      <c r="J25">
        <v>1561</v>
      </c>
      <c r="K25">
        <v>3</v>
      </c>
    </row>
    <row r="26" spans="1:11" x14ac:dyDescent="0.25">
      <c r="A26">
        <v>12.5</v>
      </c>
      <c r="B26">
        <v>1300</v>
      </c>
      <c r="C26">
        <v>2</v>
      </c>
      <c r="D26">
        <v>1560</v>
      </c>
      <c r="E26">
        <v>3</v>
      </c>
      <c r="F26">
        <v>1170</v>
      </c>
      <c r="G26">
        <v>2</v>
      </c>
      <c r="H26" s="1">
        <v>11405</v>
      </c>
      <c r="I26">
        <v>21</v>
      </c>
      <c r="J26">
        <v>1561</v>
      </c>
      <c r="K26">
        <v>3</v>
      </c>
    </row>
    <row r="27" spans="1:11" x14ac:dyDescent="0.25">
      <c r="A27">
        <v>13</v>
      </c>
      <c r="B27">
        <v>1600</v>
      </c>
      <c r="C27">
        <v>2</v>
      </c>
      <c r="D27">
        <v>1920</v>
      </c>
      <c r="E27">
        <v>3</v>
      </c>
      <c r="F27">
        <v>1440</v>
      </c>
      <c r="G27">
        <v>2</v>
      </c>
      <c r="H27" s="1">
        <v>12966</v>
      </c>
      <c r="I27">
        <v>24</v>
      </c>
      <c r="J27">
        <v>1921</v>
      </c>
      <c r="K27">
        <v>3</v>
      </c>
    </row>
    <row r="28" spans="1:11" x14ac:dyDescent="0.25">
      <c r="A28">
        <v>13.5</v>
      </c>
      <c r="B28">
        <v>1600</v>
      </c>
      <c r="C28">
        <v>2</v>
      </c>
      <c r="D28">
        <v>1920</v>
      </c>
      <c r="E28">
        <v>3</v>
      </c>
      <c r="F28">
        <v>1440</v>
      </c>
      <c r="G28">
        <v>2</v>
      </c>
      <c r="H28" s="1">
        <v>14887</v>
      </c>
      <c r="I28">
        <v>27</v>
      </c>
      <c r="J28">
        <v>1921</v>
      </c>
      <c r="K28">
        <v>3</v>
      </c>
    </row>
    <row r="29" spans="1:11" x14ac:dyDescent="0.25">
      <c r="A29">
        <v>14</v>
      </c>
      <c r="B29">
        <v>1600</v>
      </c>
      <c r="C29">
        <v>2</v>
      </c>
      <c r="D29">
        <v>1920</v>
      </c>
      <c r="E29">
        <v>3</v>
      </c>
      <c r="F29">
        <v>1440</v>
      </c>
      <c r="G29">
        <v>2</v>
      </c>
      <c r="H29" s="1">
        <v>16808</v>
      </c>
      <c r="I29">
        <v>30</v>
      </c>
      <c r="J29">
        <v>1921</v>
      </c>
      <c r="K29">
        <v>3</v>
      </c>
    </row>
    <row r="30" spans="1:11" x14ac:dyDescent="0.25">
      <c r="A30">
        <v>14.5</v>
      </c>
      <c r="B30">
        <v>1600</v>
      </c>
      <c r="C30">
        <v>2</v>
      </c>
      <c r="D30">
        <v>1920</v>
      </c>
      <c r="E30">
        <v>3</v>
      </c>
      <c r="F30">
        <v>1440</v>
      </c>
      <c r="G30">
        <v>2</v>
      </c>
      <c r="H30" s="1">
        <v>18729</v>
      </c>
      <c r="I30">
        <v>33</v>
      </c>
      <c r="J30">
        <v>1921</v>
      </c>
      <c r="K30">
        <v>3</v>
      </c>
    </row>
    <row r="31" spans="1:11" x14ac:dyDescent="0.25">
      <c r="A31">
        <v>15</v>
      </c>
      <c r="B31">
        <v>1900</v>
      </c>
      <c r="C31">
        <v>2</v>
      </c>
      <c r="D31">
        <v>2280</v>
      </c>
      <c r="E31">
        <v>3</v>
      </c>
      <c r="F31">
        <v>1710</v>
      </c>
      <c r="G31">
        <v>2</v>
      </c>
      <c r="H31" s="1">
        <v>20650</v>
      </c>
      <c r="I31">
        <v>36</v>
      </c>
      <c r="J31">
        <v>2280</v>
      </c>
      <c r="K31">
        <v>3</v>
      </c>
    </row>
    <row r="32" spans="1:11" x14ac:dyDescent="0.25">
      <c r="A32">
        <v>15.5</v>
      </c>
      <c r="B32">
        <v>1900</v>
      </c>
      <c r="C32">
        <v>2</v>
      </c>
      <c r="D32">
        <v>2280</v>
      </c>
      <c r="E32">
        <v>3</v>
      </c>
      <c r="F32">
        <v>1710</v>
      </c>
      <c r="G32">
        <v>2</v>
      </c>
      <c r="H32" s="1">
        <v>22930</v>
      </c>
      <c r="I32">
        <v>39</v>
      </c>
      <c r="J32">
        <v>2280</v>
      </c>
      <c r="K32">
        <v>3</v>
      </c>
    </row>
    <row r="33" spans="1:11" x14ac:dyDescent="0.25">
      <c r="A33">
        <v>16</v>
      </c>
      <c r="B33">
        <v>1900</v>
      </c>
      <c r="C33">
        <v>2</v>
      </c>
      <c r="D33">
        <v>2280</v>
      </c>
      <c r="E33">
        <v>3</v>
      </c>
      <c r="F33">
        <v>1710</v>
      </c>
      <c r="G33">
        <v>2</v>
      </c>
      <c r="H33" s="1">
        <v>25210</v>
      </c>
      <c r="I33">
        <v>42</v>
      </c>
      <c r="J33">
        <v>2280</v>
      </c>
      <c r="K33">
        <v>3</v>
      </c>
    </row>
    <row r="34" spans="1:11" x14ac:dyDescent="0.25">
      <c r="A34">
        <v>16.5</v>
      </c>
      <c r="B34">
        <v>1900</v>
      </c>
      <c r="C34">
        <v>2</v>
      </c>
      <c r="D34">
        <v>2280</v>
      </c>
      <c r="E34">
        <v>3</v>
      </c>
      <c r="F34">
        <v>1710</v>
      </c>
      <c r="G34">
        <v>2</v>
      </c>
      <c r="H34" s="1">
        <v>27490</v>
      </c>
      <c r="I34">
        <v>45</v>
      </c>
      <c r="J34">
        <v>2280</v>
      </c>
      <c r="K34">
        <v>3</v>
      </c>
    </row>
    <row r="35" spans="1:11" x14ac:dyDescent="0.25">
      <c r="A35">
        <v>17</v>
      </c>
      <c r="B35">
        <v>2200</v>
      </c>
      <c r="C35">
        <v>2</v>
      </c>
      <c r="D35">
        <v>2640</v>
      </c>
      <c r="E35">
        <v>3</v>
      </c>
      <c r="F35">
        <v>1980</v>
      </c>
      <c r="G35">
        <v>2</v>
      </c>
      <c r="H35" s="1">
        <v>29770</v>
      </c>
      <c r="I35">
        <v>48</v>
      </c>
      <c r="J35">
        <v>2640</v>
      </c>
      <c r="K35">
        <v>3</v>
      </c>
    </row>
    <row r="36" spans="1:11" x14ac:dyDescent="0.25">
      <c r="A36">
        <v>17.5</v>
      </c>
      <c r="B36">
        <v>2200</v>
      </c>
      <c r="C36">
        <v>2</v>
      </c>
      <c r="D36">
        <v>2640</v>
      </c>
      <c r="E36">
        <v>3</v>
      </c>
      <c r="F36">
        <v>1980</v>
      </c>
      <c r="G36">
        <v>2</v>
      </c>
      <c r="H36" s="1">
        <v>32410</v>
      </c>
      <c r="I36">
        <v>51</v>
      </c>
      <c r="J36">
        <v>2640</v>
      </c>
      <c r="K36">
        <v>3</v>
      </c>
    </row>
    <row r="37" spans="1:11" x14ac:dyDescent="0.25">
      <c r="A37">
        <v>18</v>
      </c>
      <c r="B37">
        <v>2200</v>
      </c>
      <c r="C37">
        <v>2</v>
      </c>
      <c r="D37">
        <v>2640</v>
      </c>
      <c r="E37">
        <v>3</v>
      </c>
      <c r="F37">
        <v>1980</v>
      </c>
      <c r="G37">
        <v>2</v>
      </c>
      <c r="H37" s="1">
        <v>35050</v>
      </c>
      <c r="I37">
        <v>54</v>
      </c>
      <c r="J37">
        <v>2640</v>
      </c>
      <c r="K37">
        <v>3</v>
      </c>
    </row>
    <row r="38" spans="1:11" x14ac:dyDescent="0.25">
      <c r="A38">
        <v>18.5</v>
      </c>
      <c r="B38">
        <v>2200</v>
      </c>
      <c r="C38">
        <v>2</v>
      </c>
      <c r="D38">
        <v>2640</v>
      </c>
      <c r="E38">
        <v>3</v>
      </c>
      <c r="F38">
        <v>1980</v>
      </c>
      <c r="G38">
        <v>2</v>
      </c>
      <c r="H38" s="1">
        <v>37690</v>
      </c>
      <c r="I38">
        <v>57</v>
      </c>
      <c r="J38">
        <v>2640</v>
      </c>
      <c r="K38">
        <v>3</v>
      </c>
    </row>
    <row r="39" spans="1:11" x14ac:dyDescent="0.25">
      <c r="A39">
        <v>19</v>
      </c>
      <c r="B39">
        <v>2500</v>
      </c>
      <c r="C39">
        <v>2</v>
      </c>
      <c r="D39">
        <v>3000</v>
      </c>
      <c r="E39">
        <v>3</v>
      </c>
      <c r="F39">
        <v>2250</v>
      </c>
      <c r="G39">
        <v>2</v>
      </c>
      <c r="H39" s="1">
        <v>40330</v>
      </c>
      <c r="I39">
        <v>60</v>
      </c>
      <c r="J39">
        <v>3000</v>
      </c>
      <c r="K39">
        <v>3</v>
      </c>
    </row>
    <row r="40" spans="1:11" x14ac:dyDescent="0.25">
      <c r="A40">
        <v>19.5</v>
      </c>
      <c r="B40">
        <v>2500</v>
      </c>
      <c r="C40">
        <v>2</v>
      </c>
      <c r="D40">
        <v>3000</v>
      </c>
      <c r="E40">
        <v>3</v>
      </c>
      <c r="F40">
        <v>2250</v>
      </c>
      <c r="G40">
        <v>2</v>
      </c>
      <c r="H40" s="1">
        <v>43330</v>
      </c>
      <c r="I40">
        <v>63</v>
      </c>
      <c r="J40">
        <v>3000</v>
      </c>
      <c r="K40">
        <v>3</v>
      </c>
    </row>
    <row r="41" spans="1:11" x14ac:dyDescent="0.25">
      <c r="A41">
        <v>20</v>
      </c>
      <c r="B41">
        <v>2500</v>
      </c>
      <c r="C41">
        <v>2</v>
      </c>
      <c r="D41">
        <v>3000</v>
      </c>
      <c r="E41">
        <v>3</v>
      </c>
      <c r="F41">
        <v>2250</v>
      </c>
      <c r="G41">
        <v>2</v>
      </c>
      <c r="H41" s="1">
        <v>46330</v>
      </c>
      <c r="I41">
        <v>66</v>
      </c>
      <c r="J41">
        <v>3000</v>
      </c>
      <c r="K41">
        <v>3</v>
      </c>
    </row>
    <row r="42" spans="1:11" x14ac:dyDescent="0.25">
      <c r="A42">
        <v>20.5</v>
      </c>
      <c r="B42">
        <v>2500</v>
      </c>
      <c r="C42">
        <v>2</v>
      </c>
      <c r="D42">
        <v>3000</v>
      </c>
      <c r="E42">
        <v>3</v>
      </c>
      <c r="F42">
        <v>2250</v>
      </c>
      <c r="G42">
        <v>2</v>
      </c>
      <c r="H42" s="1">
        <v>49330</v>
      </c>
      <c r="I42">
        <v>69</v>
      </c>
      <c r="J42">
        <v>3000</v>
      </c>
      <c r="K42">
        <v>3</v>
      </c>
    </row>
    <row r="43" spans="1:11" x14ac:dyDescent="0.25">
      <c r="A43">
        <v>21</v>
      </c>
      <c r="B43">
        <v>3000</v>
      </c>
      <c r="C43">
        <v>3</v>
      </c>
      <c r="D43">
        <v>3600</v>
      </c>
      <c r="E43">
        <v>4</v>
      </c>
      <c r="F43">
        <v>2700</v>
      </c>
      <c r="G43">
        <v>3</v>
      </c>
      <c r="H43" s="1">
        <v>52330</v>
      </c>
      <c r="I43">
        <v>72</v>
      </c>
      <c r="J43">
        <v>3601</v>
      </c>
      <c r="K43">
        <v>4</v>
      </c>
    </row>
    <row r="44" spans="1:11" x14ac:dyDescent="0.25">
      <c r="A44">
        <v>21.5</v>
      </c>
      <c r="B44">
        <v>3000</v>
      </c>
      <c r="C44">
        <v>3</v>
      </c>
      <c r="D44">
        <v>3600</v>
      </c>
      <c r="E44">
        <v>4</v>
      </c>
      <c r="F44">
        <v>2700</v>
      </c>
      <c r="G44">
        <v>3</v>
      </c>
      <c r="H44" s="1">
        <v>55931</v>
      </c>
      <c r="I44">
        <v>76</v>
      </c>
      <c r="J44">
        <v>3601</v>
      </c>
      <c r="K44">
        <v>4</v>
      </c>
    </row>
    <row r="45" spans="1:11" x14ac:dyDescent="0.25">
      <c r="A45">
        <v>22</v>
      </c>
      <c r="B45">
        <v>3000</v>
      </c>
      <c r="C45">
        <v>3</v>
      </c>
      <c r="D45">
        <v>3600</v>
      </c>
      <c r="E45">
        <v>4</v>
      </c>
      <c r="F45">
        <v>2700</v>
      </c>
      <c r="G45">
        <v>3</v>
      </c>
      <c r="H45" s="1">
        <v>59532</v>
      </c>
      <c r="I45">
        <v>80</v>
      </c>
      <c r="J45">
        <v>3601</v>
      </c>
      <c r="K45">
        <v>4</v>
      </c>
    </row>
    <row r="46" spans="1:11" x14ac:dyDescent="0.25">
      <c r="A46">
        <v>22.5</v>
      </c>
      <c r="B46">
        <v>3000</v>
      </c>
      <c r="C46">
        <v>3</v>
      </c>
      <c r="D46">
        <v>3600</v>
      </c>
      <c r="E46">
        <v>4</v>
      </c>
      <c r="F46">
        <v>2700</v>
      </c>
      <c r="G46">
        <v>3</v>
      </c>
      <c r="H46" s="1">
        <v>63133</v>
      </c>
      <c r="I46">
        <v>84</v>
      </c>
      <c r="J46">
        <v>3601</v>
      </c>
      <c r="K46">
        <v>4</v>
      </c>
    </row>
    <row r="47" spans="1:11" x14ac:dyDescent="0.25">
      <c r="A47">
        <v>23</v>
      </c>
      <c r="B47">
        <v>3500</v>
      </c>
      <c r="C47">
        <v>3</v>
      </c>
      <c r="D47">
        <v>4200</v>
      </c>
      <c r="E47">
        <v>4</v>
      </c>
      <c r="F47">
        <v>3150</v>
      </c>
      <c r="G47">
        <v>3</v>
      </c>
      <c r="H47" s="1">
        <v>66734</v>
      </c>
      <c r="I47">
        <v>88</v>
      </c>
      <c r="J47">
        <v>4200</v>
      </c>
      <c r="K47">
        <v>4</v>
      </c>
    </row>
    <row r="48" spans="1:11" x14ac:dyDescent="0.25">
      <c r="A48">
        <v>23.5</v>
      </c>
      <c r="B48">
        <v>3500</v>
      </c>
      <c r="C48">
        <v>3</v>
      </c>
      <c r="D48">
        <v>4200</v>
      </c>
      <c r="E48">
        <v>4</v>
      </c>
      <c r="F48">
        <v>3150</v>
      </c>
      <c r="G48">
        <v>3</v>
      </c>
      <c r="H48" s="1">
        <v>70934</v>
      </c>
      <c r="I48">
        <v>92</v>
      </c>
      <c r="J48">
        <v>4200</v>
      </c>
      <c r="K48">
        <v>4</v>
      </c>
    </row>
    <row r="49" spans="1:15" x14ac:dyDescent="0.25">
      <c r="A49">
        <v>24</v>
      </c>
      <c r="B49">
        <v>3500</v>
      </c>
      <c r="C49">
        <v>3</v>
      </c>
      <c r="D49">
        <v>4200</v>
      </c>
      <c r="E49">
        <v>4</v>
      </c>
      <c r="F49">
        <v>3150</v>
      </c>
      <c r="G49">
        <v>3</v>
      </c>
      <c r="H49" s="1">
        <v>75134</v>
      </c>
      <c r="I49">
        <v>96</v>
      </c>
      <c r="J49">
        <v>4200</v>
      </c>
      <c r="K49">
        <v>4</v>
      </c>
    </row>
    <row r="50" spans="1:15" x14ac:dyDescent="0.25">
      <c r="A50">
        <v>24.5</v>
      </c>
      <c r="B50">
        <v>3500</v>
      </c>
      <c r="C50">
        <v>3</v>
      </c>
      <c r="D50">
        <v>4200</v>
      </c>
      <c r="E50">
        <v>4</v>
      </c>
      <c r="F50">
        <v>3150</v>
      </c>
      <c r="G50">
        <v>3</v>
      </c>
      <c r="H50" s="1">
        <v>79334</v>
      </c>
      <c r="I50">
        <v>100</v>
      </c>
      <c r="J50">
        <v>4200</v>
      </c>
      <c r="K50">
        <v>4</v>
      </c>
    </row>
    <row r="51" spans="1:15" x14ac:dyDescent="0.25">
      <c r="A51">
        <v>25</v>
      </c>
      <c r="B51">
        <v>4000</v>
      </c>
      <c r="C51">
        <v>3</v>
      </c>
      <c r="D51">
        <v>4800</v>
      </c>
      <c r="E51">
        <v>4</v>
      </c>
      <c r="F51">
        <v>3600</v>
      </c>
      <c r="G51">
        <v>3</v>
      </c>
      <c r="H51" s="1">
        <v>83534</v>
      </c>
      <c r="I51">
        <v>104</v>
      </c>
      <c r="J51">
        <v>4800</v>
      </c>
      <c r="K51">
        <v>4</v>
      </c>
      <c r="N51">
        <v>3600</v>
      </c>
      <c r="O51">
        <v>3</v>
      </c>
    </row>
    <row r="52" spans="1:15" x14ac:dyDescent="0.25">
      <c r="A52">
        <v>25.5</v>
      </c>
      <c r="B52">
        <v>4000</v>
      </c>
      <c r="C52">
        <v>3</v>
      </c>
      <c r="D52">
        <v>4800</v>
      </c>
      <c r="E52">
        <v>4</v>
      </c>
      <c r="F52">
        <v>3600</v>
      </c>
      <c r="G52">
        <v>3</v>
      </c>
      <c r="H52" s="1">
        <v>88334</v>
      </c>
      <c r="I52">
        <v>108</v>
      </c>
      <c r="J52">
        <v>4800</v>
      </c>
      <c r="K52">
        <v>4</v>
      </c>
      <c r="L52">
        <v>3600</v>
      </c>
      <c r="M52">
        <v>3</v>
      </c>
      <c r="N52">
        <v>3600</v>
      </c>
      <c r="O52">
        <v>3</v>
      </c>
    </row>
    <row r="53" spans="1:15" x14ac:dyDescent="0.25">
      <c r="A53">
        <v>26</v>
      </c>
      <c r="B53">
        <v>4000</v>
      </c>
      <c r="C53">
        <v>4</v>
      </c>
      <c r="D53">
        <v>4800</v>
      </c>
      <c r="E53">
        <v>5</v>
      </c>
      <c r="F53">
        <v>3600</v>
      </c>
      <c r="G53">
        <v>4</v>
      </c>
      <c r="H53" s="1">
        <v>93134</v>
      </c>
      <c r="I53">
        <v>112</v>
      </c>
      <c r="J53">
        <v>4800</v>
      </c>
      <c r="K53">
        <v>5</v>
      </c>
      <c r="L53">
        <v>7200</v>
      </c>
      <c r="M53">
        <v>6</v>
      </c>
      <c r="N53">
        <v>3600</v>
      </c>
      <c r="O53">
        <v>4</v>
      </c>
    </row>
    <row r="54" spans="1:15" x14ac:dyDescent="0.25">
      <c r="A54">
        <v>26.5</v>
      </c>
      <c r="B54">
        <v>4000</v>
      </c>
      <c r="C54">
        <v>4</v>
      </c>
      <c r="D54">
        <v>4800</v>
      </c>
      <c r="E54">
        <v>5</v>
      </c>
      <c r="F54">
        <v>3600</v>
      </c>
      <c r="G54">
        <v>4</v>
      </c>
      <c r="H54" s="1">
        <v>97934</v>
      </c>
      <c r="I54">
        <v>117</v>
      </c>
      <c r="J54">
        <v>4800</v>
      </c>
      <c r="K54">
        <v>5</v>
      </c>
      <c r="L54">
        <v>10800</v>
      </c>
      <c r="M54">
        <v>10</v>
      </c>
      <c r="N54">
        <v>3600</v>
      </c>
      <c r="O54">
        <v>4</v>
      </c>
    </row>
    <row r="55" spans="1:15" x14ac:dyDescent="0.25">
      <c r="A55">
        <v>27</v>
      </c>
      <c r="B55">
        <v>4500</v>
      </c>
      <c r="C55">
        <v>4</v>
      </c>
      <c r="D55">
        <v>5400</v>
      </c>
      <c r="E55">
        <v>5</v>
      </c>
      <c r="F55">
        <v>4050</v>
      </c>
      <c r="G55">
        <v>4</v>
      </c>
      <c r="H55" s="1">
        <v>102734</v>
      </c>
      <c r="I55">
        <v>122</v>
      </c>
      <c r="J55">
        <v>5400</v>
      </c>
      <c r="K55">
        <v>5</v>
      </c>
      <c r="L55">
        <v>14400</v>
      </c>
      <c r="M55">
        <v>14</v>
      </c>
      <c r="N55">
        <v>4050</v>
      </c>
      <c r="O55">
        <v>4</v>
      </c>
    </row>
    <row r="56" spans="1:15" x14ac:dyDescent="0.25">
      <c r="A56">
        <v>27.5</v>
      </c>
      <c r="B56">
        <v>4500</v>
      </c>
      <c r="C56">
        <v>4</v>
      </c>
      <c r="D56">
        <v>5400</v>
      </c>
      <c r="E56">
        <v>5</v>
      </c>
      <c r="F56">
        <v>4050</v>
      </c>
      <c r="G56">
        <v>4</v>
      </c>
      <c r="H56" s="1">
        <v>108134</v>
      </c>
      <c r="I56">
        <v>127</v>
      </c>
      <c r="J56">
        <v>5400</v>
      </c>
      <c r="K56">
        <v>5</v>
      </c>
      <c r="L56">
        <v>18450</v>
      </c>
      <c r="M56">
        <v>18</v>
      </c>
      <c r="N56">
        <v>4050</v>
      </c>
      <c r="O56">
        <v>4</v>
      </c>
    </row>
    <row r="57" spans="1:15" x14ac:dyDescent="0.25">
      <c r="A57">
        <v>28</v>
      </c>
      <c r="B57">
        <v>4500</v>
      </c>
      <c r="C57">
        <v>4</v>
      </c>
      <c r="D57">
        <v>5400</v>
      </c>
      <c r="E57">
        <v>5</v>
      </c>
      <c r="F57">
        <v>4050</v>
      </c>
      <c r="G57">
        <v>4</v>
      </c>
      <c r="H57" s="1">
        <v>113534</v>
      </c>
      <c r="I57">
        <v>132</v>
      </c>
      <c r="J57">
        <v>5400</v>
      </c>
      <c r="K57">
        <v>5</v>
      </c>
      <c r="L57">
        <v>22500</v>
      </c>
      <c r="M57">
        <v>22</v>
      </c>
      <c r="N57">
        <v>4050</v>
      </c>
      <c r="O57">
        <v>4</v>
      </c>
    </row>
    <row r="58" spans="1:15" x14ac:dyDescent="0.25">
      <c r="A58">
        <v>28.5</v>
      </c>
      <c r="B58">
        <v>4500</v>
      </c>
      <c r="C58">
        <v>4</v>
      </c>
      <c r="D58">
        <v>5400</v>
      </c>
      <c r="E58">
        <v>5</v>
      </c>
      <c r="F58">
        <v>4050</v>
      </c>
      <c r="G58">
        <v>4</v>
      </c>
      <c r="H58" s="1">
        <v>118934</v>
      </c>
      <c r="I58">
        <v>137</v>
      </c>
      <c r="J58">
        <v>5400</v>
      </c>
      <c r="K58">
        <v>5</v>
      </c>
      <c r="L58">
        <v>26550</v>
      </c>
      <c r="M58">
        <v>26</v>
      </c>
      <c r="N58">
        <v>4050</v>
      </c>
      <c r="O58">
        <v>4</v>
      </c>
    </row>
    <row r="59" spans="1:15" x14ac:dyDescent="0.25">
      <c r="A59">
        <v>29</v>
      </c>
      <c r="B59">
        <v>5000</v>
      </c>
      <c r="C59">
        <v>4</v>
      </c>
      <c r="D59">
        <v>6000</v>
      </c>
      <c r="E59">
        <v>5</v>
      </c>
      <c r="F59">
        <v>4500</v>
      </c>
      <c r="G59">
        <v>4</v>
      </c>
      <c r="H59" s="1">
        <v>124334</v>
      </c>
      <c r="I59">
        <v>142</v>
      </c>
      <c r="J59">
        <v>6000</v>
      </c>
      <c r="K59">
        <v>5</v>
      </c>
      <c r="L59">
        <v>30600</v>
      </c>
      <c r="M59">
        <v>30</v>
      </c>
      <c r="N59">
        <v>4500</v>
      </c>
      <c r="O59">
        <v>4</v>
      </c>
    </row>
    <row r="60" spans="1:15" x14ac:dyDescent="0.25">
      <c r="A60">
        <v>29.5</v>
      </c>
      <c r="B60">
        <v>5000</v>
      </c>
      <c r="C60">
        <v>4</v>
      </c>
      <c r="D60">
        <v>6000</v>
      </c>
      <c r="E60">
        <v>5</v>
      </c>
      <c r="F60">
        <v>4500</v>
      </c>
      <c r="G60">
        <v>4</v>
      </c>
      <c r="H60" s="1">
        <v>130334</v>
      </c>
      <c r="I60">
        <v>147</v>
      </c>
      <c r="J60">
        <v>6000</v>
      </c>
      <c r="K60">
        <v>5</v>
      </c>
      <c r="L60">
        <v>35100</v>
      </c>
      <c r="M60">
        <v>34</v>
      </c>
      <c r="N60">
        <v>4500</v>
      </c>
      <c r="O60">
        <v>4</v>
      </c>
    </row>
    <row r="61" spans="1:15" x14ac:dyDescent="0.25">
      <c r="A61">
        <v>30</v>
      </c>
      <c r="B61">
        <v>5000</v>
      </c>
      <c r="C61">
        <v>4</v>
      </c>
      <c r="D61">
        <v>6000</v>
      </c>
      <c r="E61">
        <v>5</v>
      </c>
      <c r="F61">
        <v>4500</v>
      </c>
      <c r="G61">
        <v>4</v>
      </c>
      <c r="H61" s="1">
        <v>136334</v>
      </c>
      <c r="I61">
        <v>152</v>
      </c>
      <c r="J61">
        <v>6000</v>
      </c>
      <c r="K61">
        <v>5</v>
      </c>
      <c r="L61">
        <v>39600</v>
      </c>
      <c r="M61">
        <v>38</v>
      </c>
      <c r="N61">
        <v>4500</v>
      </c>
      <c r="O61">
        <v>4</v>
      </c>
    </row>
    <row r="62" spans="1:15" x14ac:dyDescent="0.25">
      <c r="A62">
        <v>30.5</v>
      </c>
      <c r="B62">
        <v>5000</v>
      </c>
      <c r="C62">
        <v>4</v>
      </c>
      <c r="D62">
        <v>6000</v>
      </c>
      <c r="E62">
        <v>5</v>
      </c>
      <c r="F62">
        <v>4500</v>
      </c>
      <c r="G62">
        <v>4</v>
      </c>
      <c r="H62" s="1">
        <v>142334</v>
      </c>
      <c r="I62">
        <v>157</v>
      </c>
      <c r="J62">
        <v>6000</v>
      </c>
      <c r="K62">
        <v>5</v>
      </c>
      <c r="L62">
        <v>44100</v>
      </c>
      <c r="M62">
        <v>42</v>
      </c>
      <c r="N62">
        <v>4500</v>
      </c>
      <c r="O62">
        <v>4</v>
      </c>
    </row>
    <row r="63" spans="1:15" x14ac:dyDescent="0.25">
      <c r="A63">
        <v>31</v>
      </c>
      <c r="B63">
        <v>6000</v>
      </c>
      <c r="C63">
        <v>6</v>
      </c>
      <c r="D63">
        <v>7200</v>
      </c>
      <c r="E63">
        <v>8</v>
      </c>
      <c r="F63">
        <v>5400</v>
      </c>
      <c r="G63">
        <v>6</v>
      </c>
      <c r="H63" s="1">
        <v>148334</v>
      </c>
      <c r="I63">
        <v>162</v>
      </c>
      <c r="J63">
        <v>7201</v>
      </c>
      <c r="K63">
        <v>8</v>
      </c>
      <c r="L63">
        <v>48600</v>
      </c>
      <c r="M63">
        <v>46</v>
      </c>
      <c r="N63">
        <v>5400</v>
      </c>
      <c r="O63">
        <v>6</v>
      </c>
    </row>
    <row r="64" spans="1:15" x14ac:dyDescent="0.25">
      <c r="A64">
        <v>31.5</v>
      </c>
      <c r="B64">
        <v>6000</v>
      </c>
      <c r="C64">
        <v>6</v>
      </c>
      <c r="D64">
        <v>7200</v>
      </c>
      <c r="E64">
        <v>8</v>
      </c>
      <c r="F64">
        <v>5400</v>
      </c>
      <c r="G64">
        <v>6</v>
      </c>
      <c r="H64" s="1">
        <v>155535</v>
      </c>
      <c r="I64">
        <v>170</v>
      </c>
      <c r="J64">
        <v>7201</v>
      </c>
      <c r="K64">
        <v>8</v>
      </c>
      <c r="L64">
        <v>54000</v>
      </c>
      <c r="M64">
        <v>52</v>
      </c>
      <c r="N64">
        <v>5400</v>
      </c>
      <c r="O64">
        <v>6</v>
      </c>
    </row>
    <row r="65" spans="1:15" x14ac:dyDescent="0.25">
      <c r="A65">
        <v>32</v>
      </c>
      <c r="B65">
        <v>6000</v>
      </c>
      <c r="C65">
        <v>6</v>
      </c>
      <c r="D65">
        <v>7200</v>
      </c>
      <c r="E65">
        <v>8</v>
      </c>
      <c r="F65">
        <v>5400</v>
      </c>
      <c r="G65">
        <v>6</v>
      </c>
      <c r="H65" s="1">
        <v>162736</v>
      </c>
      <c r="I65">
        <v>178</v>
      </c>
      <c r="J65">
        <v>7201</v>
      </c>
      <c r="K65">
        <v>8</v>
      </c>
      <c r="L65">
        <v>59400</v>
      </c>
      <c r="M65">
        <v>58</v>
      </c>
      <c r="N65">
        <v>5400</v>
      </c>
      <c r="O65">
        <v>6</v>
      </c>
    </row>
    <row r="66" spans="1:15" x14ac:dyDescent="0.25">
      <c r="A66">
        <v>32.5</v>
      </c>
      <c r="B66">
        <v>6000</v>
      </c>
      <c r="C66">
        <v>6</v>
      </c>
      <c r="D66">
        <v>7200</v>
      </c>
      <c r="E66">
        <v>8</v>
      </c>
      <c r="F66">
        <v>5400</v>
      </c>
      <c r="G66">
        <v>6</v>
      </c>
      <c r="H66" s="1">
        <v>169937</v>
      </c>
      <c r="I66">
        <v>186</v>
      </c>
      <c r="J66">
        <v>7201</v>
      </c>
      <c r="K66">
        <v>8</v>
      </c>
      <c r="L66">
        <v>64800</v>
      </c>
      <c r="M66">
        <v>64</v>
      </c>
      <c r="N66">
        <v>5400</v>
      </c>
      <c r="O66">
        <v>6</v>
      </c>
    </row>
    <row r="67" spans="1:15" x14ac:dyDescent="0.25">
      <c r="A67">
        <v>33</v>
      </c>
      <c r="B67">
        <v>7000</v>
      </c>
      <c r="C67">
        <v>8</v>
      </c>
      <c r="D67">
        <v>8400</v>
      </c>
      <c r="E67">
        <v>10</v>
      </c>
      <c r="F67">
        <v>6300</v>
      </c>
      <c r="G67">
        <v>8</v>
      </c>
      <c r="H67" s="1">
        <v>177138</v>
      </c>
      <c r="I67">
        <v>194</v>
      </c>
      <c r="J67">
        <v>8400</v>
      </c>
      <c r="K67">
        <v>10</v>
      </c>
      <c r="L67">
        <v>70200</v>
      </c>
      <c r="M67">
        <v>70</v>
      </c>
      <c r="N67">
        <v>6300</v>
      </c>
      <c r="O67">
        <v>8</v>
      </c>
    </row>
    <row r="68" spans="1:15" x14ac:dyDescent="0.25">
      <c r="A68">
        <v>33.5</v>
      </c>
      <c r="B68">
        <v>7000</v>
      </c>
      <c r="C68">
        <v>8</v>
      </c>
      <c r="D68">
        <v>8400</v>
      </c>
      <c r="E68">
        <v>10</v>
      </c>
      <c r="F68">
        <v>6300</v>
      </c>
      <c r="G68">
        <v>8</v>
      </c>
      <c r="H68" s="1">
        <v>185538</v>
      </c>
      <c r="I68">
        <v>204</v>
      </c>
      <c r="J68">
        <v>8400</v>
      </c>
      <c r="K68">
        <v>10</v>
      </c>
      <c r="L68">
        <v>76500</v>
      </c>
      <c r="M68">
        <v>78</v>
      </c>
      <c r="N68">
        <v>6300</v>
      </c>
      <c r="O68">
        <v>8</v>
      </c>
    </row>
    <row r="69" spans="1:15" x14ac:dyDescent="0.25">
      <c r="A69">
        <v>34</v>
      </c>
      <c r="B69">
        <v>7000</v>
      </c>
      <c r="C69">
        <v>8</v>
      </c>
      <c r="D69">
        <v>8400</v>
      </c>
      <c r="E69">
        <v>10</v>
      </c>
      <c r="F69">
        <v>6300</v>
      </c>
      <c r="G69">
        <v>8</v>
      </c>
      <c r="H69" s="1">
        <v>193938</v>
      </c>
      <c r="I69">
        <v>214</v>
      </c>
      <c r="J69">
        <v>8400</v>
      </c>
      <c r="K69">
        <v>10</v>
      </c>
      <c r="L69">
        <v>82800</v>
      </c>
      <c r="M69">
        <v>86</v>
      </c>
      <c r="N69">
        <v>6300</v>
      </c>
      <c r="O69">
        <v>8</v>
      </c>
    </row>
    <row r="70" spans="1:15" x14ac:dyDescent="0.25">
      <c r="A70">
        <v>34.5</v>
      </c>
      <c r="B70">
        <v>7000</v>
      </c>
      <c r="C70">
        <v>8</v>
      </c>
      <c r="D70">
        <v>8400</v>
      </c>
      <c r="E70">
        <v>10</v>
      </c>
      <c r="F70">
        <v>6300</v>
      </c>
      <c r="G70">
        <v>8</v>
      </c>
      <c r="H70" s="1">
        <v>202338</v>
      </c>
      <c r="I70">
        <v>224</v>
      </c>
      <c r="J70">
        <v>8400</v>
      </c>
      <c r="K70">
        <v>10</v>
      </c>
      <c r="L70">
        <v>89100</v>
      </c>
      <c r="M70">
        <v>94</v>
      </c>
      <c r="N70">
        <v>6300</v>
      </c>
      <c r="O70">
        <v>8</v>
      </c>
    </row>
    <row r="71" spans="1:15" x14ac:dyDescent="0.25">
      <c r="A71">
        <v>35</v>
      </c>
      <c r="B71">
        <v>8000</v>
      </c>
      <c r="C71">
        <v>10</v>
      </c>
      <c r="D71">
        <v>9600</v>
      </c>
      <c r="E71">
        <v>12</v>
      </c>
      <c r="F71">
        <v>7200</v>
      </c>
      <c r="G71">
        <v>9</v>
      </c>
      <c r="H71" s="1">
        <v>210738</v>
      </c>
      <c r="I71">
        <v>234</v>
      </c>
      <c r="J71">
        <v>9600</v>
      </c>
      <c r="K71">
        <v>12</v>
      </c>
      <c r="L71">
        <v>95400</v>
      </c>
      <c r="M71">
        <v>102</v>
      </c>
      <c r="N71">
        <v>7200</v>
      </c>
      <c r="O71">
        <v>9</v>
      </c>
    </row>
    <row r="72" spans="1:15" x14ac:dyDescent="0.25">
      <c r="A72">
        <v>35.5</v>
      </c>
      <c r="B72">
        <v>8000</v>
      </c>
      <c r="C72">
        <v>10</v>
      </c>
      <c r="D72">
        <v>9600</v>
      </c>
      <c r="E72">
        <v>12</v>
      </c>
      <c r="F72">
        <v>7200</v>
      </c>
      <c r="G72">
        <v>9</v>
      </c>
      <c r="H72" s="1">
        <v>220338</v>
      </c>
      <c r="I72">
        <v>246</v>
      </c>
      <c r="J72">
        <v>9600</v>
      </c>
      <c r="K72">
        <v>12</v>
      </c>
      <c r="L72">
        <v>102600</v>
      </c>
      <c r="M72">
        <v>111</v>
      </c>
      <c r="N72">
        <v>7200</v>
      </c>
      <c r="O72">
        <v>9</v>
      </c>
    </row>
    <row r="73" spans="1:15" x14ac:dyDescent="0.25">
      <c r="A73">
        <v>36</v>
      </c>
      <c r="B73">
        <v>8000</v>
      </c>
      <c r="C73">
        <v>10</v>
      </c>
      <c r="D73">
        <v>9600</v>
      </c>
      <c r="E73">
        <v>12</v>
      </c>
      <c r="F73">
        <v>7200</v>
      </c>
      <c r="G73">
        <v>9</v>
      </c>
      <c r="H73" s="1">
        <v>229938</v>
      </c>
      <c r="I73">
        <v>258</v>
      </c>
      <c r="J73">
        <v>9600</v>
      </c>
      <c r="K73">
        <v>12</v>
      </c>
      <c r="L73">
        <v>109800</v>
      </c>
      <c r="M73">
        <v>120</v>
      </c>
      <c r="N73">
        <v>7200</v>
      </c>
      <c r="O73">
        <v>9</v>
      </c>
    </row>
    <row r="74" spans="1:15" x14ac:dyDescent="0.25">
      <c r="A74">
        <v>36.5</v>
      </c>
      <c r="B74">
        <v>8000</v>
      </c>
      <c r="C74">
        <v>10</v>
      </c>
      <c r="D74">
        <v>9600</v>
      </c>
      <c r="E74">
        <v>12</v>
      </c>
      <c r="F74">
        <v>7200</v>
      </c>
      <c r="G74">
        <v>9</v>
      </c>
      <c r="H74" s="1">
        <v>239538</v>
      </c>
      <c r="I74">
        <v>270</v>
      </c>
      <c r="J74">
        <v>9600</v>
      </c>
      <c r="K74">
        <v>12</v>
      </c>
      <c r="L74">
        <v>117000</v>
      </c>
      <c r="M74">
        <v>129</v>
      </c>
      <c r="N74">
        <v>7200</v>
      </c>
      <c r="O74">
        <v>9</v>
      </c>
    </row>
    <row r="75" spans="1:15" x14ac:dyDescent="0.25">
      <c r="A75">
        <v>37</v>
      </c>
      <c r="B75">
        <v>9000</v>
      </c>
      <c r="C75">
        <v>12</v>
      </c>
      <c r="D75">
        <v>10800</v>
      </c>
      <c r="E75">
        <v>15</v>
      </c>
      <c r="F75">
        <v>8100</v>
      </c>
      <c r="G75">
        <v>11</v>
      </c>
      <c r="H75" s="1">
        <v>249138</v>
      </c>
      <c r="I75">
        <v>282</v>
      </c>
      <c r="J75">
        <v>9600</v>
      </c>
      <c r="K75">
        <v>12</v>
      </c>
      <c r="L75">
        <v>124200</v>
      </c>
      <c r="M75">
        <v>138</v>
      </c>
      <c r="N75">
        <v>7200</v>
      </c>
      <c r="O75">
        <v>9</v>
      </c>
    </row>
    <row r="76" spans="1:15" x14ac:dyDescent="0.25">
      <c r="A76">
        <v>37.5</v>
      </c>
      <c r="B76">
        <v>9000</v>
      </c>
      <c r="C76">
        <v>12</v>
      </c>
      <c r="D76">
        <v>10800</v>
      </c>
      <c r="E76">
        <v>15</v>
      </c>
      <c r="F76">
        <v>8100</v>
      </c>
      <c r="G76">
        <v>11</v>
      </c>
      <c r="H76" s="1">
        <v>258738</v>
      </c>
      <c r="I76">
        <v>294</v>
      </c>
      <c r="J76">
        <v>10800</v>
      </c>
      <c r="K76">
        <v>15</v>
      </c>
      <c r="L76">
        <v>131400</v>
      </c>
      <c r="M76">
        <v>147</v>
      </c>
      <c r="N76">
        <v>8100</v>
      </c>
      <c r="O76">
        <v>11</v>
      </c>
    </row>
    <row r="77" spans="1:15" x14ac:dyDescent="0.25">
      <c r="A77">
        <v>38</v>
      </c>
      <c r="B77">
        <v>9000</v>
      </c>
      <c r="C77">
        <v>12</v>
      </c>
      <c r="D77">
        <v>10800</v>
      </c>
      <c r="E77">
        <v>15</v>
      </c>
      <c r="F77">
        <v>8100</v>
      </c>
      <c r="G77">
        <v>11</v>
      </c>
      <c r="H77" s="1">
        <v>269538</v>
      </c>
      <c r="I77">
        <v>309</v>
      </c>
      <c r="J77">
        <v>10800</v>
      </c>
      <c r="K77">
        <v>15</v>
      </c>
      <c r="L77">
        <v>139500</v>
      </c>
      <c r="M77">
        <v>158</v>
      </c>
      <c r="N77">
        <v>8100</v>
      </c>
      <c r="O77">
        <v>11</v>
      </c>
    </row>
    <row r="78" spans="1:15" x14ac:dyDescent="0.25">
      <c r="A78">
        <v>38.5</v>
      </c>
      <c r="B78">
        <v>9000</v>
      </c>
      <c r="C78">
        <v>12</v>
      </c>
      <c r="D78">
        <v>10800</v>
      </c>
      <c r="E78">
        <v>15</v>
      </c>
      <c r="F78">
        <v>8100</v>
      </c>
      <c r="G78">
        <v>11</v>
      </c>
      <c r="H78" s="1">
        <v>280338</v>
      </c>
      <c r="I78">
        <v>324</v>
      </c>
      <c r="J78">
        <v>10800</v>
      </c>
      <c r="K78">
        <v>15</v>
      </c>
      <c r="L78">
        <v>147600</v>
      </c>
      <c r="M78">
        <v>169</v>
      </c>
      <c r="N78">
        <v>8100</v>
      </c>
      <c r="O78">
        <v>11</v>
      </c>
    </row>
    <row r="79" spans="1:15" x14ac:dyDescent="0.25">
      <c r="A79">
        <v>39</v>
      </c>
      <c r="B79">
        <v>10000</v>
      </c>
      <c r="C79">
        <v>15</v>
      </c>
      <c r="D79">
        <v>12000</v>
      </c>
      <c r="E79">
        <v>18</v>
      </c>
      <c r="F79">
        <v>9000</v>
      </c>
      <c r="G79">
        <v>14</v>
      </c>
      <c r="H79" s="1">
        <v>291138</v>
      </c>
      <c r="I79">
        <v>339</v>
      </c>
      <c r="J79">
        <v>12000</v>
      </c>
      <c r="K79">
        <v>18</v>
      </c>
      <c r="L79">
        <v>155700</v>
      </c>
      <c r="M79">
        <v>180</v>
      </c>
      <c r="N79">
        <v>9000</v>
      </c>
      <c r="O79">
        <v>14</v>
      </c>
    </row>
    <row r="80" spans="1:15" x14ac:dyDescent="0.25">
      <c r="A80">
        <v>39.5</v>
      </c>
      <c r="B80">
        <v>10000</v>
      </c>
      <c r="C80">
        <v>15</v>
      </c>
      <c r="D80">
        <v>12000</v>
      </c>
      <c r="E80">
        <v>18</v>
      </c>
      <c r="F80">
        <v>9000</v>
      </c>
      <c r="G80">
        <v>14</v>
      </c>
      <c r="H80" s="1">
        <v>303138</v>
      </c>
      <c r="I80">
        <v>357</v>
      </c>
      <c r="J80">
        <v>12000</v>
      </c>
      <c r="K80">
        <v>18</v>
      </c>
      <c r="L80">
        <v>164700</v>
      </c>
      <c r="M80">
        <v>194</v>
      </c>
      <c r="N80">
        <v>9000</v>
      </c>
      <c r="O80">
        <v>14</v>
      </c>
    </row>
    <row r="81" spans="1:13" x14ac:dyDescent="0.25">
      <c r="A81">
        <v>40</v>
      </c>
      <c r="H81" s="1">
        <v>315138</v>
      </c>
      <c r="I81">
        <v>375</v>
      </c>
      <c r="L81">
        <v>173700</v>
      </c>
      <c r="M81">
        <v>208</v>
      </c>
    </row>
  </sheetData>
  <mergeCells count="2">
    <mergeCell ref="A1:G1"/>
    <mergeCell ref="H1:O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F1A08-39D5-4848-8E37-332A252D6C9D}">
  <dimension ref="A1:O100"/>
  <sheetViews>
    <sheetView topLeftCell="A53" workbookViewId="0">
      <selection activeCell="K65" sqref="K65"/>
    </sheetView>
  </sheetViews>
  <sheetFormatPr defaultRowHeight="15" x14ac:dyDescent="0.25"/>
  <cols>
    <col min="2" max="2" width="14.28515625" customWidth="1"/>
    <col min="3" max="3" width="15.5703125" customWidth="1"/>
    <col min="4" max="4" width="14.5703125" customWidth="1"/>
    <col min="5" max="5" width="15.85546875" customWidth="1"/>
    <col min="8" max="8" width="15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25</v>
      </c>
      <c r="G1" t="s">
        <v>16</v>
      </c>
      <c r="H1" t="s">
        <v>23</v>
      </c>
      <c r="I1" t="s">
        <v>29</v>
      </c>
      <c r="J1" t="s">
        <v>26</v>
      </c>
      <c r="K1" t="s">
        <v>27</v>
      </c>
      <c r="L1" t="s">
        <v>18</v>
      </c>
      <c r="M1" t="s">
        <v>24</v>
      </c>
      <c r="O1" t="s">
        <v>22</v>
      </c>
    </row>
    <row r="2" spans="1:15" x14ac:dyDescent="0.25">
      <c r="A2">
        <v>1</v>
      </c>
      <c r="B2">
        <v>200</v>
      </c>
      <c r="C2">
        <v>1</v>
      </c>
      <c r="D2">
        <f>SUMIF(Table4[Level],"&lt;"&amp;Table4[[#This Row],[Level]],Table4[dust])</f>
        <v>0</v>
      </c>
      <c r="E2">
        <f>SUMIF(Table4[Level],"&lt;"&amp;Table4[[#This Row],[Level]],Table4[candy])</f>
        <v>0</v>
      </c>
      <c r="G2">
        <f>F3-Table4[[#This Row],[total dust shadow (game)]]</f>
        <v>0</v>
      </c>
      <c r="H2">
        <f>Table4[[#This Row],[dust shadow]]/Table4[[#This Row],[dust]]</f>
        <v>0</v>
      </c>
      <c r="L2">
        <f>J3-Table4[[#This Row],[total dust purified (game)]]</f>
        <v>0</v>
      </c>
      <c r="M2">
        <f>Table4[[#This Row],[dust purified]]/Table4[[#This Row],[dust]]</f>
        <v>0</v>
      </c>
    </row>
    <row r="3" spans="1:15" x14ac:dyDescent="0.25">
      <c r="A3">
        <v>1.5</v>
      </c>
      <c r="B3">
        <v>200</v>
      </c>
      <c r="C3">
        <v>1</v>
      </c>
      <c r="D3">
        <f>SUMIF(Table4[Level],"&lt;"&amp;Table4[[#This Row],[Level]],Table4[dust])</f>
        <v>200</v>
      </c>
      <c r="E3">
        <f>SUMIF(Table4[Level],"&lt;"&amp;Table4[[#This Row],[Level]],Table4[candy])</f>
        <v>1</v>
      </c>
      <c r="G3">
        <f>F4-Table4[[#This Row],[total dust shadow (game)]]</f>
        <v>0</v>
      </c>
      <c r="H3">
        <f>Table4[[#This Row],[dust shadow]]/Table4[[#This Row],[dust]]</f>
        <v>0</v>
      </c>
      <c r="L3">
        <f>J4-Table4[[#This Row],[total dust purified (game)]]</f>
        <v>0</v>
      </c>
      <c r="M3">
        <f>Table4[[#This Row],[dust purified]]/Table4[[#This Row],[dust]]</f>
        <v>0</v>
      </c>
    </row>
    <row r="4" spans="1:15" x14ac:dyDescent="0.25">
      <c r="A4">
        <v>2</v>
      </c>
      <c r="B4">
        <v>200</v>
      </c>
      <c r="C4">
        <v>1</v>
      </c>
      <c r="D4">
        <f>SUMIF(Table4[Level],"&lt;"&amp;Table4[[#This Row],[Level]],Table4[dust])</f>
        <v>400</v>
      </c>
      <c r="E4">
        <f>SUMIF(Table4[Level],"&lt;"&amp;Table4[[#This Row],[Level]],Table4[candy])</f>
        <v>2</v>
      </c>
      <c r="G4">
        <f>F5-Table4[[#This Row],[total dust shadow (game)]]</f>
        <v>0</v>
      </c>
      <c r="H4">
        <f>Table4[[#This Row],[dust shadow]]/Table4[[#This Row],[dust]]</f>
        <v>0</v>
      </c>
      <c r="L4">
        <f>J5-Table4[[#This Row],[total dust purified (game)]]</f>
        <v>0</v>
      </c>
      <c r="M4">
        <f>Table4[[#This Row],[dust purified]]/Table4[[#This Row],[dust]]</f>
        <v>0</v>
      </c>
    </row>
    <row r="5" spans="1:15" x14ac:dyDescent="0.25">
      <c r="A5">
        <v>2.5</v>
      </c>
      <c r="B5">
        <v>200</v>
      </c>
      <c r="C5">
        <v>1</v>
      </c>
      <c r="D5">
        <f>SUMIF(Table4[Level],"&lt;"&amp;Table4[[#This Row],[Level]],Table4[dust])</f>
        <v>600</v>
      </c>
      <c r="E5">
        <f>SUMIF(Table4[Level],"&lt;"&amp;Table4[[#This Row],[Level]],Table4[candy])</f>
        <v>3</v>
      </c>
      <c r="G5">
        <f>F6-Table4[[#This Row],[total dust shadow (game)]]</f>
        <v>0</v>
      </c>
      <c r="H5">
        <f>Table4[[#This Row],[dust shadow]]/Table4[[#This Row],[dust]]</f>
        <v>0</v>
      </c>
      <c r="L5">
        <f>J6-Table4[[#This Row],[total dust purified (game)]]</f>
        <v>0</v>
      </c>
      <c r="M5">
        <f>Table4[[#This Row],[dust purified]]/Table4[[#This Row],[dust]]</f>
        <v>0</v>
      </c>
    </row>
    <row r="6" spans="1:15" x14ac:dyDescent="0.25">
      <c r="A6">
        <v>3</v>
      </c>
      <c r="B6">
        <v>400</v>
      </c>
      <c r="C6">
        <v>1</v>
      </c>
      <c r="D6">
        <f>SUMIF(Table4[Level],"&lt;"&amp;Table4[[#This Row],[Level]],Table4[dust])</f>
        <v>800</v>
      </c>
      <c r="E6">
        <f>SUMIF(Table4[Level],"&lt;"&amp;Table4[[#This Row],[Level]],Table4[candy])</f>
        <v>4</v>
      </c>
      <c r="G6">
        <f>F7-Table4[[#This Row],[total dust shadow (game)]]</f>
        <v>0</v>
      </c>
      <c r="H6">
        <f>Table4[[#This Row],[dust shadow]]/Table4[[#This Row],[dust]]</f>
        <v>0</v>
      </c>
      <c r="L6">
        <f>J7-Table4[[#This Row],[total dust purified (game)]]</f>
        <v>0</v>
      </c>
      <c r="M6">
        <f>Table4[[#This Row],[dust purified]]/Table4[[#This Row],[dust]]</f>
        <v>0</v>
      </c>
    </row>
    <row r="7" spans="1:15" x14ac:dyDescent="0.25">
      <c r="A7">
        <v>3.5</v>
      </c>
      <c r="B7">
        <v>400</v>
      </c>
      <c r="C7">
        <v>1</v>
      </c>
      <c r="D7">
        <f>SUMIF(Table4[Level],"&lt;"&amp;Table4[[#This Row],[Level]],Table4[dust])</f>
        <v>1200</v>
      </c>
      <c r="E7">
        <f>SUMIF(Table4[Level],"&lt;"&amp;Table4[[#This Row],[Level]],Table4[candy])</f>
        <v>5</v>
      </c>
      <c r="G7">
        <f>F8-Table4[[#This Row],[total dust shadow (game)]]</f>
        <v>0</v>
      </c>
      <c r="H7">
        <f>Table4[[#This Row],[dust shadow]]/Table4[[#This Row],[dust]]</f>
        <v>0</v>
      </c>
      <c r="L7">
        <f>J8-Table4[[#This Row],[total dust purified (game)]]</f>
        <v>0</v>
      </c>
      <c r="M7">
        <f>Table4[[#This Row],[dust purified]]/Table4[[#This Row],[dust]]</f>
        <v>0</v>
      </c>
    </row>
    <row r="8" spans="1:15" x14ac:dyDescent="0.25">
      <c r="A8">
        <v>4</v>
      </c>
      <c r="B8">
        <v>400</v>
      </c>
      <c r="C8">
        <v>1</v>
      </c>
      <c r="D8">
        <f>SUMIF(Table4[Level],"&lt;"&amp;Table4[[#This Row],[Level]],Table4[dust])</f>
        <v>1600</v>
      </c>
      <c r="E8">
        <f>SUMIF(Table4[Level],"&lt;"&amp;Table4[[#This Row],[Level]],Table4[candy])</f>
        <v>6</v>
      </c>
      <c r="G8">
        <f>F9-Table4[[#This Row],[total dust shadow (game)]]</f>
        <v>0</v>
      </c>
      <c r="H8">
        <f>Table4[[#This Row],[dust shadow]]/Table4[[#This Row],[dust]]</f>
        <v>0</v>
      </c>
      <c r="L8">
        <f>J9-Table4[[#This Row],[total dust purified (game)]]</f>
        <v>0</v>
      </c>
      <c r="M8">
        <f>Table4[[#This Row],[dust purified]]/Table4[[#This Row],[dust]]</f>
        <v>0</v>
      </c>
    </row>
    <row r="9" spans="1:15" x14ac:dyDescent="0.25">
      <c r="A9">
        <v>4.5</v>
      </c>
      <c r="B9">
        <v>400</v>
      </c>
      <c r="C9">
        <v>1</v>
      </c>
      <c r="D9">
        <f>SUMIF(Table4[Level],"&lt;"&amp;Table4[[#This Row],[Level]],Table4[dust])</f>
        <v>2000</v>
      </c>
      <c r="E9">
        <f>SUMIF(Table4[Level],"&lt;"&amp;Table4[[#This Row],[Level]],Table4[candy])</f>
        <v>7</v>
      </c>
      <c r="G9">
        <f>F10-Table4[[#This Row],[total dust shadow (game)]]</f>
        <v>0</v>
      </c>
      <c r="H9">
        <f>Table4[[#This Row],[dust shadow]]/Table4[[#This Row],[dust]]</f>
        <v>0</v>
      </c>
      <c r="L9">
        <f>J10-Table4[[#This Row],[total dust purified (game)]]</f>
        <v>0</v>
      </c>
      <c r="M9">
        <f>Table4[[#This Row],[dust purified]]/Table4[[#This Row],[dust]]</f>
        <v>0</v>
      </c>
    </row>
    <row r="10" spans="1:15" x14ac:dyDescent="0.25">
      <c r="A10">
        <v>5</v>
      </c>
      <c r="B10">
        <v>600</v>
      </c>
      <c r="C10">
        <v>1</v>
      </c>
      <c r="D10">
        <f>SUMIF(Table4[Level],"&lt;"&amp;Table4[[#This Row],[Level]],Table4[dust])</f>
        <v>2400</v>
      </c>
      <c r="E10">
        <f>SUMIF(Table4[Level],"&lt;"&amp;Table4[[#This Row],[Level]],Table4[candy])</f>
        <v>8</v>
      </c>
      <c r="G10">
        <f>F11-Table4[[#This Row],[total dust shadow (game)]]</f>
        <v>0</v>
      </c>
      <c r="H10">
        <f>Table4[[#This Row],[dust shadow]]/Table4[[#This Row],[dust]]</f>
        <v>0</v>
      </c>
      <c r="L10">
        <f>J11-Table4[[#This Row],[total dust purified (game)]]</f>
        <v>0</v>
      </c>
      <c r="M10">
        <f>Table4[[#This Row],[dust purified]]/Table4[[#This Row],[dust]]</f>
        <v>0</v>
      </c>
    </row>
    <row r="11" spans="1:15" x14ac:dyDescent="0.25">
      <c r="A11">
        <v>5.5</v>
      </c>
      <c r="B11">
        <v>600</v>
      </c>
      <c r="C11">
        <v>1</v>
      </c>
      <c r="D11">
        <f>SUMIF(Table4[Level],"&lt;"&amp;Table4[[#This Row],[Level]],Table4[dust])</f>
        <v>3000</v>
      </c>
      <c r="E11">
        <f>SUMIF(Table4[Level],"&lt;"&amp;Table4[[#This Row],[Level]],Table4[candy])</f>
        <v>9</v>
      </c>
      <c r="G11">
        <f>F12-Table4[[#This Row],[total dust shadow (game)]]</f>
        <v>0</v>
      </c>
      <c r="H11">
        <f>Table4[[#This Row],[dust shadow]]/Table4[[#This Row],[dust]]</f>
        <v>0</v>
      </c>
      <c r="L11">
        <f>J12-Table4[[#This Row],[total dust purified (game)]]</f>
        <v>0</v>
      </c>
      <c r="M11">
        <f>Table4[[#This Row],[dust purified]]/Table4[[#This Row],[dust]]</f>
        <v>0</v>
      </c>
    </row>
    <row r="12" spans="1:15" x14ac:dyDescent="0.25">
      <c r="A12">
        <v>6</v>
      </c>
      <c r="B12">
        <v>600</v>
      </c>
      <c r="C12">
        <v>1</v>
      </c>
      <c r="D12">
        <f>SUMIF(Table4[Level],"&lt;"&amp;Table4[[#This Row],[Level]],Table4[dust])</f>
        <v>3600</v>
      </c>
      <c r="E12">
        <f>SUMIF(Table4[Level],"&lt;"&amp;Table4[[#This Row],[Level]],Table4[candy])</f>
        <v>10</v>
      </c>
      <c r="G12">
        <f>F13-Table4[[#This Row],[total dust shadow (game)]]</f>
        <v>0</v>
      </c>
      <c r="H12">
        <f>Table4[[#This Row],[dust shadow]]/Table4[[#This Row],[dust]]</f>
        <v>0</v>
      </c>
      <c r="L12">
        <f>J13-Table4[[#This Row],[total dust purified (game)]]</f>
        <v>0</v>
      </c>
      <c r="M12">
        <f>Table4[[#This Row],[dust purified]]/Table4[[#This Row],[dust]]</f>
        <v>0</v>
      </c>
    </row>
    <row r="13" spans="1:15" x14ac:dyDescent="0.25">
      <c r="A13">
        <v>6.5</v>
      </c>
      <c r="B13">
        <v>600</v>
      </c>
      <c r="C13">
        <v>1</v>
      </c>
      <c r="D13">
        <f>SUMIF(Table4[Level],"&lt;"&amp;Table4[[#This Row],[Level]],Table4[dust])</f>
        <v>4200</v>
      </c>
      <c r="E13">
        <f>SUMIF(Table4[Level],"&lt;"&amp;Table4[[#This Row],[Level]],Table4[candy])</f>
        <v>11</v>
      </c>
      <c r="G13">
        <f>F14-Table4[[#This Row],[total dust shadow (game)]]</f>
        <v>0</v>
      </c>
      <c r="H13">
        <f>Table4[[#This Row],[dust shadow]]/Table4[[#This Row],[dust]]</f>
        <v>0</v>
      </c>
      <c r="L13">
        <f>J14-Table4[[#This Row],[total dust purified (game)]]</f>
        <v>0</v>
      </c>
      <c r="M13">
        <f>Table4[[#This Row],[dust purified]]/Table4[[#This Row],[dust]]</f>
        <v>0</v>
      </c>
    </row>
    <row r="14" spans="1:15" x14ac:dyDescent="0.25">
      <c r="A14">
        <v>7</v>
      </c>
      <c r="B14">
        <v>800</v>
      </c>
      <c r="C14">
        <v>1</v>
      </c>
      <c r="D14">
        <f>SUMIF(Table4[Level],"&lt;"&amp;Table4[[#This Row],[Level]],Table4[dust])</f>
        <v>4800</v>
      </c>
      <c r="E14">
        <f>SUMIF(Table4[Level],"&lt;"&amp;Table4[[#This Row],[Level]],Table4[candy])</f>
        <v>12</v>
      </c>
      <c r="G14">
        <f>F15-Table4[[#This Row],[total dust shadow (game)]]</f>
        <v>0</v>
      </c>
      <c r="H14">
        <f>Table4[[#This Row],[dust shadow]]/Table4[[#This Row],[dust]]</f>
        <v>0</v>
      </c>
      <c r="L14">
        <f>J15-Table4[[#This Row],[total dust purified (game)]]</f>
        <v>0</v>
      </c>
      <c r="M14">
        <f>Table4[[#This Row],[dust purified]]/Table4[[#This Row],[dust]]</f>
        <v>0</v>
      </c>
    </row>
    <row r="15" spans="1:15" x14ac:dyDescent="0.25">
      <c r="A15">
        <v>7.5</v>
      </c>
      <c r="B15">
        <v>800</v>
      </c>
      <c r="C15">
        <v>1</v>
      </c>
      <c r="D15">
        <f>SUMIF(Table4[Level],"&lt;"&amp;Table4[[#This Row],[Level]],Table4[dust])</f>
        <v>5600</v>
      </c>
      <c r="E15">
        <f>SUMIF(Table4[Level],"&lt;"&amp;Table4[[#This Row],[Level]],Table4[candy])</f>
        <v>13</v>
      </c>
      <c r="G15">
        <f>F16-Table4[[#This Row],[total dust shadow (game)]]</f>
        <v>0</v>
      </c>
      <c r="H15">
        <f>Table4[[#This Row],[dust shadow]]/Table4[[#This Row],[dust]]</f>
        <v>0</v>
      </c>
      <c r="L15">
        <f>J16-Table4[[#This Row],[total dust purified (game)]]</f>
        <v>0</v>
      </c>
      <c r="M15">
        <f>Table4[[#This Row],[dust purified]]/Table4[[#This Row],[dust]]</f>
        <v>0</v>
      </c>
    </row>
    <row r="16" spans="1:15" x14ac:dyDescent="0.25">
      <c r="A16">
        <v>8</v>
      </c>
      <c r="B16">
        <v>800</v>
      </c>
      <c r="C16">
        <v>1</v>
      </c>
      <c r="D16">
        <f>SUMIF(Table4[Level],"&lt;"&amp;Table4[[#This Row],[Level]],Table4[dust])</f>
        <v>6400</v>
      </c>
      <c r="E16">
        <f>SUMIF(Table4[Level],"&lt;"&amp;Table4[[#This Row],[Level]],Table4[candy])</f>
        <v>14</v>
      </c>
      <c r="G16">
        <f>F17-Table4[[#This Row],[total dust shadow (game)]]</f>
        <v>961</v>
      </c>
      <c r="H16">
        <f>Table4[[#This Row],[dust shadow]]/Table4[[#This Row],[dust]]</f>
        <v>1.2012499999999999</v>
      </c>
      <c r="L16">
        <f>J17-Table4[[#This Row],[total dust purified (game)]]</f>
        <v>0</v>
      </c>
      <c r="M16">
        <f>Table4[[#This Row],[dust purified]]/Table4[[#This Row],[dust]]</f>
        <v>0</v>
      </c>
    </row>
    <row r="17" spans="1:13" x14ac:dyDescent="0.25">
      <c r="A17">
        <v>8.5</v>
      </c>
      <c r="B17">
        <v>800</v>
      </c>
      <c r="C17">
        <v>1</v>
      </c>
      <c r="D17">
        <f>SUMIF(Table4[Level],"&lt;"&amp;Table4[[#This Row],[Level]],Table4[dust])</f>
        <v>7200</v>
      </c>
      <c r="E17">
        <f>SUMIF(Table4[Level],"&lt;"&amp;Table4[[#This Row],[Level]],Table4[candy])</f>
        <v>15</v>
      </c>
      <c r="F17">
        <v>961</v>
      </c>
      <c r="G17">
        <f>F18-Table4[[#This Row],[total dust shadow (game)]]</f>
        <v>961</v>
      </c>
      <c r="H17">
        <f>Table4[[#This Row],[dust shadow]]/Table4[[#This Row],[dust]]</f>
        <v>1.2012499999999999</v>
      </c>
      <c r="I17">
        <v>2</v>
      </c>
      <c r="L17">
        <f>J18-Table4[[#This Row],[total dust purified (game)]]</f>
        <v>0</v>
      </c>
      <c r="M17">
        <f>Table4[[#This Row],[dust purified]]/Table4[[#This Row],[dust]]</f>
        <v>0</v>
      </c>
    </row>
    <row r="18" spans="1:13" x14ac:dyDescent="0.25">
      <c r="A18">
        <v>9</v>
      </c>
      <c r="B18">
        <v>1000</v>
      </c>
      <c r="C18">
        <v>1</v>
      </c>
      <c r="D18">
        <f>SUMIF(Table4[Level],"&lt;"&amp;Table4[[#This Row],[Level]],Table4[dust])</f>
        <v>8000</v>
      </c>
      <c r="E18">
        <f>SUMIF(Table4[Level],"&lt;"&amp;Table4[[#This Row],[Level]],Table4[candy])</f>
        <v>16</v>
      </c>
      <c r="F18">
        <v>1922</v>
      </c>
      <c r="G18">
        <f>F19-Table4[[#This Row],[total dust shadow (game)]]</f>
        <v>1200</v>
      </c>
      <c r="H18">
        <f>Table4[[#This Row],[dust shadow]]/Table4[[#This Row],[dust]]</f>
        <v>1.2</v>
      </c>
      <c r="I18">
        <v>4</v>
      </c>
      <c r="L18">
        <f>J19-Table4[[#This Row],[total dust purified (game)]]</f>
        <v>0</v>
      </c>
      <c r="M18">
        <f>Table4[[#This Row],[dust purified]]/Table4[[#This Row],[dust]]</f>
        <v>0</v>
      </c>
    </row>
    <row r="19" spans="1:13" x14ac:dyDescent="0.25">
      <c r="A19">
        <v>9.5</v>
      </c>
      <c r="B19">
        <v>1000</v>
      </c>
      <c r="C19">
        <v>1</v>
      </c>
      <c r="D19">
        <f>SUMIF(Table4[Level],"&lt;"&amp;Table4[[#This Row],[Level]],Table4[dust])</f>
        <v>9000</v>
      </c>
      <c r="E19">
        <f>SUMIF(Table4[Level],"&lt;"&amp;Table4[[#This Row],[Level]],Table4[candy])</f>
        <v>17</v>
      </c>
      <c r="F19">
        <v>3122</v>
      </c>
      <c r="G19">
        <f>F20-Table4[[#This Row],[total dust shadow (game)]]</f>
        <v>1200</v>
      </c>
      <c r="H19">
        <f>Table4[[#This Row],[dust shadow]]/Table4[[#This Row],[dust]]</f>
        <v>1.2</v>
      </c>
      <c r="I19">
        <v>6</v>
      </c>
      <c r="L19">
        <f>J20-Table4[[#This Row],[total dust purified (game)]]</f>
        <v>0</v>
      </c>
      <c r="M19">
        <f>Table4[[#This Row],[dust purified]]/Table4[[#This Row],[dust]]</f>
        <v>0</v>
      </c>
    </row>
    <row r="20" spans="1:13" x14ac:dyDescent="0.25">
      <c r="A20">
        <v>10</v>
      </c>
      <c r="B20">
        <v>1000</v>
      </c>
      <c r="C20">
        <v>1</v>
      </c>
      <c r="D20">
        <f>SUMIF(Table4[Level],"&lt;"&amp;Table4[[#This Row],[Level]],Table4[dust])</f>
        <v>10000</v>
      </c>
      <c r="E20">
        <f>SUMIF(Table4[Level],"&lt;"&amp;Table4[[#This Row],[Level]],Table4[candy])</f>
        <v>18</v>
      </c>
      <c r="F20">
        <v>4322</v>
      </c>
      <c r="G20">
        <f>F21-Table4[[#This Row],[total dust shadow (game)]]</f>
        <v>1200</v>
      </c>
      <c r="H20">
        <f>Table4[[#This Row],[dust shadow]]/Table4[[#This Row],[dust]]</f>
        <v>1.2</v>
      </c>
      <c r="I20">
        <v>8</v>
      </c>
      <c r="L20">
        <f>J21-Table4[[#This Row],[total dust purified (game)]]</f>
        <v>0</v>
      </c>
      <c r="M20">
        <f>Table4[[#This Row],[dust purified]]/Table4[[#This Row],[dust]]</f>
        <v>0</v>
      </c>
    </row>
    <row r="21" spans="1:13" x14ac:dyDescent="0.25">
      <c r="A21">
        <v>10.5</v>
      </c>
      <c r="B21">
        <v>1000</v>
      </c>
      <c r="C21">
        <v>1</v>
      </c>
      <c r="D21">
        <f>SUMIF(Table4[Level],"&lt;"&amp;Table4[[#This Row],[Level]],Table4[dust])</f>
        <v>11000</v>
      </c>
      <c r="E21">
        <f>SUMIF(Table4[Level],"&lt;"&amp;Table4[[#This Row],[Level]],Table4[candy])</f>
        <v>19</v>
      </c>
      <c r="F21">
        <v>5522</v>
      </c>
      <c r="G21">
        <f>F22-Table4[[#This Row],[total dust shadow (game)]]</f>
        <v>1200</v>
      </c>
      <c r="H21">
        <f>Table4[[#This Row],[dust shadow]]/Table4[[#This Row],[dust]]</f>
        <v>1.2</v>
      </c>
      <c r="I21">
        <v>10</v>
      </c>
      <c r="L21">
        <f>J22-Table4[[#This Row],[total dust purified (game)]]</f>
        <v>0</v>
      </c>
      <c r="M21">
        <f>Table4[[#This Row],[dust purified]]/Table4[[#This Row],[dust]]</f>
        <v>0</v>
      </c>
    </row>
    <row r="22" spans="1:13" x14ac:dyDescent="0.25">
      <c r="A22">
        <v>11</v>
      </c>
      <c r="B22">
        <v>1300</v>
      </c>
      <c r="C22">
        <v>2</v>
      </c>
      <c r="D22">
        <f>SUMIF(Table4[Level],"&lt;"&amp;Table4[[#This Row],[Level]],Table4[dust])</f>
        <v>12000</v>
      </c>
      <c r="E22">
        <f>SUMIF(Table4[Level],"&lt;"&amp;Table4[[#This Row],[Level]],Table4[candy])</f>
        <v>20</v>
      </c>
      <c r="F22">
        <v>6722</v>
      </c>
      <c r="G22">
        <f>F23-Table4[[#This Row],[total dust shadow (game)]]</f>
        <v>1561</v>
      </c>
      <c r="H22">
        <f>Table4[[#This Row],[dust shadow]]/Table4[[#This Row],[dust]]</f>
        <v>1.2007692307692308</v>
      </c>
      <c r="I22">
        <v>12</v>
      </c>
      <c r="L22">
        <f>J23-Table4[[#This Row],[total dust purified (game)]]</f>
        <v>0</v>
      </c>
      <c r="M22">
        <f>Table4[[#This Row],[dust purified]]/Table4[[#This Row],[dust]]</f>
        <v>0</v>
      </c>
    </row>
    <row r="23" spans="1:13" x14ac:dyDescent="0.25">
      <c r="A23">
        <v>11.5</v>
      </c>
      <c r="B23">
        <v>1300</v>
      </c>
      <c r="C23">
        <v>2</v>
      </c>
      <c r="D23">
        <f>SUMIF(Table4[Level],"&lt;"&amp;Table4[[#This Row],[Level]],Table4[dust])</f>
        <v>13300</v>
      </c>
      <c r="E23">
        <f>SUMIF(Table4[Level],"&lt;"&amp;Table4[[#This Row],[Level]],Table4[candy])</f>
        <v>22</v>
      </c>
      <c r="F23">
        <v>8283</v>
      </c>
      <c r="G23">
        <f>F24-Table4[[#This Row],[total dust shadow (game)]]</f>
        <v>1561</v>
      </c>
      <c r="H23">
        <f>Table4[[#This Row],[dust shadow]]/Table4[[#This Row],[dust]]</f>
        <v>1.2007692307692308</v>
      </c>
      <c r="I23">
        <v>15</v>
      </c>
      <c r="L23">
        <f>J24-Table4[[#This Row],[total dust purified (game)]]</f>
        <v>0</v>
      </c>
      <c r="M23">
        <f>Table4[[#This Row],[dust purified]]/Table4[[#This Row],[dust]]</f>
        <v>0</v>
      </c>
    </row>
    <row r="24" spans="1:13" x14ac:dyDescent="0.25">
      <c r="A24">
        <v>12</v>
      </c>
      <c r="B24">
        <v>1300</v>
      </c>
      <c r="C24">
        <v>2</v>
      </c>
      <c r="D24">
        <f>SUMIF(Table4[Level],"&lt;"&amp;Table4[[#This Row],[Level]],Table4[dust])</f>
        <v>14600</v>
      </c>
      <c r="E24">
        <f>SUMIF(Table4[Level],"&lt;"&amp;Table4[[#This Row],[Level]],Table4[candy])</f>
        <v>24</v>
      </c>
      <c r="F24">
        <v>9844</v>
      </c>
      <c r="G24">
        <f>F25-Table4[[#This Row],[total dust shadow (game)]]</f>
        <v>1561</v>
      </c>
      <c r="H24">
        <f>Table4[[#This Row],[dust shadow]]/Table4[[#This Row],[dust]]</f>
        <v>1.2007692307692308</v>
      </c>
      <c r="I24">
        <v>18</v>
      </c>
      <c r="L24">
        <f>J25-Table4[[#This Row],[total dust purified (game)]]</f>
        <v>0</v>
      </c>
      <c r="M24">
        <f>Table4[[#This Row],[dust purified]]/Table4[[#This Row],[dust]]</f>
        <v>0</v>
      </c>
    </row>
    <row r="25" spans="1:13" x14ac:dyDescent="0.25">
      <c r="A25">
        <v>12.5</v>
      </c>
      <c r="B25">
        <v>1300</v>
      </c>
      <c r="C25">
        <v>2</v>
      </c>
      <c r="D25">
        <f>SUMIF(Table4[Level],"&lt;"&amp;Table4[[#This Row],[Level]],Table4[dust])</f>
        <v>15900</v>
      </c>
      <c r="E25">
        <f>SUMIF(Table4[Level],"&lt;"&amp;Table4[[#This Row],[Level]],Table4[candy])</f>
        <v>26</v>
      </c>
      <c r="F25">
        <v>11405</v>
      </c>
      <c r="G25">
        <f>F26-Table4[[#This Row],[total dust shadow (game)]]</f>
        <v>1561</v>
      </c>
      <c r="H25">
        <f>Table4[[#This Row],[dust shadow]]/Table4[[#This Row],[dust]]</f>
        <v>1.2007692307692308</v>
      </c>
      <c r="I25">
        <v>21</v>
      </c>
      <c r="L25">
        <f>J26-Table4[[#This Row],[total dust purified (game)]]</f>
        <v>0</v>
      </c>
      <c r="M25">
        <f>Table4[[#This Row],[dust purified]]/Table4[[#This Row],[dust]]</f>
        <v>0</v>
      </c>
    </row>
    <row r="26" spans="1:13" x14ac:dyDescent="0.25">
      <c r="A26">
        <v>13</v>
      </c>
      <c r="B26">
        <v>1600</v>
      </c>
      <c r="C26">
        <v>2</v>
      </c>
      <c r="D26">
        <f>SUMIF(Table4[Level],"&lt;"&amp;Table4[[#This Row],[Level]],Table4[dust])</f>
        <v>17200</v>
      </c>
      <c r="E26">
        <f>SUMIF(Table4[Level],"&lt;"&amp;Table4[[#This Row],[Level]],Table4[candy])</f>
        <v>28</v>
      </c>
      <c r="F26">
        <v>12966</v>
      </c>
      <c r="G26">
        <f>F27-Table4[[#This Row],[total dust shadow (game)]]</f>
        <v>1921</v>
      </c>
      <c r="H26">
        <f>Table4[[#This Row],[dust shadow]]/Table4[[#This Row],[dust]]</f>
        <v>1.2006250000000001</v>
      </c>
      <c r="I26">
        <v>24</v>
      </c>
      <c r="L26">
        <f>J27-Table4[[#This Row],[total dust purified (game)]]</f>
        <v>0</v>
      </c>
      <c r="M26">
        <f>Table4[[#This Row],[dust purified]]/Table4[[#This Row],[dust]]</f>
        <v>0</v>
      </c>
    </row>
    <row r="27" spans="1:13" x14ac:dyDescent="0.25">
      <c r="A27">
        <v>13.5</v>
      </c>
      <c r="B27">
        <v>1600</v>
      </c>
      <c r="C27">
        <v>2</v>
      </c>
      <c r="D27">
        <f>SUMIF(Table4[Level],"&lt;"&amp;Table4[[#This Row],[Level]],Table4[dust])</f>
        <v>18800</v>
      </c>
      <c r="E27">
        <f>SUMIF(Table4[Level],"&lt;"&amp;Table4[[#This Row],[Level]],Table4[candy])</f>
        <v>30</v>
      </c>
      <c r="F27">
        <v>14887</v>
      </c>
      <c r="G27">
        <f>F28-Table4[[#This Row],[total dust shadow (game)]]</f>
        <v>1921</v>
      </c>
      <c r="H27">
        <f>Table4[[#This Row],[dust shadow]]/Table4[[#This Row],[dust]]</f>
        <v>1.2006250000000001</v>
      </c>
      <c r="I27">
        <v>27</v>
      </c>
      <c r="L27">
        <f>J28-Table4[[#This Row],[total dust purified (game)]]</f>
        <v>0</v>
      </c>
      <c r="M27">
        <f>Table4[[#This Row],[dust purified]]/Table4[[#This Row],[dust]]</f>
        <v>0</v>
      </c>
    </row>
    <row r="28" spans="1:13" x14ac:dyDescent="0.25">
      <c r="A28">
        <v>14</v>
      </c>
      <c r="B28">
        <v>1600</v>
      </c>
      <c r="C28">
        <v>2</v>
      </c>
      <c r="D28">
        <f>SUMIF(Table4[Level],"&lt;"&amp;Table4[[#This Row],[Level]],Table4[dust])</f>
        <v>20400</v>
      </c>
      <c r="E28">
        <f>SUMIF(Table4[Level],"&lt;"&amp;Table4[[#This Row],[Level]],Table4[candy])</f>
        <v>32</v>
      </c>
      <c r="F28">
        <v>16808</v>
      </c>
      <c r="G28">
        <f>F29-Table4[[#This Row],[total dust shadow (game)]]</f>
        <v>1921</v>
      </c>
      <c r="H28">
        <f>Table4[[#This Row],[dust shadow]]/Table4[[#This Row],[dust]]</f>
        <v>1.2006250000000001</v>
      </c>
      <c r="I28">
        <v>30</v>
      </c>
      <c r="L28">
        <f>J29-Table4[[#This Row],[total dust purified (game)]]</f>
        <v>0</v>
      </c>
      <c r="M28">
        <f>Table4[[#This Row],[dust purified]]/Table4[[#This Row],[dust]]</f>
        <v>0</v>
      </c>
    </row>
    <row r="29" spans="1:13" x14ac:dyDescent="0.25">
      <c r="A29">
        <v>14.5</v>
      </c>
      <c r="B29">
        <v>1600</v>
      </c>
      <c r="C29">
        <v>2</v>
      </c>
      <c r="D29">
        <f>SUMIF(Table4[Level],"&lt;"&amp;Table4[[#This Row],[Level]],Table4[dust])</f>
        <v>22000</v>
      </c>
      <c r="E29">
        <f>SUMIF(Table4[Level],"&lt;"&amp;Table4[[#This Row],[Level]],Table4[candy])</f>
        <v>34</v>
      </c>
      <c r="F29">
        <v>18729</v>
      </c>
      <c r="G29">
        <f>F30-Table4[[#This Row],[total dust shadow (game)]]</f>
        <v>1921</v>
      </c>
      <c r="H29">
        <f>Table4[[#This Row],[dust shadow]]/Table4[[#This Row],[dust]]</f>
        <v>1.2006250000000001</v>
      </c>
      <c r="I29">
        <v>33</v>
      </c>
      <c r="L29">
        <f>J30-Table4[[#This Row],[total dust purified (game)]]</f>
        <v>0</v>
      </c>
      <c r="M29">
        <f>Table4[[#This Row],[dust purified]]/Table4[[#This Row],[dust]]</f>
        <v>0</v>
      </c>
    </row>
    <row r="30" spans="1:13" x14ac:dyDescent="0.25">
      <c r="A30">
        <v>15</v>
      </c>
      <c r="B30">
        <v>1900</v>
      </c>
      <c r="C30">
        <v>2</v>
      </c>
      <c r="D30">
        <f>SUMIF(Table4[Level],"&lt;"&amp;Table4[[#This Row],[Level]],Table4[dust])</f>
        <v>23600</v>
      </c>
      <c r="E30">
        <f>SUMIF(Table4[Level],"&lt;"&amp;Table4[[#This Row],[Level]],Table4[candy])</f>
        <v>36</v>
      </c>
      <c r="F30">
        <v>20650</v>
      </c>
      <c r="G30">
        <f>F31-Table4[[#This Row],[total dust shadow (game)]]</f>
        <v>2280</v>
      </c>
      <c r="H30">
        <f>Table4[[#This Row],[dust shadow]]/Table4[[#This Row],[dust]]</f>
        <v>1.2</v>
      </c>
      <c r="I30">
        <v>36</v>
      </c>
      <c r="L30">
        <f>J31-Table4[[#This Row],[total dust purified (game)]]</f>
        <v>0</v>
      </c>
      <c r="M30">
        <f>Table4[[#This Row],[dust purified]]/Table4[[#This Row],[dust]]</f>
        <v>0</v>
      </c>
    </row>
    <row r="31" spans="1:13" x14ac:dyDescent="0.25">
      <c r="A31">
        <v>15.5</v>
      </c>
      <c r="B31">
        <v>1900</v>
      </c>
      <c r="C31">
        <v>2</v>
      </c>
      <c r="D31">
        <f>SUMIF(Table4[Level],"&lt;"&amp;Table4[[#This Row],[Level]],Table4[dust])</f>
        <v>25500</v>
      </c>
      <c r="E31">
        <f>SUMIF(Table4[Level],"&lt;"&amp;Table4[[#This Row],[Level]],Table4[candy])</f>
        <v>38</v>
      </c>
      <c r="F31">
        <v>22930</v>
      </c>
      <c r="G31">
        <f>F32-Table4[[#This Row],[total dust shadow (game)]]</f>
        <v>2280</v>
      </c>
      <c r="H31">
        <f>Table4[[#This Row],[dust shadow]]/Table4[[#This Row],[dust]]</f>
        <v>1.2</v>
      </c>
      <c r="I31">
        <v>39</v>
      </c>
      <c r="L31">
        <f>J32-Table4[[#This Row],[total dust purified (game)]]</f>
        <v>0</v>
      </c>
      <c r="M31">
        <f>Table4[[#This Row],[dust purified]]/Table4[[#This Row],[dust]]</f>
        <v>0</v>
      </c>
    </row>
    <row r="32" spans="1:13" x14ac:dyDescent="0.25">
      <c r="A32">
        <v>16</v>
      </c>
      <c r="B32">
        <v>1900</v>
      </c>
      <c r="C32">
        <v>2</v>
      </c>
      <c r="D32">
        <f>SUMIF(Table4[Level],"&lt;"&amp;Table4[[#This Row],[Level]],Table4[dust])</f>
        <v>27400</v>
      </c>
      <c r="E32">
        <f>SUMIF(Table4[Level],"&lt;"&amp;Table4[[#This Row],[Level]],Table4[candy])</f>
        <v>40</v>
      </c>
      <c r="F32">
        <v>25210</v>
      </c>
      <c r="G32">
        <f>F33-Table4[[#This Row],[total dust shadow (game)]]</f>
        <v>2280</v>
      </c>
      <c r="H32">
        <f>Table4[[#This Row],[dust shadow]]/Table4[[#This Row],[dust]]</f>
        <v>1.2</v>
      </c>
      <c r="I32">
        <v>42</v>
      </c>
      <c r="L32">
        <f>J33-Table4[[#This Row],[total dust purified (game)]]</f>
        <v>0</v>
      </c>
      <c r="M32">
        <f>Table4[[#This Row],[dust purified]]/Table4[[#This Row],[dust]]</f>
        <v>0</v>
      </c>
    </row>
    <row r="33" spans="1:13" x14ac:dyDescent="0.25">
      <c r="A33">
        <v>16.5</v>
      </c>
      <c r="B33">
        <v>1900</v>
      </c>
      <c r="C33">
        <v>2</v>
      </c>
      <c r="D33">
        <f>SUMIF(Table4[Level],"&lt;"&amp;Table4[[#This Row],[Level]],Table4[dust])</f>
        <v>29300</v>
      </c>
      <c r="E33">
        <f>SUMIF(Table4[Level],"&lt;"&amp;Table4[[#This Row],[Level]],Table4[candy])</f>
        <v>42</v>
      </c>
      <c r="F33">
        <v>27490</v>
      </c>
      <c r="G33">
        <f>F34-Table4[[#This Row],[total dust shadow (game)]]</f>
        <v>2280</v>
      </c>
      <c r="H33">
        <f>Table4[[#This Row],[dust shadow]]/Table4[[#This Row],[dust]]</f>
        <v>1.2</v>
      </c>
      <c r="I33">
        <v>45</v>
      </c>
      <c r="L33">
        <f>J34-Table4[[#This Row],[total dust purified (game)]]</f>
        <v>0</v>
      </c>
      <c r="M33">
        <f>Table4[[#This Row],[dust purified]]/Table4[[#This Row],[dust]]</f>
        <v>0</v>
      </c>
    </row>
    <row r="34" spans="1:13" x14ac:dyDescent="0.25">
      <c r="A34">
        <v>17</v>
      </c>
      <c r="B34">
        <v>2200</v>
      </c>
      <c r="C34">
        <v>2</v>
      </c>
      <c r="D34">
        <f>SUMIF(Table4[Level],"&lt;"&amp;Table4[[#This Row],[Level]],Table4[dust])</f>
        <v>31200</v>
      </c>
      <c r="E34">
        <f>SUMIF(Table4[Level],"&lt;"&amp;Table4[[#This Row],[Level]],Table4[candy])</f>
        <v>44</v>
      </c>
      <c r="F34">
        <v>29770</v>
      </c>
      <c r="G34">
        <f>F35-Table4[[#This Row],[total dust shadow (game)]]</f>
        <v>2640</v>
      </c>
      <c r="H34">
        <f>Table4[[#This Row],[dust shadow]]/Table4[[#This Row],[dust]]</f>
        <v>1.2</v>
      </c>
      <c r="I34">
        <v>48</v>
      </c>
      <c r="L34">
        <f>J35-Table4[[#This Row],[total dust purified (game)]]</f>
        <v>0</v>
      </c>
      <c r="M34">
        <f>Table4[[#This Row],[dust purified]]/Table4[[#This Row],[dust]]</f>
        <v>0</v>
      </c>
    </row>
    <row r="35" spans="1:13" x14ac:dyDescent="0.25">
      <c r="A35">
        <v>17.5</v>
      </c>
      <c r="B35">
        <v>2200</v>
      </c>
      <c r="C35">
        <v>2</v>
      </c>
      <c r="D35">
        <f>SUMIF(Table4[Level],"&lt;"&amp;Table4[[#This Row],[Level]],Table4[dust])</f>
        <v>33400</v>
      </c>
      <c r="E35">
        <f>SUMIF(Table4[Level],"&lt;"&amp;Table4[[#This Row],[Level]],Table4[candy])</f>
        <v>46</v>
      </c>
      <c r="F35">
        <v>32410</v>
      </c>
      <c r="G35">
        <f>F36-Table4[[#This Row],[total dust shadow (game)]]</f>
        <v>2640</v>
      </c>
      <c r="H35">
        <f>Table4[[#This Row],[dust shadow]]/Table4[[#This Row],[dust]]</f>
        <v>1.2</v>
      </c>
      <c r="I35">
        <v>51</v>
      </c>
      <c r="L35">
        <f>J36-Table4[[#This Row],[total dust purified (game)]]</f>
        <v>0</v>
      </c>
      <c r="M35">
        <f>Table4[[#This Row],[dust purified]]/Table4[[#This Row],[dust]]</f>
        <v>0</v>
      </c>
    </row>
    <row r="36" spans="1:13" x14ac:dyDescent="0.25">
      <c r="A36">
        <v>18</v>
      </c>
      <c r="B36">
        <v>2200</v>
      </c>
      <c r="C36">
        <v>2</v>
      </c>
      <c r="D36">
        <f>SUMIF(Table4[Level],"&lt;"&amp;Table4[[#This Row],[Level]],Table4[dust])</f>
        <v>35600</v>
      </c>
      <c r="E36">
        <f>SUMIF(Table4[Level],"&lt;"&amp;Table4[[#This Row],[Level]],Table4[candy])</f>
        <v>48</v>
      </c>
      <c r="F36">
        <v>35050</v>
      </c>
      <c r="G36">
        <f>F37-Table4[[#This Row],[total dust shadow (game)]]</f>
        <v>2640</v>
      </c>
      <c r="H36">
        <f>Table4[[#This Row],[dust shadow]]/Table4[[#This Row],[dust]]</f>
        <v>1.2</v>
      </c>
      <c r="I36">
        <v>54</v>
      </c>
      <c r="L36">
        <f>J37-Table4[[#This Row],[total dust purified (game)]]</f>
        <v>0</v>
      </c>
      <c r="M36">
        <f>Table4[[#This Row],[dust purified]]/Table4[[#This Row],[dust]]</f>
        <v>0</v>
      </c>
    </row>
    <row r="37" spans="1:13" x14ac:dyDescent="0.25">
      <c r="A37">
        <v>18.5</v>
      </c>
      <c r="B37">
        <v>2200</v>
      </c>
      <c r="C37">
        <v>2</v>
      </c>
      <c r="D37">
        <f>SUMIF(Table4[Level],"&lt;"&amp;Table4[[#This Row],[Level]],Table4[dust])</f>
        <v>37800</v>
      </c>
      <c r="E37">
        <f>SUMIF(Table4[Level],"&lt;"&amp;Table4[[#This Row],[Level]],Table4[candy])</f>
        <v>50</v>
      </c>
      <c r="F37">
        <v>37690</v>
      </c>
      <c r="G37">
        <f>F38-Table4[[#This Row],[total dust shadow (game)]]</f>
        <v>2640</v>
      </c>
      <c r="H37">
        <f>Table4[[#This Row],[dust shadow]]/Table4[[#This Row],[dust]]</f>
        <v>1.2</v>
      </c>
      <c r="I37">
        <v>57</v>
      </c>
      <c r="L37">
        <f>J38-Table4[[#This Row],[total dust purified (game)]]</f>
        <v>0</v>
      </c>
      <c r="M37">
        <f>Table4[[#This Row],[dust purified]]/Table4[[#This Row],[dust]]</f>
        <v>0</v>
      </c>
    </row>
    <row r="38" spans="1:13" x14ac:dyDescent="0.25">
      <c r="A38">
        <v>19</v>
      </c>
      <c r="B38">
        <v>2500</v>
      </c>
      <c r="C38">
        <v>2</v>
      </c>
      <c r="D38">
        <f>SUMIF(Table4[Level],"&lt;"&amp;Table4[[#This Row],[Level]],Table4[dust])</f>
        <v>40000</v>
      </c>
      <c r="E38">
        <f>SUMIF(Table4[Level],"&lt;"&amp;Table4[[#This Row],[Level]],Table4[candy])</f>
        <v>52</v>
      </c>
      <c r="F38">
        <v>40330</v>
      </c>
      <c r="G38">
        <f>F39-Table4[[#This Row],[total dust shadow (game)]]</f>
        <v>3000</v>
      </c>
      <c r="H38">
        <f>Table4[[#This Row],[dust shadow]]/Table4[[#This Row],[dust]]</f>
        <v>1.2</v>
      </c>
      <c r="I38">
        <v>60</v>
      </c>
      <c r="L38">
        <f>J39-Table4[[#This Row],[total dust purified (game)]]</f>
        <v>0</v>
      </c>
      <c r="M38">
        <f>Table4[[#This Row],[dust purified]]/Table4[[#This Row],[dust]]</f>
        <v>0</v>
      </c>
    </row>
    <row r="39" spans="1:13" x14ac:dyDescent="0.25">
      <c r="A39">
        <v>19.5</v>
      </c>
      <c r="B39">
        <v>2500</v>
      </c>
      <c r="C39">
        <v>2</v>
      </c>
      <c r="D39">
        <f>SUMIF(Table4[Level],"&lt;"&amp;Table4[[#This Row],[Level]],Table4[dust])</f>
        <v>42500</v>
      </c>
      <c r="E39">
        <f>SUMIF(Table4[Level],"&lt;"&amp;Table4[[#This Row],[Level]],Table4[candy])</f>
        <v>54</v>
      </c>
      <c r="F39">
        <v>43330</v>
      </c>
      <c r="G39">
        <f>F40-Table4[[#This Row],[total dust shadow (game)]]</f>
        <v>3000</v>
      </c>
      <c r="H39">
        <f>Table4[[#This Row],[dust shadow]]/Table4[[#This Row],[dust]]</f>
        <v>1.2</v>
      </c>
      <c r="I39">
        <v>63</v>
      </c>
      <c r="L39">
        <f>J40-Table4[[#This Row],[total dust purified (game)]]</f>
        <v>0</v>
      </c>
      <c r="M39">
        <f>Table4[[#This Row],[dust purified]]/Table4[[#This Row],[dust]]</f>
        <v>0</v>
      </c>
    </row>
    <row r="40" spans="1:13" x14ac:dyDescent="0.25">
      <c r="A40">
        <v>20</v>
      </c>
      <c r="B40">
        <v>2500</v>
      </c>
      <c r="C40">
        <v>2</v>
      </c>
      <c r="D40">
        <f>SUMIF(Table4[Level],"&lt;"&amp;Table4[[#This Row],[Level]],Table4[dust])</f>
        <v>45000</v>
      </c>
      <c r="E40">
        <f>SUMIF(Table4[Level],"&lt;"&amp;Table4[[#This Row],[Level]],Table4[candy])</f>
        <v>56</v>
      </c>
      <c r="F40">
        <v>46330</v>
      </c>
      <c r="G40">
        <f>F41-Table4[[#This Row],[total dust shadow (game)]]</f>
        <v>3000</v>
      </c>
      <c r="H40">
        <f>Table4[[#This Row],[dust shadow]]/Table4[[#This Row],[dust]]</f>
        <v>1.2</v>
      </c>
      <c r="I40">
        <v>66</v>
      </c>
      <c r="L40">
        <f>J41-Table4[[#This Row],[total dust purified (game)]]</f>
        <v>0</v>
      </c>
      <c r="M40">
        <f>Table4[[#This Row],[dust purified]]/Table4[[#This Row],[dust]]</f>
        <v>0</v>
      </c>
    </row>
    <row r="41" spans="1:13" x14ac:dyDescent="0.25">
      <c r="A41">
        <v>20.5</v>
      </c>
      <c r="B41">
        <v>2500</v>
      </c>
      <c r="C41">
        <v>2</v>
      </c>
      <c r="D41">
        <f>SUMIF(Table4[Level],"&lt;"&amp;Table4[[#This Row],[Level]],Table4[dust])</f>
        <v>47500</v>
      </c>
      <c r="E41">
        <f>SUMIF(Table4[Level],"&lt;"&amp;Table4[[#This Row],[Level]],Table4[candy])</f>
        <v>58</v>
      </c>
      <c r="F41">
        <v>49330</v>
      </c>
      <c r="G41">
        <f>F42-Table4[[#This Row],[total dust shadow (game)]]</f>
        <v>3000</v>
      </c>
      <c r="H41">
        <f>Table4[[#This Row],[dust shadow]]/Table4[[#This Row],[dust]]</f>
        <v>1.2</v>
      </c>
      <c r="I41">
        <v>69</v>
      </c>
      <c r="L41">
        <f>J42-Table4[[#This Row],[total dust purified (game)]]</f>
        <v>0</v>
      </c>
      <c r="M41">
        <f>Table4[[#This Row],[dust purified]]/Table4[[#This Row],[dust]]</f>
        <v>0</v>
      </c>
    </row>
    <row r="42" spans="1:13" x14ac:dyDescent="0.25">
      <c r="A42">
        <v>21</v>
      </c>
      <c r="B42">
        <v>3000</v>
      </c>
      <c r="C42">
        <v>3</v>
      </c>
      <c r="D42">
        <f>SUMIF(Table4[Level],"&lt;"&amp;Table4[[#This Row],[Level]],Table4[dust])</f>
        <v>50000</v>
      </c>
      <c r="E42">
        <f>SUMIF(Table4[Level],"&lt;"&amp;Table4[[#This Row],[Level]],Table4[candy])</f>
        <v>60</v>
      </c>
      <c r="F42">
        <v>52330</v>
      </c>
      <c r="G42">
        <f>F43-Table4[[#This Row],[total dust shadow (game)]]</f>
        <v>3601</v>
      </c>
      <c r="H42">
        <f>Table4[[#This Row],[dust shadow]]/Table4[[#This Row],[dust]]</f>
        <v>1.2003333333333333</v>
      </c>
      <c r="I42">
        <v>72</v>
      </c>
      <c r="L42">
        <f>J43-Table4[[#This Row],[total dust purified (game)]]</f>
        <v>0</v>
      </c>
      <c r="M42">
        <f>Table4[[#This Row],[dust purified]]/Table4[[#This Row],[dust]]</f>
        <v>0</v>
      </c>
    </row>
    <row r="43" spans="1:13" x14ac:dyDescent="0.25">
      <c r="A43">
        <v>21.5</v>
      </c>
      <c r="B43">
        <v>3000</v>
      </c>
      <c r="C43">
        <v>3</v>
      </c>
      <c r="D43">
        <f>SUMIF(Table4[Level],"&lt;"&amp;Table4[[#This Row],[Level]],Table4[dust])</f>
        <v>53000</v>
      </c>
      <c r="E43">
        <f>SUMIF(Table4[Level],"&lt;"&amp;Table4[[#This Row],[Level]],Table4[candy])</f>
        <v>63</v>
      </c>
      <c r="F43">
        <v>55931</v>
      </c>
      <c r="G43">
        <f>F44-Table4[[#This Row],[total dust shadow (game)]]</f>
        <v>3601</v>
      </c>
      <c r="H43">
        <f>Table4[[#This Row],[dust shadow]]/Table4[[#This Row],[dust]]</f>
        <v>1.2003333333333333</v>
      </c>
      <c r="I43">
        <v>76</v>
      </c>
      <c r="L43">
        <f>J44-Table4[[#This Row],[total dust purified (game)]]</f>
        <v>0</v>
      </c>
      <c r="M43">
        <f>Table4[[#This Row],[dust purified]]/Table4[[#This Row],[dust]]</f>
        <v>0</v>
      </c>
    </row>
    <row r="44" spans="1:13" x14ac:dyDescent="0.25">
      <c r="A44">
        <v>22</v>
      </c>
      <c r="B44">
        <v>3000</v>
      </c>
      <c r="C44">
        <v>3</v>
      </c>
      <c r="D44">
        <f>SUMIF(Table4[Level],"&lt;"&amp;Table4[[#This Row],[Level]],Table4[dust])</f>
        <v>56000</v>
      </c>
      <c r="E44">
        <f>SUMIF(Table4[Level],"&lt;"&amp;Table4[[#This Row],[Level]],Table4[candy])</f>
        <v>66</v>
      </c>
      <c r="F44">
        <v>59532</v>
      </c>
      <c r="G44">
        <f>F45-Table4[[#This Row],[total dust shadow (game)]]</f>
        <v>3601</v>
      </c>
      <c r="H44">
        <f>Table4[[#This Row],[dust shadow]]/Table4[[#This Row],[dust]]</f>
        <v>1.2003333333333333</v>
      </c>
      <c r="I44">
        <v>80</v>
      </c>
      <c r="L44">
        <f>J45-Table4[[#This Row],[total dust purified (game)]]</f>
        <v>0</v>
      </c>
      <c r="M44">
        <f>Table4[[#This Row],[dust purified]]/Table4[[#This Row],[dust]]</f>
        <v>0</v>
      </c>
    </row>
    <row r="45" spans="1:13" x14ac:dyDescent="0.25">
      <c r="A45">
        <v>22.5</v>
      </c>
      <c r="B45">
        <v>3000</v>
      </c>
      <c r="C45">
        <v>3</v>
      </c>
      <c r="D45">
        <f>SUMIF(Table4[Level],"&lt;"&amp;Table4[[#This Row],[Level]],Table4[dust])</f>
        <v>59000</v>
      </c>
      <c r="E45">
        <f>SUMIF(Table4[Level],"&lt;"&amp;Table4[[#This Row],[Level]],Table4[candy])</f>
        <v>69</v>
      </c>
      <c r="F45">
        <v>63133</v>
      </c>
      <c r="G45">
        <f>F46-Table4[[#This Row],[total dust shadow (game)]]</f>
        <v>3601</v>
      </c>
      <c r="H45">
        <f>Table4[[#This Row],[dust shadow]]/Table4[[#This Row],[dust]]</f>
        <v>1.2003333333333333</v>
      </c>
      <c r="I45">
        <v>84</v>
      </c>
      <c r="L45">
        <f>J46-Table4[[#This Row],[total dust purified (game)]]</f>
        <v>0</v>
      </c>
      <c r="M45">
        <f>Table4[[#This Row],[dust purified]]/Table4[[#This Row],[dust]]</f>
        <v>0</v>
      </c>
    </row>
    <row r="46" spans="1:13" x14ac:dyDescent="0.25">
      <c r="A46">
        <v>23</v>
      </c>
      <c r="B46">
        <v>3500</v>
      </c>
      <c r="C46">
        <v>3</v>
      </c>
      <c r="D46">
        <f>SUMIF(Table4[Level],"&lt;"&amp;Table4[[#This Row],[Level]],Table4[dust])</f>
        <v>62000</v>
      </c>
      <c r="E46">
        <f>SUMIF(Table4[Level],"&lt;"&amp;Table4[[#This Row],[Level]],Table4[candy])</f>
        <v>72</v>
      </c>
      <c r="F46">
        <v>66734</v>
      </c>
      <c r="G46">
        <f>F47-Table4[[#This Row],[total dust shadow (game)]]</f>
        <v>4200</v>
      </c>
      <c r="H46">
        <f>Table4[[#This Row],[dust shadow]]/Table4[[#This Row],[dust]]</f>
        <v>1.2</v>
      </c>
      <c r="I46">
        <v>88</v>
      </c>
      <c r="L46">
        <f>J47-Table4[[#This Row],[total dust purified (game)]]</f>
        <v>0</v>
      </c>
      <c r="M46">
        <f>Table4[[#This Row],[dust purified]]/Table4[[#This Row],[dust]]</f>
        <v>0</v>
      </c>
    </row>
    <row r="47" spans="1:13" x14ac:dyDescent="0.25">
      <c r="A47">
        <v>23.5</v>
      </c>
      <c r="B47">
        <v>3500</v>
      </c>
      <c r="C47">
        <v>3</v>
      </c>
      <c r="D47">
        <f>SUMIF(Table4[Level],"&lt;"&amp;Table4[[#This Row],[Level]],Table4[dust])</f>
        <v>65500</v>
      </c>
      <c r="E47">
        <f>SUMIF(Table4[Level],"&lt;"&amp;Table4[[#This Row],[Level]],Table4[candy])</f>
        <v>75</v>
      </c>
      <c r="F47">
        <v>70934</v>
      </c>
      <c r="G47">
        <f>F48-Table4[[#This Row],[total dust shadow (game)]]</f>
        <v>4200</v>
      </c>
      <c r="H47">
        <f>Table4[[#This Row],[dust shadow]]/Table4[[#This Row],[dust]]</f>
        <v>1.2</v>
      </c>
      <c r="I47">
        <v>92</v>
      </c>
      <c r="L47">
        <f>J48-Table4[[#This Row],[total dust purified (game)]]</f>
        <v>0</v>
      </c>
      <c r="M47">
        <f>Table4[[#This Row],[dust purified]]/Table4[[#This Row],[dust]]</f>
        <v>0</v>
      </c>
    </row>
    <row r="48" spans="1:13" x14ac:dyDescent="0.25">
      <c r="A48">
        <v>24</v>
      </c>
      <c r="B48">
        <v>3500</v>
      </c>
      <c r="C48">
        <v>3</v>
      </c>
      <c r="D48">
        <f>SUMIF(Table4[Level],"&lt;"&amp;Table4[[#This Row],[Level]],Table4[dust])</f>
        <v>69000</v>
      </c>
      <c r="E48">
        <f>SUMIF(Table4[Level],"&lt;"&amp;Table4[[#This Row],[Level]],Table4[candy])</f>
        <v>78</v>
      </c>
      <c r="F48">
        <v>75134</v>
      </c>
      <c r="G48">
        <f>F49-Table4[[#This Row],[total dust shadow (game)]]</f>
        <v>4200</v>
      </c>
      <c r="H48">
        <f>Table4[[#This Row],[dust shadow]]/Table4[[#This Row],[dust]]</f>
        <v>1.2</v>
      </c>
      <c r="I48">
        <v>96</v>
      </c>
      <c r="L48">
        <f>J49-Table4[[#This Row],[total dust purified (game)]]</f>
        <v>0</v>
      </c>
      <c r="M48">
        <f>Table4[[#This Row],[dust purified]]/Table4[[#This Row],[dust]]</f>
        <v>0</v>
      </c>
    </row>
    <row r="49" spans="1:13" x14ac:dyDescent="0.25">
      <c r="A49">
        <v>24.5</v>
      </c>
      <c r="B49">
        <v>3500</v>
      </c>
      <c r="C49">
        <v>3</v>
      </c>
      <c r="D49">
        <f>SUMIF(Table4[Level],"&lt;"&amp;Table4[[#This Row],[Level]],Table4[dust])</f>
        <v>72500</v>
      </c>
      <c r="E49">
        <f>SUMIF(Table4[Level],"&lt;"&amp;Table4[[#This Row],[Level]],Table4[candy])</f>
        <v>81</v>
      </c>
      <c r="F49">
        <v>79334</v>
      </c>
      <c r="G49">
        <f>F50-Table4[[#This Row],[total dust shadow (game)]]</f>
        <v>4200</v>
      </c>
      <c r="H49">
        <f>Table4[[#This Row],[dust shadow]]/Table4[[#This Row],[dust]]</f>
        <v>1.2</v>
      </c>
      <c r="I49">
        <v>100</v>
      </c>
      <c r="L49">
        <f>J50-Table4[[#This Row],[total dust purified (game)]]</f>
        <v>0</v>
      </c>
      <c r="M49">
        <f>Table4[[#This Row],[dust purified]]/Table4[[#This Row],[dust]]</f>
        <v>0</v>
      </c>
    </row>
    <row r="50" spans="1:13" x14ac:dyDescent="0.25">
      <c r="A50">
        <v>25</v>
      </c>
      <c r="B50">
        <v>4000</v>
      </c>
      <c r="C50">
        <v>3</v>
      </c>
      <c r="D50">
        <f>SUMIF(Table4[Level],"&lt;"&amp;Table4[[#This Row],[Level]],Table4[dust])</f>
        <v>76000</v>
      </c>
      <c r="E50">
        <f>SUMIF(Table4[Level],"&lt;"&amp;Table4[[#This Row],[Level]],Table4[candy])</f>
        <v>84</v>
      </c>
      <c r="F50">
        <v>83534</v>
      </c>
      <c r="G50">
        <f>F51-Table4[[#This Row],[total dust shadow (game)]]</f>
        <v>4800</v>
      </c>
      <c r="H50">
        <f>Table4[[#This Row],[dust shadow]]/Table4[[#This Row],[dust]]</f>
        <v>1.2</v>
      </c>
      <c r="I50">
        <v>104</v>
      </c>
      <c r="L50">
        <f>J51-Table4[[#This Row],[total dust purified (game)]]</f>
        <v>3600</v>
      </c>
      <c r="M50">
        <f>Table4[[#This Row],[dust purified]]/Table4[[#This Row],[dust]]</f>
        <v>0.9</v>
      </c>
    </row>
    <row r="51" spans="1:13" x14ac:dyDescent="0.25">
      <c r="A51">
        <v>25.5</v>
      </c>
      <c r="B51">
        <v>4000</v>
      </c>
      <c r="C51">
        <v>3</v>
      </c>
      <c r="D51">
        <f>SUMIF(Table4[Level],"&lt;"&amp;Table4[[#This Row],[Level]],Table4[dust])</f>
        <v>80000</v>
      </c>
      <c r="E51">
        <f>SUMIF(Table4[Level],"&lt;"&amp;Table4[[#This Row],[Level]],Table4[candy])</f>
        <v>87</v>
      </c>
      <c r="F51">
        <v>88334</v>
      </c>
      <c r="G51">
        <f>F52-Table4[[#This Row],[total dust shadow (game)]]</f>
        <v>4800</v>
      </c>
      <c r="H51">
        <f>Table4[[#This Row],[dust shadow]]/Table4[[#This Row],[dust]]</f>
        <v>1.2</v>
      </c>
      <c r="I51">
        <v>108</v>
      </c>
      <c r="J51">
        <v>3600</v>
      </c>
      <c r="K51">
        <v>3</v>
      </c>
      <c r="L51">
        <f>J52-Table4[[#This Row],[total dust purified (game)]]</f>
        <v>3600</v>
      </c>
      <c r="M51">
        <f>Table4[[#This Row],[dust purified]]/Table4[[#This Row],[dust]]</f>
        <v>0.9</v>
      </c>
    </row>
    <row r="52" spans="1:13" x14ac:dyDescent="0.25">
      <c r="A52">
        <v>26</v>
      </c>
      <c r="B52">
        <v>4000</v>
      </c>
      <c r="C52">
        <v>4</v>
      </c>
      <c r="D52">
        <f>SUMIF(Table4[Level],"&lt;"&amp;Table4[[#This Row],[Level]],Table4[dust])</f>
        <v>84000</v>
      </c>
      <c r="E52">
        <f>SUMIF(Table4[Level],"&lt;"&amp;Table4[[#This Row],[Level]],Table4[candy])</f>
        <v>90</v>
      </c>
      <c r="F52">
        <v>93134</v>
      </c>
      <c r="G52">
        <f>F53-Table4[[#This Row],[total dust shadow (game)]]</f>
        <v>4800</v>
      </c>
      <c r="H52">
        <f>Table4[[#This Row],[dust shadow]]/Table4[[#This Row],[dust]]</f>
        <v>1.2</v>
      </c>
      <c r="I52">
        <v>112</v>
      </c>
      <c r="J52">
        <v>7200</v>
      </c>
      <c r="K52">
        <v>6</v>
      </c>
      <c r="L52">
        <f>J53-Table4[[#This Row],[total dust purified (game)]]</f>
        <v>3600</v>
      </c>
      <c r="M52">
        <f>Table4[[#This Row],[dust purified]]/Table4[[#This Row],[dust]]</f>
        <v>0.9</v>
      </c>
    </row>
    <row r="53" spans="1:13" x14ac:dyDescent="0.25">
      <c r="A53">
        <v>26.5</v>
      </c>
      <c r="B53">
        <v>4000</v>
      </c>
      <c r="C53">
        <v>4</v>
      </c>
      <c r="D53">
        <f>SUMIF(Table4[Level],"&lt;"&amp;Table4[[#This Row],[Level]],Table4[dust])</f>
        <v>88000</v>
      </c>
      <c r="E53">
        <f>SUMIF(Table4[Level],"&lt;"&amp;Table4[[#This Row],[Level]],Table4[candy])</f>
        <v>94</v>
      </c>
      <c r="F53">
        <v>97934</v>
      </c>
      <c r="G53">
        <f>F54-Table4[[#This Row],[total dust shadow (game)]]</f>
        <v>4800</v>
      </c>
      <c r="H53">
        <f>Table4[[#This Row],[dust shadow]]/Table4[[#This Row],[dust]]</f>
        <v>1.2</v>
      </c>
      <c r="I53">
        <v>117</v>
      </c>
      <c r="J53">
        <v>10800</v>
      </c>
      <c r="K53">
        <v>10</v>
      </c>
      <c r="L53">
        <f>J54-Table4[[#This Row],[total dust purified (game)]]</f>
        <v>3600</v>
      </c>
      <c r="M53">
        <f>Table4[[#This Row],[dust purified]]/Table4[[#This Row],[dust]]</f>
        <v>0.9</v>
      </c>
    </row>
    <row r="54" spans="1:13" x14ac:dyDescent="0.25">
      <c r="A54">
        <v>27</v>
      </c>
      <c r="B54">
        <v>4500</v>
      </c>
      <c r="C54">
        <v>4</v>
      </c>
      <c r="D54">
        <f>SUMIF(Table4[Level],"&lt;"&amp;Table4[[#This Row],[Level]],Table4[dust])</f>
        <v>92000</v>
      </c>
      <c r="E54">
        <f>SUMIF(Table4[Level],"&lt;"&amp;Table4[[#This Row],[Level]],Table4[candy])</f>
        <v>98</v>
      </c>
      <c r="F54">
        <v>102734</v>
      </c>
      <c r="G54">
        <f>F55-Table4[[#This Row],[total dust shadow (game)]]</f>
        <v>5400</v>
      </c>
      <c r="H54">
        <f>Table4[[#This Row],[dust shadow]]/Table4[[#This Row],[dust]]</f>
        <v>1.2</v>
      </c>
      <c r="I54">
        <v>122</v>
      </c>
      <c r="J54">
        <v>14400</v>
      </c>
      <c r="K54">
        <v>14</v>
      </c>
      <c r="L54">
        <f>J55-Table4[[#This Row],[total dust purified (game)]]</f>
        <v>4050</v>
      </c>
      <c r="M54">
        <f>Table4[[#This Row],[dust purified]]/Table4[[#This Row],[dust]]</f>
        <v>0.9</v>
      </c>
    </row>
    <row r="55" spans="1:13" x14ac:dyDescent="0.25">
      <c r="A55">
        <v>27.5</v>
      </c>
      <c r="B55">
        <v>4500</v>
      </c>
      <c r="C55">
        <v>4</v>
      </c>
      <c r="D55">
        <f>SUMIF(Table4[Level],"&lt;"&amp;Table4[[#This Row],[Level]],Table4[dust])</f>
        <v>96500</v>
      </c>
      <c r="E55">
        <f>SUMIF(Table4[Level],"&lt;"&amp;Table4[[#This Row],[Level]],Table4[candy])</f>
        <v>102</v>
      </c>
      <c r="F55">
        <v>108134</v>
      </c>
      <c r="G55">
        <f>F56-Table4[[#This Row],[total dust shadow (game)]]</f>
        <v>5400</v>
      </c>
      <c r="H55">
        <f>Table4[[#This Row],[dust shadow]]/Table4[[#This Row],[dust]]</f>
        <v>1.2</v>
      </c>
      <c r="I55">
        <v>127</v>
      </c>
      <c r="J55">
        <v>18450</v>
      </c>
      <c r="K55">
        <v>18</v>
      </c>
      <c r="L55">
        <f>J56-Table4[[#This Row],[total dust purified (game)]]</f>
        <v>4050</v>
      </c>
      <c r="M55">
        <f>Table4[[#This Row],[dust purified]]/Table4[[#This Row],[dust]]</f>
        <v>0.9</v>
      </c>
    </row>
    <row r="56" spans="1:13" x14ac:dyDescent="0.25">
      <c r="A56">
        <v>28</v>
      </c>
      <c r="B56">
        <v>4500</v>
      </c>
      <c r="C56">
        <v>4</v>
      </c>
      <c r="D56">
        <f>SUMIF(Table4[Level],"&lt;"&amp;Table4[[#This Row],[Level]],Table4[dust])</f>
        <v>101000</v>
      </c>
      <c r="E56">
        <f>SUMIF(Table4[Level],"&lt;"&amp;Table4[[#This Row],[Level]],Table4[candy])</f>
        <v>106</v>
      </c>
      <c r="F56">
        <v>113534</v>
      </c>
      <c r="G56">
        <f>F57-Table4[[#This Row],[total dust shadow (game)]]</f>
        <v>5400</v>
      </c>
      <c r="H56">
        <f>Table4[[#This Row],[dust shadow]]/Table4[[#This Row],[dust]]</f>
        <v>1.2</v>
      </c>
      <c r="I56">
        <v>132</v>
      </c>
      <c r="J56">
        <v>22500</v>
      </c>
      <c r="K56">
        <v>22</v>
      </c>
      <c r="L56">
        <f>J57-Table4[[#This Row],[total dust purified (game)]]</f>
        <v>4050</v>
      </c>
      <c r="M56">
        <f>Table4[[#This Row],[dust purified]]/Table4[[#This Row],[dust]]</f>
        <v>0.9</v>
      </c>
    </row>
    <row r="57" spans="1:13" x14ac:dyDescent="0.25">
      <c r="A57">
        <v>28.5</v>
      </c>
      <c r="B57">
        <v>4500</v>
      </c>
      <c r="C57">
        <v>4</v>
      </c>
      <c r="D57">
        <f>SUMIF(Table4[Level],"&lt;"&amp;Table4[[#This Row],[Level]],Table4[dust])</f>
        <v>105500</v>
      </c>
      <c r="E57">
        <f>SUMIF(Table4[Level],"&lt;"&amp;Table4[[#This Row],[Level]],Table4[candy])</f>
        <v>110</v>
      </c>
      <c r="F57">
        <v>118934</v>
      </c>
      <c r="G57">
        <f>F58-Table4[[#This Row],[total dust shadow (game)]]</f>
        <v>5400</v>
      </c>
      <c r="H57">
        <f>Table4[[#This Row],[dust shadow]]/Table4[[#This Row],[dust]]</f>
        <v>1.2</v>
      </c>
      <c r="I57">
        <v>137</v>
      </c>
      <c r="J57">
        <v>26550</v>
      </c>
      <c r="K57">
        <v>26</v>
      </c>
      <c r="L57">
        <f>J58-Table4[[#This Row],[total dust purified (game)]]</f>
        <v>4050</v>
      </c>
      <c r="M57">
        <f>Table4[[#This Row],[dust purified]]/Table4[[#This Row],[dust]]</f>
        <v>0.9</v>
      </c>
    </row>
    <row r="58" spans="1:13" x14ac:dyDescent="0.25">
      <c r="A58">
        <v>29</v>
      </c>
      <c r="B58">
        <v>5000</v>
      </c>
      <c r="C58">
        <v>4</v>
      </c>
      <c r="D58">
        <f>SUMIF(Table4[Level],"&lt;"&amp;Table4[[#This Row],[Level]],Table4[dust])</f>
        <v>110000</v>
      </c>
      <c r="E58">
        <f>SUMIF(Table4[Level],"&lt;"&amp;Table4[[#This Row],[Level]],Table4[candy])</f>
        <v>114</v>
      </c>
      <c r="F58">
        <v>124334</v>
      </c>
      <c r="G58">
        <f>F59-Table4[[#This Row],[total dust shadow (game)]]</f>
        <v>6000</v>
      </c>
      <c r="H58">
        <f>Table4[[#This Row],[dust shadow]]/Table4[[#This Row],[dust]]</f>
        <v>1.2</v>
      </c>
      <c r="I58">
        <v>142</v>
      </c>
      <c r="J58">
        <v>30600</v>
      </c>
      <c r="K58">
        <v>30</v>
      </c>
      <c r="L58">
        <f>J59-Table4[[#This Row],[total dust purified (game)]]</f>
        <v>4500</v>
      </c>
      <c r="M58">
        <f>Table4[[#This Row],[dust purified]]/Table4[[#This Row],[dust]]</f>
        <v>0.9</v>
      </c>
    </row>
    <row r="59" spans="1:13" x14ac:dyDescent="0.25">
      <c r="A59">
        <v>29.5</v>
      </c>
      <c r="B59">
        <v>5000</v>
      </c>
      <c r="C59">
        <v>4</v>
      </c>
      <c r="D59">
        <f>SUMIF(Table4[Level],"&lt;"&amp;Table4[[#This Row],[Level]],Table4[dust])</f>
        <v>115000</v>
      </c>
      <c r="E59">
        <f>SUMIF(Table4[Level],"&lt;"&amp;Table4[[#This Row],[Level]],Table4[candy])</f>
        <v>118</v>
      </c>
      <c r="F59">
        <v>130334</v>
      </c>
      <c r="G59">
        <f>F60-Table4[[#This Row],[total dust shadow (game)]]</f>
        <v>6000</v>
      </c>
      <c r="H59">
        <f>Table4[[#This Row],[dust shadow]]/Table4[[#This Row],[dust]]</f>
        <v>1.2</v>
      </c>
      <c r="I59">
        <v>147</v>
      </c>
      <c r="J59">
        <v>35100</v>
      </c>
      <c r="K59">
        <v>34</v>
      </c>
      <c r="L59">
        <f>J60-Table4[[#This Row],[total dust purified (game)]]</f>
        <v>4500</v>
      </c>
      <c r="M59">
        <f>Table4[[#This Row],[dust purified]]/Table4[[#This Row],[dust]]</f>
        <v>0.9</v>
      </c>
    </row>
    <row r="60" spans="1:13" x14ac:dyDescent="0.25">
      <c r="A60">
        <v>30</v>
      </c>
      <c r="B60">
        <v>5000</v>
      </c>
      <c r="C60">
        <v>4</v>
      </c>
      <c r="D60">
        <f>SUMIF(Table4[Level],"&lt;"&amp;Table4[[#This Row],[Level]],Table4[dust])</f>
        <v>120000</v>
      </c>
      <c r="E60">
        <f>SUMIF(Table4[Level],"&lt;"&amp;Table4[[#This Row],[Level]],Table4[candy])</f>
        <v>122</v>
      </c>
      <c r="F60">
        <v>136334</v>
      </c>
      <c r="G60">
        <f>F61-Table4[[#This Row],[total dust shadow (game)]]</f>
        <v>6000</v>
      </c>
      <c r="H60">
        <f>Table4[[#This Row],[dust shadow]]/Table4[[#This Row],[dust]]</f>
        <v>1.2</v>
      </c>
      <c r="I60">
        <v>152</v>
      </c>
      <c r="J60">
        <v>39600</v>
      </c>
      <c r="K60">
        <v>38</v>
      </c>
      <c r="L60">
        <f>J61-Table4[[#This Row],[total dust purified (game)]]</f>
        <v>4500</v>
      </c>
      <c r="M60">
        <f>Table4[[#This Row],[dust purified]]/Table4[[#This Row],[dust]]</f>
        <v>0.9</v>
      </c>
    </row>
    <row r="61" spans="1:13" x14ac:dyDescent="0.25">
      <c r="A61">
        <v>30.5</v>
      </c>
      <c r="B61">
        <v>5000</v>
      </c>
      <c r="C61">
        <v>4</v>
      </c>
      <c r="D61">
        <f>SUMIF(Table4[Level],"&lt;"&amp;Table4[[#This Row],[Level]],Table4[dust])</f>
        <v>125000</v>
      </c>
      <c r="E61">
        <f>SUMIF(Table4[Level],"&lt;"&amp;Table4[[#This Row],[Level]],Table4[candy])</f>
        <v>126</v>
      </c>
      <c r="F61">
        <v>142334</v>
      </c>
      <c r="G61">
        <f>F62-Table4[[#This Row],[total dust shadow (game)]]</f>
        <v>6000</v>
      </c>
      <c r="H61">
        <f>Table4[[#This Row],[dust shadow]]/Table4[[#This Row],[dust]]</f>
        <v>1.2</v>
      </c>
      <c r="I61">
        <v>157</v>
      </c>
      <c r="J61">
        <v>44100</v>
      </c>
      <c r="K61">
        <v>42</v>
      </c>
      <c r="L61">
        <f>J62-Table4[[#This Row],[total dust purified (game)]]</f>
        <v>4500</v>
      </c>
      <c r="M61">
        <f>Table4[[#This Row],[dust purified]]/Table4[[#This Row],[dust]]</f>
        <v>0.9</v>
      </c>
    </row>
    <row r="62" spans="1:13" x14ac:dyDescent="0.25">
      <c r="A62">
        <v>31</v>
      </c>
      <c r="B62">
        <v>6000</v>
      </c>
      <c r="C62">
        <v>6</v>
      </c>
      <c r="D62">
        <f>SUMIF(Table4[Level],"&lt;"&amp;Table4[[#This Row],[Level]],Table4[dust])</f>
        <v>130000</v>
      </c>
      <c r="E62">
        <f>SUMIF(Table4[Level],"&lt;"&amp;Table4[[#This Row],[Level]],Table4[candy])</f>
        <v>130</v>
      </c>
      <c r="F62">
        <v>148334</v>
      </c>
      <c r="G62">
        <f>F63-Table4[[#This Row],[total dust shadow (game)]]</f>
        <v>7201</v>
      </c>
      <c r="H62">
        <f>Table4[[#This Row],[dust shadow]]/Table4[[#This Row],[dust]]</f>
        <v>1.2001666666666666</v>
      </c>
      <c r="I62">
        <v>162</v>
      </c>
      <c r="J62">
        <v>48600</v>
      </c>
      <c r="K62">
        <v>46</v>
      </c>
      <c r="L62">
        <f>J63-Table4[[#This Row],[total dust purified (game)]]</f>
        <v>5400</v>
      </c>
      <c r="M62">
        <f>Table4[[#This Row],[dust purified]]/Table4[[#This Row],[dust]]</f>
        <v>0.9</v>
      </c>
    </row>
    <row r="63" spans="1:13" x14ac:dyDescent="0.25">
      <c r="A63">
        <v>31.5</v>
      </c>
      <c r="B63">
        <v>6000</v>
      </c>
      <c r="C63">
        <v>6</v>
      </c>
      <c r="D63">
        <f>SUMIF(Table4[Level],"&lt;"&amp;Table4[[#This Row],[Level]],Table4[dust])</f>
        <v>136000</v>
      </c>
      <c r="E63">
        <f>SUMIF(Table4[Level],"&lt;"&amp;Table4[[#This Row],[Level]],Table4[candy])</f>
        <v>136</v>
      </c>
      <c r="F63">
        <v>155535</v>
      </c>
      <c r="G63">
        <f>F64-Table4[[#This Row],[total dust shadow (game)]]</f>
        <v>7201</v>
      </c>
      <c r="H63">
        <f>Table4[[#This Row],[dust shadow]]/Table4[[#This Row],[dust]]</f>
        <v>1.2001666666666666</v>
      </c>
      <c r="I63">
        <v>170</v>
      </c>
      <c r="J63">
        <v>54000</v>
      </c>
      <c r="K63">
        <v>52</v>
      </c>
      <c r="L63">
        <f>J64-Table4[[#This Row],[total dust purified (game)]]</f>
        <v>5400</v>
      </c>
      <c r="M63">
        <f>Table4[[#This Row],[dust purified]]/Table4[[#This Row],[dust]]</f>
        <v>0.9</v>
      </c>
    </row>
    <row r="64" spans="1:13" x14ac:dyDescent="0.25">
      <c r="A64">
        <v>32</v>
      </c>
      <c r="B64">
        <v>6000</v>
      </c>
      <c r="C64">
        <v>6</v>
      </c>
      <c r="D64">
        <f>SUMIF(Table4[Level],"&lt;"&amp;Table4[[#This Row],[Level]],Table4[dust])</f>
        <v>142000</v>
      </c>
      <c r="E64">
        <f>SUMIF(Table4[Level],"&lt;"&amp;Table4[[#This Row],[Level]],Table4[candy])</f>
        <v>142</v>
      </c>
      <c r="F64">
        <v>162736</v>
      </c>
      <c r="G64">
        <f>F65-Table4[[#This Row],[total dust shadow (game)]]</f>
        <v>7201</v>
      </c>
      <c r="H64">
        <f>Table4[[#This Row],[dust shadow]]/Table4[[#This Row],[dust]]</f>
        <v>1.2001666666666666</v>
      </c>
      <c r="I64">
        <v>178</v>
      </c>
      <c r="J64">
        <v>59400</v>
      </c>
      <c r="K64">
        <v>58</v>
      </c>
      <c r="L64">
        <f>J65-Table4[[#This Row],[total dust purified (game)]]</f>
        <v>5400</v>
      </c>
      <c r="M64">
        <f>Table4[[#This Row],[dust purified]]/Table4[[#This Row],[dust]]</f>
        <v>0.9</v>
      </c>
    </row>
    <row r="65" spans="1:13" x14ac:dyDescent="0.25">
      <c r="A65">
        <v>32.5</v>
      </c>
      <c r="B65">
        <v>6000</v>
      </c>
      <c r="C65">
        <v>6</v>
      </c>
      <c r="D65">
        <f>SUMIF(Table4[Level],"&lt;"&amp;Table4[[#This Row],[Level]],Table4[dust])</f>
        <v>148000</v>
      </c>
      <c r="E65">
        <f>SUMIF(Table4[Level],"&lt;"&amp;Table4[[#This Row],[Level]],Table4[candy])</f>
        <v>148</v>
      </c>
      <c r="F65">
        <v>169937</v>
      </c>
      <c r="G65">
        <f>F66-Table4[[#This Row],[total dust shadow (game)]]</f>
        <v>7201</v>
      </c>
      <c r="H65">
        <f>Table4[[#This Row],[dust shadow]]/Table4[[#This Row],[dust]]</f>
        <v>1.2001666666666666</v>
      </c>
      <c r="I65">
        <v>186</v>
      </c>
      <c r="J65">
        <v>64800</v>
      </c>
      <c r="K65">
        <v>64</v>
      </c>
      <c r="L65">
        <f>J66-Table4[[#This Row],[total dust purified (game)]]</f>
        <v>5400</v>
      </c>
      <c r="M65">
        <f>Table4[[#This Row],[dust purified]]/Table4[[#This Row],[dust]]</f>
        <v>0.9</v>
      </c>
    </row>
    <row r="66" spans="1:13" x14ac:dyDescent="0.25">
      <c r="A66">
        <v>33</v>
      </c>
      <c r="B66">
        <v>7000</v>
      </c>
      <c r="C66">
        <v>8</v>
      </c>
      <c r="D66">
        <f>SUMIF(Table4[Level],"&lt;"&amp;Table4[[#This Row],[Level]],Table4[dust])</f>
        <v>154000</v>
      </c>
      <c r="E66">
        <f>SUMIF(Table4[Level],"&lt;"&amp;Table4[[#This Row],[Level]],Table4[candy])</f>
        <v>154</v>
      </c>
      <c r="F66">
        <v>177138</v>
      </c>
      <c r="G66">
        <f>F67-Table4[[#This Row],[total dust shadow (game)]]</f>
        <v>8400</v>
      </c>
      <c r="H66">
        <f>Table4[[#This Row],[dust shadow]]/Table4[[#This Row],[dust]]</f>
        <v>1.2</v>
      </c>
      <c r="I66">
        <v>194</v>
      </c>
      <c r="J66">
        <v>70200</v>
      </c>
      <c r="K66">
        <v>70</v>
      </c>
      <c r="L66">
        <f>J67-Table4[[#This Row],[total dust purified (game)]]</f>
        <v>6300</v>
      </c>
      <c r="M66">
        <f>Table4[[#This Row],[dust purified]]/Table4[[#This Row],[dust]]</f>
        <v>0.9</v>
      </c>
    </row>
    <row r="67" spans="1:13" x14ac:dyDescent="0.25">
      <c r="A67">
        <v>33.5</v>
      </c>
      <c r="B67">
        <v>7000</v>
      </c>
      <c r="C67">
        <v>8</v>
      </c>
      <c r="D67">
        <f>SUMIF(Table4[Level],"&lt;"&amp;Table4[[#This Row],[Level]],Table4[dust])</f>
        <v>161000</v>
      </c>
      <c r="E67">
        <f>SUMIF(Table4[Level],"&lt;"&amp;Table4[[#This Row],[Level]],Table4[candy])</f>
        <v>162</v>
      </c>
      <c r="F67">
        <v>185538</v>
      </c>
      <c r="G67">
        <f>F68-Table4[[#This Row],[total dust shadow (game)]]</f>
        <v>8400</v>
      </c>
      <c r="H67">
        <f>Table4[[#This Row],[dust shadow]]/Table4[[#This Row],[dust]]</f>
        <v>1.2</v>
      </c>
      <c r="I67">
        <v>204</v>
      </c>
      <c r="J67">
        <v>76500</v>
      </c>
      <c r="K67">
        <v>78</v>
      </c>
      <c r="L67">
        <f>J68-Table4[[#This Row],[total dust purified (game)]]</f>
        <v>6300</v>
      </c>
      <c r="M67">
        <f>Table4[[#This Row],[dust purified]]/Table4[[#This Row],[dust]]</f>
        <v>0.9</v>
      </c>
    </row>
    <row r="68" spans="1:13" x14ac:dyDescent="0.25">
      <c r="A68">
        <v>34</v>
      </c>
      <c r="B68">
        <v>7000</v>
      </c>
      <c r="C68">
        <v>8</v>
      </c>
      <c r="D68">
        <f>SUMIF(Table4[Level],"&lt;"&amp;Table4[[#This Row],[Level]],Table4[dust])</f>
        <v>168000</v>
      </c>
      <c r="E68">
        <f>SUMIF(Table4[Level],"&lt;"&amp;Table4[[#This Row],[Level]],Table4[candy])</f>
        <v>170</v>
      </c>
      <c r="F68">
        <v>193938</v>
      </c>
      <c r="G68">
        <f>F69-Table4[[#This Row],[total dust shadow (game)]]</f>
        <v>8400</v>
      </c>
      <c r="H68">
        <f>Table4[[#This Row],[dust shadow]]/Table4[[#This Row],[dust]]</f>
        <v>1.2</v>
      </c>
      <c r="I68">
        <v>214</v>
      </c>
      <c r="J68">
        <v>82800</v>
      </c>
      <c r="K68">
        <v>86</v>
      </c>
      <c r="L68">
        <f>J69-Table4[[#This Row],[total dust purified (game)]]</f>
        <v>6300</v>
      </c>
      <c r="M68">
        <f>Table4[[#This Row],[dust purified]]/Table4[[#This Row],[dust]]</f>
        <v>0.9</v>
      </c>
    </row>
    <row r="69" spans="1:13" x14ac:dyDescent="0.25">
      <c r="A69">
        <v>34.5</v>
      </c>
      <c r="B69">
        <v>7000</v>
      </c>
      <c r="C69">
        <v>8</v>
      </c>
      <c r="D69">
        <f>SUMIF(Table4[Level],"&lt;"&amp;Table4[[#This Row],[Level]],Table4[dust])</f>
        <v>175000</v>
      </c>
      <c r="E69">
        <f>SUMIF(Table4[Level],"&lt;"&amp;Table4[[#This Row],[Level]],Table4[candy])</f>
        <v>178</v>
      </c>
      <c r="F69">
        <v>202338</v>
      </c>
      <c r="G69">
        <f>F70-Table4[[#This Row],[total dust shadow (game)]]</f>
        <v>8400</v>
      </c>
      <c r="H69">
        <f>Table4[[#This Row],[dust shadow]]/Table4[[#This Row],[dust]]</f>
        <v>1.2</v>
      </c>
      <c r="I69">
        <v>224</v>
      </c>
      <c r="J69">
        <v>89100</v>
      </c>
      <c r="K69">
        <v>94</v>
      </c>
      <c r="L69">
        <f>J70-Table4[[#This Row],[total dust purified (game)]]</f>
        <v>6300</v>
      </c>
      <c r="M69">
        <f>Table4[[#This Row],[dust purified]]/Table4[[#This Row],[dust]]</f>
        <v>0.9</v>
      </c>
    </row>
    <row r="70" spans="1:13" x14ac:dyDescent="0.25">
      <c r="A70">
        <v>35</v>
      </c>
      <c r="B70">
        <v>8000</v>
      </c>
      <c r="C70">
        <v>10</v>
      </c>
      <c r="D70">
        <f>SUMIF(Table4[Level],"&lt;"&amp;Table4[[#This Row],[Level]],Table4[dust])</f>
        <v>182000</v>
      </c>
      <c r="E70">
        <f>SUMIF(Table4[Level],"&lt;"&amp;Table4[[#This Row],[Level]],Table4[candy])</f>
        <v>186</v>
      </c>
      <c r="F70">
        <v>210738</v>
      </c>
      <c r="G70">
        <f>F71-Table4[[#This Row],[total dust shadow (game)]]</f>
        <v>9600</v>
      </c>
      <c r="H70">
        <f>Table4[[#This Row],[dust shadow]]/Table4[[#This Row],[dust]]</f>
        <v>1.2</v>
      </c>
      <c r="I70">
        <v>234</v>
      </c>
      <c r="J70">
        <v>95400</v>
      </c>
      <c r="K70">
        <v>102</v>
      </c>
      <c r="L70">
        <f>J71-Table4[[#This Row],[total dust purified (game)]]</f>
        <v>7200</v>
      </c>
      <c r="M70">
        <f>Table4[[#This Row],[dust purified]]/Table4[[#This Row],[dust]]</f>
        <v>0.9</v>
      </c>
    </row>
    <row r="71" spans="1:13" x14ac:dyDescent="0.25">
      <c r="A71">
        <v>35.5</v>
      </c>
      <c r="B71">
        <v>8000</v>
      </c>
      <c r="C71">
        <v>10</v>
      </c>
      <c r="D71">
        <f>SUMIF(Table4[Level],"&lt;"&amp;Table4[[#This Row],[Level]],Table4[dust])</f>
        <v>190000</v>
      </c>
      <c r="E71">
        <f>SUMIF(Table4[Level],"&lt;"&amp;Table4[[#This Row],[Level]],Table4[candy])</f>
        <v>196</v>
      </c>
      <c r="F71">
        <v>220338</v>
      </c>
      <c r="G71">
        <f>F72-Table4[[#This Row],[total dust shadow (game)]]</f>
        <v>9600</v>
      </c>
      <c r="H71">
        <f>Table4[[#This Row],[dust shadow]]/Table4[[#This Row],[dust]]</f>
        <v>1.2</v>
      </c>
      <c r="I71">
        <v>246</v>
      </c>
      <c r="J71">
        <v>102600</v>
      </c>
      <c r="K71">
        <v>111</v>
      </c>
      <c r="L71">
        <f>J72-Table4[[#This Row],[total dust purified (game)]]</f>
        <v>7200</v>
      </c>
      <c r="M71">
        <f>Table4[[#This Row],[dust purified]]/Table4[[#This Row],[dust]]</f>
        <v>0.9</v>
      </c>
    </row>
    <row r="72" spans="1:13" x14ac:dyDescent="0.25">
      <c r="A72">
        <v>36</v>
      </c>
      <c r="B72">
        <v>8000</v>
      </c>
      <c r="C72">
        <v>10</v>
      </c>
      <c r="D72">
        <f>SUMIF(Table4[Level],"&lt;"&amp;Table4[[#This Row],[Level]],Table4[dust])</f>
        <v>198000</v>
      </c>
      <c r="E72">
        <f>SUMIF(Table4[Level],"&lt;"&amp;Table4[[#This Row],[Level]],Table4[candy])</f>
        <v>206</v>
      </c>
      <c r="F72">
        <v>229938</v>
      </c>
      <c r="G72">
        <f>F73-Table4[[#This Row],[total dust shadow (game)]]</f>
        <v>9600</v>
      </c>
      <c r="H72">
        <f>Table4[[#This Row],[dust shadow]]/Table4[[#This Row],[dust]]</f>
        <v>1.2</v>
      </c>
      <c r="I72">
        <v>258</v>
      </c>
      <c r="J72">
        <v>109800</v>
      </c>
      <c r="K72">
        <v>120</v>
      </c>
      <c r="L72">
        <f>J73-Table4[[#This Row],[total dust purified (game)]]</f>
        <v>7200</v>
      </c>
      <c r="M72">
        <f>Table4[[#This Row],[dust purified]]/Table4[[#This Row],[dust]]</f>
        <v>0.9</v>
      </c>
    </row>
    <row r="73" spans="1:13" x14ac:dyDescent="0.25">
      <c r="A73">
        <v>36.5</v>
      </c>
      <c r="B73">
        <v>8000</v>
      </c>
      <c r="C73">
        <v>10</v>
      </c>
      <c r="D73">
        <f>SUMIF(Table4[Level],"&lt;"&amp;Table4[[#This Row],[Level]],Table4[dust])</f>
        <v>206000</v>
      </c>
      <c r="E73">
        <f>SUMIF(Table4[Level],"&lt;"&amp;Table4[[#This Row],[Level]],Table4[candy])</f>
        <v>216</v>
      </c>
      <c r="F73">
        <v>239538</v>
      </c>
      <c r="G73">
        <f>F74-Table4[[#This Row],[total dust shadow (game)]]</f>
        <v>9600</v>
      </c>
      <c r="H73">
        <f>Table4[[#This Row],[dust shadow]]/Table4[[#This Row],[dust]]</f>
        <v>1.2</v>
      </c>
      <c r="I73">
        <v>270</v>
      </c>
      <c r="J73">
        <v>117000</v>
      </c>
      <c r="K73">
        <v>129</v>
      </c>
      <c r="L73">
        <f>J74-Table4[[#This Row],[total dust purified (game)]]</f>
        <v>7200</v>
      </c>
      <c r="M73">
        <f>Table4[[#This Row],[dust purified]]/Table4[[#This Row],[dust]]</f>
        <v>0.9</v>
      </c>
    </row>
    <row r="74" spans="1:13" x14ac:dyDescent="0.25">
      <c r="A74">
        <v>37</v>
      </c>
      <c r="B74">
        <v>9000</v>
      </c>
      <c r="C74">
        <v>12</v>
      </c>
      <c r="D74">
        <f>SUMIF(Table4[Level],"&lt;"&amp;Table4[[#This Row],[Level]],Table4[dust])</f>
        <v>214000</v>
      </c>
      <c r="E74">
        <f>SUMIF(Table4[Level],"&lt;"&amp;Table4[[#This Row],[Level]],Table4[candy])</f>
        <v>226</v>
      </c>
      <c r="F74">
        <v>249138</v>
      </c>
      <c r="G74">
        <f>F75-Table4[[#This Row],[total dust shadow (game)]]</f>
        <v>9600</v>
      </c>
      <c r="H74">
        <f>Table4[[#This Row],[dust shadow]]/Table4[[#This Row],[dust]]</f>
        <v>1.0666666666666667</v>
      </c>
      <c r="I74">
        <v>282</v>
      </c>
      <c r="J74">
        <v>124200</v>
      </c>
      <c r="K74">
        <v>138</v>
      </c>
      <c r="L74">
        <f>J75-Table4[[#This Row],[total dust purified (game)]]</f>
        <v>7200</v>
      </c>
      <c r="M74">
        <f>Table4[[#This Row],[dust purified]]/Table4[[#This Row],[dust]]</f>
        <v>0.8</v>
      </c>
    </row>
    <row r="75" spans="1:13" x14ac:dyDescent="0.25">
      <c r="A75">
        <v>37.5</v>
      </c>
      <c r="B75">
        <v>9000</v>
      </c>
      <c r="C75">
        <v>12</v>
      </c>
      <c r="D75">
        <f>SUMIF(Table4[Level],"&lt;"&amp;Table4[[#This Row],[Level]],Table4[dust])</f>
        <v>223000</v>
      </c>
      <c r="E75">
        <f>SUMIF(Table4[Level],"&lt;"&amp;Table4[[#This Row],[Level]],Table4[candy])</f>
        <v>238</v>
      </c>
      <c r="F75">
        <v>258738</v>
      </c>
      <c r="G75">
        <f>F76-Table4[[#This Row],[total dust shadow (game)]]</f>
        <v>10800</v>
      </c>
      <c r="H75">
        <f>Table4[[#This Row],[dust shadow]]/Table4[[#This Row],[dust]]</f>
        <v>1.2</v>
      </c>
      <c r="I75">
        <v>294</v>
      </c>
      <c r="J75">
        <v>131400</v>
      </c>
      <c r="K75">
        <v>147</v>
      </c>
      <c r="L75">
        <f>J76-Table4[[#This Row],[total dust purified (game)]]</f>
        <v>8100</v>
      </c>
      <c r="M75">
        <f>Table4[[#This Row],[dust purified]]/Table4[[#This Row],[dust]]</f>
        <v>0.9</v>
      </c>
    </row>
    <row r="76" spans="1:13" x14ac:dyDescent="0.25">
      <c r="A76">
        <v>38</v>
      </c>
      <c r="B76">
        <v>9000</v>
      </c>
      <c r="C76">
        <v>12</v>
      </c>
      <c r="D76">
        <f>SUMIF(Table4[Level],"&lt;"&amp;Table4[[#This Row],[Level]],Table4[dust])</f>
        <v>232000</v>
      </c>
      <c r="E76">
        <f>SUMIF(Table4[Level],"&lt;"&amp;Table4[[#This Row],[Level]],Table4[candy])</f>
        <v>250</v>
      </c>
      <c r="F76">
        <v>269538</v>
      </c>
      <c r="G76">
        <f>F77-Table4[[#This Row],[total dust shadow (game)]]</f>
        <v>10800</v>
      </c>
      <c r="H76">
        <f>Table4[[#This Row],[dust shadow]]/Table4[[#This Row],[dust]]</f>
        <v>1.2</v>
      </c>
      <c r="I76">
        <v>309</v>
      </c>
      <c r="J76">
        <v>139500</v>
      </c>
      <c r="K76">
        <v>158</v>
      </c>
      <c r="L76">
        <f>J77-Table4[[#This Row],[total dust purified (game)]]</f>
        <v>8100</v>
      </c>
      <c r="M76">
        <f>Table4[[#This Row],[dust purified]]/Table4[[#This Row],[dust]]</f>
        <v>0.9</v>
      </c>
    </row>
    <row r="77" spans="1:13" x14ac:dyDescent="0.25">
      <c r="A77">
        <v>38.5</v>
      </c>
      <c r="B77">
        <v>9000</v>
      </c>
      <c r="C77">
        <v>12</v>
      </c>
      <c r="D77">
        <f>SUMIF(Table4[Level],"&lt;"&amp;Table4[[#This Row],[Level]],Table4[dust])</f>
        <v>241000</v>
      </c>
      <c r="E77">
        <f>SUMIF(Table4[Level],"&lt;"&amp;Table4[[#This Row],[Level]],Table4[candy])</f>
        <v>262</v>
      </c>
      <c r="F77">
        <v>280338</v>
      </c>
      <c r="G77">
        <f>F78-Table4[[#This Row],[total dust shadow (game)]]</f>
        <v>10800</v>
      </c>
      <c r="H77">
        <f>Table4[[#This Row],[dust shadow]]/Table4[[#This Row],[dust]]</f>
        <v>1.2</v>
      </c>
      <c r="I77">
        <v>324</v>
      </c>
      <c r="J77">
        <v>147600</v>
      </c>
      <c r="K77">
        <v>169</v>
      </c>
      <c r="L77">
        <f>J78-Table4[[#This Row],[total dust purified (game)]]</f>
        <v>8100</v>
      </c>
      <c r="M77">
        <f>Table4[[#This Row],[dust purified]]/Table4[[#This Row],[dust]]</f>
        <v>0.9</v>
      </c>
    </row>
    <row r="78" spans="1:13" x14ac:dyDescent="0.25">
      <c r="A78">
        <v>39</v>
      </c>
      <c r="B78">
        <v>10000</v>
      </c>
      <c r="C78">
        <v>15</v>
      </c>
      <c r="D78">
        <f>SUMIF(Table4[Level],"&lt;"&amp;Table4[[#This Row],[Level]],Table4[dust])</f>
        <v>250000</v>
      </c>
      <c r="E78">
        <f>SUMIF(Table4[Level],"&lt;"&amp;Table4[[#This Row],[Level]],Table4[candy])</f>
        <v>274</v>
      </c>
      <c r="F78">
        <v>291138</v>
      </c>
      <c r="G78">
        <f>F79-Table4[[#This Row],[total dust shadow (game)]]</f>
        <v>12000</v>
      </c>
      <c r="H78">
        <f>Table4[[#This Row],[dust shadow]]/Table4[[#This Row],[dust]]</f>
        <v>1.2</v>
      </c>
      <c r="I78">
        <v>339</v>
      </c>
      <c r="J78">
        <v>155700</v>
      </c>
      <c r="K78">
        <v>180</v>
      </c>
      <c r="L78">
        <f>J79-Table4[[#This Row],[total dust purified (game)]]</f>
        <v>9000</v>
      </c>
      <c r="M78">
        <f>Table4[[#This Row],[dust purified]]/Table4[[#This Row],[dust]]</f>
        <v>0.9</v>
      </c>
    </row>
    <row r="79" spans="1:13" x14ac:dyDescent="0.25">
      <c r="A79">
        <v>39.5</v>
      </c>
      <c r="B79">
        <v>10000</v>
      </c>
      <c r="C79">
        <v>15</v>
      </c>
      <c r="D79">
        <f>SUMIF(Table4[Level],"&lt;"&amp;Table4[[#This Row],[Level]],Table4[dust])</f>
        <v>260000</v>
      </c>
      <c r="E79">
        <f>SUMIF(Table4[Level],"&lt;"&amp;Table4[[#This Row],[Level]],Table4[candy])</f>
        <v>289</v>
      </c>
      <c r="F79">
        <v>303138</v>
      </c>
      <c r="G79">
        <f>F80-Table4[[#This Row],[total dust shadow (game)]]</f>
        <v>12000</v>
      </c>
      <c r="H79">
        <f>Table4[[#This Row],[dust shadow]]/Table4[[#This Row],[dust]]</f>
        <v>1.2</v>
      </c>
      <c r="I79">
        <v>357</v>
      </c>
      <c r="J79">
        <v>164700</v>
      </c>
      <c r="K79">
        <v>194</v>
      </c>
      <c r="L79">
        <f>J80-Table4[[#This Row],[total dust purified (game)]]</f>
        <v>9000</v>
      </c>
      <c r="M79">
        <f>Table4[[#This Row],[dust purified]]/Table4[[#This Row],[dust]]</f>
        <v>0.9</v>
      </c>
    </row>
    <row r="80" spans="1:13" x14ac:dyDescent="0.25">
      <c r="A80">
        <v>40</v>
      </c>
      <c r="D80">
        <f>SUMIF(Table4[Level],"&lt;"&amp;Table4[[#This Row],[Level]],Table4[dust])</f>
        <v>270000</v>
      </c>
      <c r="E80">
        <f>SUMIF(Table4[Level],"&lt;"&amp;Table4[[#This Row],[Level]],Table4[candy])</f>
        <v>304</v>
      </c>
      <c r="F80">
        <v>315138</v>
      </c>
      <c r="G80">
        <f>F81-Table4[[#This Row],[total dust shadow (game)]]</f>
        <v>-315138</v>
      </c>
      <c r="H80" t="e">
        <f>Table4[[#This Row],[dust shadow]]/Table4[[#This Row],[dust]]</f>
        <v>#DIV/0!</v>
      </c>
      <c r="I80">
        <v>375</v>
      </c>
      <c r="J80">
        <v>173700</v>
      </c>
      <c r="K80">
        <v>208</v>
      </c>
      <c r="L80">
        <f>J81-Table4[[#This Row],[total dust purified (game)]]</f>
        <v>-173700</v>
      </c>
      <c r="M80" t="e">
        <f>Table4[[#This Row],[dust purified]]/Table4[[#This Row],[dust]]</f>
        <v>#DIV/0!</v>
      </c>
    </row>
    <row r="81" spans="1:13" x14ac:dyDescent="0.25">
      <c r="A81">
        <v>40.5</v>
      </c>
      <c r="D81">
        <f>SUMIF(Table4[Level],"&lt;"&amp;Table4[[#This Row],[Level]],Table4[dust])</f>
        <v>270000</v>
      </c>
      <c r="E81">
        <f>SUMIF(Table4[Level],"&lt;"&amp;Table4[[#This Row],[Level]],Table4[candy])</f>
        <v>304</v>
      </c>
      <c r="G81">
        <f>F82-Table4[[#This Row],[total dust shadow (game)]]</f>
        <v>0</v>
      </c>
      <c r="H81" t="e">
        <f>Table4[[#This Row],[dust shadow]]/Table4[[#This Row],[dust]]</f>
        <v>#DIV/0!</v>
      </c>
      <c r="L81">
        <f>J82-Table4[[#This Row],[total dust purified (game)]]</f>
        <v>0</v>
      </c>
      <c r="M81" t="e">
        <f>Table4[[#This Row],[dust purified]]/Table4[[#This Row],[dust]]</f>
        <v>#DIV/0!</v>
      </c>
    </row>
    <row r="82" spans="1:13" x14ac:dyDescent="0.25">
      <c r="A82">
        <v>41</v>
      </c>
      <c r="D82">
        <f>SUMIF(Table4[Level],"&lt;"&amp;Table4[[#This Row],[Level]],Table4[dust])</f>
        <v>270000</v>
      </c>
      <c r="E82">
        <f>SUMIF(Table4[Level],"&lt;"&amp;Table4[[#This Row],[Level]],Table4[candy])</f>
        <v>304</v>
      </c>
      <c r="G82">
        <f>F83-Table4[[#This Row],[total dust shadow (game)]]</f>
        <v>0</v>
      </c>
      <c r="H82" t="e">
        <f>Table4[[#This Row],[dust shadow]]/Table4[[#This Row],[dust]]</f>
        <v>#DIV/0!</v>
      </c>
      <c r="L82">
        <f>J83-Table4[[#This Row],[total dust purified (game)]]</f>
        <v>0</v>
      </c>
      <c r="M82" t="e">
        <f>Table4[[#This Row],[dust purified]]/Table4[[#This Row],[dust]]</f>
        <v>#DIV/0!</v>
      </c>
    </row>
    <row r="83" spans="1:13" x14ac:dyDescent="0.25">
      <c r="A83">
        <v>41.5</v>
      </c>
      <c r="D83">
        <f>SUMIF(Table4[Level],"&lt;"&amp;Table4[[#This Row],[Level]],Table4[dust])</f>
        <v>270000</v>
      </c>
      <c r="E83">
        <f>SUMIF(Table4[Level],"&lt;"&amp;Table4[[#This Row],[Level]],Table4[candy])</f>
        <v>304</v>
      </c>
      <c r="G83">
        <f>F84-Table4[[#This Row],[total dust shadow (game)]]</f>
        <v>0</v>
      </c>
      <c r="H83" t="e">
        <f>Table4[[#This Row],[dust shadow]]/Table4[[#This Row],[dust]]</f>
        <v>#DIV/0!</v>
      </c>
      <c r="L83">
        <f>J84-Table4[[#This Row],[total dust purified (game)]]</f>
        <v>0</v>
      </c>
      <c r="M83" t="e">
        <f>Table4[[#This Row],[dust purified]]/Table4[[#This Row],[dust]]</f>
        <v>#DIV/0!</v>
      </c>
    </row>
    <row r="84" spans="1:13" x14ac:dyDescent="0.25">
      <c r="A84">
        <v>42</v>
      </c>
      <c r="D84">
        <f>SUMIF(Table4[Level],"&lt;"&amp;Table4[[#This Row],[Level]],Table4[dust])</f>
        <v>270000</v>
      </c>
      <c r="E84">
        <f>SUMIF(Table4[Level],"&lt;"&amp;Table4[[#This Row],[Level]],Table4[candy])</f>
        <v>304</v>
      </c>
      <c r="G84">
        <f>F85-Table4[[#This Row],[total dust shadow (game)]]</f>
        <v>0</v>
      </c>
      <c r="H84" t="e">
        <f>Table4[[#This Row],[dust shadow]]/Table4[[#This Row],[dust]]</f>
        <v>#DIV/0!</v>
      </c>
      <c r="L84">
        <f>J85-Table4[[#This Row],[total dust purified (game)]]</f>
        <v>0</v>
      </c>
      <c r="M84" t="e">
        <f>Table4[[#This Row],[dust purified]]/Table4[[#This Row],[dust]]</f>
        <v>#DIV/0!</v>
      </c>
    </row>
    <row r="85" spans="1:13" x14ac:dyDescent="0.25">
      <c r="A85">
        <v>42.5</v>
      </c>
      <c r="D85">
        <f>SUMIF(Table4[Level],"&lt;"&amp;Table4[[#This Row],[Level]],Table4[dust])</f>
        <v>270000</v>
      </c>
      <c r="E85">
        <f>SUMIF(Table4[Level],"&lt;"&amp;Table4[[#This Row],[Level]],Table4[candy])</f>
        <v>304</v>
      </c>
      <c r="G85">
        <f>F86-Table4[[#This Row],[total dust shadow (game)]]</f>
        <v>0</v>
      </c>
      <c r="H85" t="e">
        <f>Table4[[#This Row],[dust shadow]]/Table4[[#This Row],[dust]]</f>
        <v>#DIV/0!</v>
      </c>
      <c r="L85">
        <f>J86-Table4[[#This Row],[total dust purified (game)]]</f>
        <v>0</v>
      </c>
      <c r="M85" t="e">
        <f>Table4[[#This Row],[dust purified]]/Table4[[#This Row],[dust]]</f>
        <v>#DIV/0!</v>
      </c>
    </row>
    <row r="86" spans="1:13" x14ac:dyDescent="0.25">
      <c r="A86">
        <v>43</v>
      </c>
      <c r="D86">
        <f>SUMIF(Table4[Level],"&lt;"&amp;Table4[[#This Row],[Level]],Table4[dust])</f>
        <v>270000</v>
      </c>
      <c r="E86">
        <f>SUMIF(Table4[Level],"&lt;"&amp;Table4[[#This Row],[Level]],Table4[candy])</f>
        <v>304</v>
      </c>
      <c r="G86">
        <f>F87-Table4[[#This Row],[total dust shadow (game)]]</f>
        <v>0</v>
      </c>
      <c r="H86" t="e">
        <f>Table4[[#This Row],[dust shadow]]/Table4[[#This Row],[dust]]</f>
        <v>#DIV/0!</v>
      </c>
      <c r="L86">
        <f>J87-Table4[[#This Row],[total dust purified (game)]]</f>
        <v>0</v>
      </c>
      <c r="M86" t="e">
        <f>Table4[[#This Row],[dust purified]]/Table4[[#This Row],[dust]]</f>
        <v>#DIV/0!</v>
      </c>
    </row>
    <row r="87" spans="1:13" x14ac:dyDescent="0.25">
      <c r="A87">
        <v>43.5</v>
      </c>
      <c r="D87">
        <f>SUMIF(Table4[Level],"&lt;"&amp;Table4[[#This Row],[Level]],Table4[dust])</f>
        <v>270000</v>
      </c>
      <c r="E87">
        <f>SUMIF(Table4[Level],"&lt;"&amp;Table4[[#This Row],[Level]],Table4[candy])</f>
        <v>304</v>
      </c>
      <c r="G87">
        <f>F88-Table4[[#This Row],[total dust shadow (game)]]</f>
        <v>0</v>
      </c>
      <c r="H87" t="e">
        <f>Table4[[#This Row],[dust shadow]]/Table4[[#This Row],[dust]]</f>
        <v>#DIV/0!</v>
      </c>
      <c r="L87">
        <f>J88-Table4[[#This Row],[total dust purified (game)]]</f>
        <v>0</v>
      </c>
      <c r="M87" t="e">
        <f>Table4[[#This Row],[dust purified]]/Table4[[#This Row],[dust]]</f>
        <v>#DIV/0!</v>
      </c>
    </row>
    <row r="88" spans="1:13" x14ac:dyDescent="0.25">
      <c r="A88">
        <v>44</v>
      </c>
      <c r="D88">
        <f>SUMIF(Table4[Level],"&lt;"&amp;Table4[[#This Row],[Level]],Table4[dust])</f>
        <v>270000</v>
      </c>
      <c r="E88">
        <f>SUMIF(Table4[Level],"&lt;"&amp;Table4[[#This Row],[Level]],Table4[candy])</f>
        <v>304</v>
      </c>
      <c r="G88">
        <f>F89-Table4[[#This Row],[total dust shadow (game)]]</f>
        <v>0</v>
      </c>
      <c r="H88" t="e">
        <f>Table4[[#This Row],[dust shadow]]/Table4[[#This Row],[dust]]</f>
        <v>#DIV/0!</v>
      </c>
      <c r="L88">
        <f>J89-Table4[[#This Row],[total dust purified (game)]]</f>
        <v>0</v>
      </c>
      <c r="M88" t="e">
        <f>Table4[[#This Row],[dust purified]]/Table4[[#This Row],[dust]]</f>
        <v>#DIV/0!</v>
      </c>
    </row>
    <row r="89" spans="1:13" x14ac:dyDescent="0.25">
      <c r="A89">
        <v>44.5</v>
      </c>
      <c r="D89">
        <f>SUMIF(Table4[Level],"&lt;"&amp;Table4[[#This Row],[Level]],Table4[dust])</f>
        <v>270000</v>
      </c>
      <c r="E89">
        <f>SUMIF(Table4[Level],"&lt;"&amp;Table4[[#This Row],[Level]],Table4[candy])</f>
        <v>304</v>
      </c>
      <c r="G89">
        <f>F90-Table4[[#This Row],[total dust shadow (game)]]</f>
        <v>0</v>
      </c>
      <c r="H89" t="e">
        <f>Table4[[#This Row],[dust shadow]]/Table4[[#This Row],[dust]]</f>
        <v>#DIV/0!</v>
      </c>
      <c r="L89">
        <f>J90-Table4[[#This Row],[total dust purified (game)]]</f>
        <v>0</v>
      </c>
      <c r="M89" t="e">
        <f>Table4[[#This Row],[dust purified]]/Table4[[#This Row],[dust]]</f>
        <v>#DIV/0!</v>
      </c>
    </row>
    <row r="90" spans="1:13" x14ac:dyDescent="0.25">
      <c r="A90">
        <v>45</v>
      </c>
      <c r="D90">
        <f>SUMIF(Table4[Level],"&lt;"&amp;Table4[[#This Row],[Level]],Table4[dust])</f>
        <v>270000</v>
      </c>
      <c r="E90">
        <f>SUMIF(Table4[Level],"&lt;"&amp;Table4[[#This Row],[Level]],Table4[candy])</f>
        <v>304</v>
      </c>
      <c r="G90">
        <f>F91-Table4[[#This Row],[total dust shadow (game)]]</f>
        <v>0</v>
      </c>
      <c r="H90" t="e">
        <f>Table4[[#This Row],[dust shadow]]/Table4[[#This Row],[dust]]</f>
        <v>#DIV/0!</v>
      </c>
      <c r="L90">
        <f>J91-Table4[[#This Row],[total dust purified (game)]]</f>
        <v>0</v>
      </c>
      <c r="M90" t="e">
        <f>Table4[[#This Row],[dust purified]]/Table4[[#This Row],[dust]]</f>
        <v>#DIV/0!</v>
      </c>
    </row>
    <row r="91" spans="1:13" x14ac:dyDescent="0.25">
      <c r="A91">
        <v>45.5</v>
      </c>
      <c r="D91">
        <f>SUMIF(Table4[Level],"&lt;"&amp;Table4[[#This Row],[Level]],Table4[dust])</f>
        <v>270000</v>
      </c>
      <c r="E91">
        <f>SUMIF(Table4[Level],"&lt;"&amp;Table4[[#This Row],[Level]],Table4[candy])</f>
        <v>304</v>
      </c>
      <c r="G91">
        <f>F92-Table4[[#This Row],[total dust shadow (game)]]</f>
        <v>0</v>
      </c>
      <c r="H91" t="e">
        <f>Table4[[#This Row],[dust shadow]]/Table4[[#This Row],[dust]]</f>
        <v>#DIV/0!</v>
      </c>
      <c r="L91">
        <f>J92-Table4[[#This Row],[total dust purified (game)]]</f>
        <v>0</v>
      </c>
      <c r="M91" t="e">
        <f>Table4[[#This Row],[dust purified]]/Table4[[#This Row],[dust]]</f>
        <v>#DIV/0!</v>
      </c>
    </row>
    <row r="92" spans="1:13" x14ac:dyDescent="0.25">
      <c r="A92">
        <v>46</v>
      </c>
      <c r="D92">
        <f>SUMIF(Table4[Level],"&lt;"&amp;Table4[[#This Row],[Level]],Table4[dust])</f>
        <v>270000</v>
      </c>
      <c r="E92">
        <f>SUMIF(Table4[Level],"&lt;"&amp;Table4[[#This Row],[Level]],Table4[candy])</f>
        <v>304</v>
      </c>
      <c r="G92">
        <f>F93-Table4[[#This Row],[total dust shadow (game)]]</f>
        <v>0</v>
      </c>
      <c r="H92" t="e">
        <f>Table4[[#This Row],[dust shadow]]/Table4[[#This Row],[dust]]</f>
        <v>#DIV/0!</v>
      </c>
      <c r="L92">
        <f>J93-Table4[[#This Row],[total dust purified (game)]]</f>
        <v>0</v>
      </c>
      <c r="M92" t="e">
        <f>Table4[[#This Row],[dust purified]]/Table4[[#This Row],[dust]]</f>
        <v>#DIV/0!</v>
      </c>
    </row>
    <row r="93" spans="1:13" x14ac:dyDescent="0.25">
      <c r="A93">
        <v>46.5</v>
      </c>
      <c r="D93">
        <f>SUMIF(Table4[Level],"&lt;"&amp;Table4[[#This Row],[Level]],Table4[dust])</f>
        <v>270000</v>
      </c>
      <c r="E93">
        <f>SUMIF(Table4[Level],"&lt;"&amp;Table4[[#This Row],[Level]],Table4[candy])</f>
        <v>304</v>
      </c>
      <c r="G93">
        <f>F94-Table4[[#This Row],[total dust shadow (game)]]</f>
        <v>0</v>
      </c>
      <c r="H93" t="e">
        <f>Table4[[#This Row],[dust shadow]]/Table4[[#This Row],[dust]]</f>
        <v>#DIV/0!</v>
      </c>
      <c r="L93">
        <f>J94-Table4[[#This Row],[total dust purified (game)]]</f>
        <v>0</v>
      </c>
      <c r="M93" t="e">
        <f>Table4[[#This Row],[dust purified]]/Table4[[#This Row],[dust]]</f>
        <v>#DIV/0!</v>
      </c>
    </row>
    <row r="94" spans="1:13" x14ac:dyDescent="0.25">
      <c r="A94">
        <v>47</v>
      </c>
      <c r="D94">
        <f>SUMIF(Table4[Level],"&lt;"&amp;Table4[[#This Row],[Level]],Table4[dust])</f>
        <v>270000</v>
      </c>
      <c r="E94">
        <f>SUMIF(Table4[Level],"&lt;"&amp;Table4[[#This Row],[Level]],Table4[candy])</f>
        <v>304</v>
      </c>
      <c r="G94">
        <f>F95-Table4[[#This Row],[total dust shadow (game)]]</f>
        <v>0</v>
      </c>
      <c r="H94" t="e">
        <f>Table4[[#This Row],[dust shadow]]/Table4[[#This Row],[dust]]</f>
        <v>#DIV/0!</v>
      </c>
      <c r="L94">
        <f>J95-Table4[[#This Row],[total dust purified (game)]]</f>
        <v>0</v>
      </c>
      <c r="M94" t="e">
        <f>Table4[[#This Row],[dust purified]]/Table4[[#This Row],[dust]]</f>
        <v>#DIV/0!</v>
      </c>
    </row>
    <row r="95" spans="1:13" x14ac:dyDescent="0.25">
      <c r="A95">
        <v>47.5</v>
      </c>
      <c r="D95">
        <f>SUMIF(Table4[Level],"&lt;"&amp;Table4[[#This Row],[Level]],Table4[dust])</f>
        <v>270000</v>
      </c>
      <c r="E95">
        <f>SUMIF(Table4[Level],"&lt;"&amp;Table4[[#This Row],[Level]],Table4[candy])</f>
        <v>304</v>
      </c>
      <c r="G95">
        <f>F96-Table4[[#This Row],[total dust shadow (game)]]</f>
        <v>0</v>
      </c>
      <c r="H95" t="e">
        <f>Table4[[#This Row],[dust shadow]]/Table4[[#This Row],[dust]]</f>
        <v>#DIV/0!</v>
      </c>
      <c r="L95">
        <f>J96-Table4[[#This Row],[total dust purified (game)]]</f>
        <v>0</v>
      </c>
      <c r="M95" t="e">
        <f>Table4[[#This Row],[dust purified]]/Table4[[#This Row],[dust]]</f>
        <v>#DIV/0!</v>
      </c>
    </row>
    <row r="96" spans="1:13" x14ac:dyDescent="0.25">
      <c r="A96">
        <v>48</v>
      </c>
      <c r="D96">
        <f>SUMIF(Table4[Level],"&lt;"&amp;Table4[[#This Row],[Level]],Table4[dust])</f>
        <v>270000</v>
      </c>
      <c r="E96">
        <f>SUMIF(Table4[Level],"&lt;"&amp;Table4[[#This Row],[Level]],Table4[candy])</f>
        <v>304</v>
      </c>
      <c r="G96">
        <f>F97-Table4[[#This Row],[total dust shadow (game)]]</f>
        <v>0</v>
      </c>
      <c r="H96" t="e">
        <f>Table4[[#This Row],[dust shadow]]/Table4[[#This Row],[dust]]</f>
        <v>#DIV/0!</v>
      </c>
      <c r="L96">
        <f>J97-Table4[[#This Row],[total dust purified (game)]]</f>
        <v>0</v>
      </c>
      <c r="M96" t="e">
        <f>Table4[[#This Row],[dust purified]]/Table4[[#This Row],[dust]]</f>
        <v>#DIV/0!</v>
      </c>
    </row>
    <row r="97" spans="1:13" x14ac:dyDescent="0.25">
      <c r="A97">
        <v>48.5</v>
      </c>
      <c r="D97">
        <f>SUMIF(Table4[Level],"&lt;"&amp;Table4[[#This Row],[Level]],Table4[dust])</f>
        <v>270000</v>
      </c>
      <c r="E97">
        <f>SUMIF(Table4[Level],"&lt;"&amp;Table4[[#This Row],[Level]],Table4[candy])</f>
        <v>304</v>
      </c>
      <c r="G97">
        <f>F98-Table4[[#This Row],[total dust shadow (game)]]</f>
        <v>0</v>
      </c>
      <c r="H97" t="e">
        <f>Table4[[#This Row],[dust shadow]]/Table4[[#This Row],[dust]]</f>
        <v>#DIV/0!</v>
      </c>
      <c r="L97">
        <f>J98-Table4[[#This Row],[total dust purified (game)]]</f>
        <v>0</v>
      </c>
      <c r="M97" t="e">
        <f>Table4[[#This Row],[dust purified]]/Table4[[#This Row],[dust]]</f>
        <v>#DIV/0!</v>
      </c>
    </row>
    <row r="98" spans="1:13" x14ac:dyDescent="0.25">
      <c r="A98">
        <v>49</v>
      </c>
      <c r="D98">
        <f>SUMIF(Table4[Level],"&lt;"&amp;Table4[[#This Row],[Level]],Table4[dust])</f>
        <v>270000</v>
      </c>
      <c r="E98">
        <f>SUMIF(Table4[Level],"&lt;"&amp;Table4[[#This Row],[Level]],Table4[candy])</f>
        <v>304</v>
      </c>
      <c r="G98">
        <f>F99-Table4[[#This Row],[total dust shadow (game)]]</f>
        <v>0</v>
      </c>
      <c r="H98" t="e">
        <f>Table4[[#This Row],[dust shadow]]/Table4[[#This Row],[dust]]</f>
        <v>#DIV/0!</v>
      </c>
      <c r="L98">
        <f>J99-Table4[[#This Row],[total dust purified (game)]]</f>
        <v>0</v>
      </c>
      <c r="M98" t="e">
        <f>Table4[[#This Row],[dust purified]]/Table4[[#This Row],[dust]]</f>
        <v>#DIV/0!</v>
      </c>
    </row>
    <row r="99" spans="1:13" x14ac:dyDescent="0.25">
      <c r="A99">
        <v>49.5</v>
      </c>
      <c r="D99">
        <f>SUMIF(Table4[Level],"&lt;"&amp;Table4[[#This Row],[Level]],Table4[dust])</f>
        <v>270000</v>
      </c>
      <c r="E99">
        <f>SUMIF(Table4[Level],"&lt;"&amp;Table4[[#This Row],[Level]],Table4[candy])</f>
        <v>304</v>
      </c>
      <c r="G99">
        <f>F100-Table4[[#This Row],[total dust shadow (game)]]</f>
        <v>0</v>
      </c>
      <c r="H99" t="e">
        <f>Table4[[#This Row],[dust shadow]]/Table4[[#This Row],[dust]]</f>
        <v>#DIV/0!</v>
      </c>
      <c r="L99">
        <f>J100-Table4[[#This Row],[total dust purified (game)]]</f>
        <v>0</v>
      </c>
      <c r="M99" t="e">
        <f>Table4[[#This Row],[dust purified]]/Table4[[#This Row],[dust]]</f>
        <v>#DIV/0!</v>
      </c>
    </row>
    <row r="100" spans="1:13" x14ac:dyDescent="0.25">
      <c r="A100">
        <v>50</v>
      </c>
      <c r="D100">
        <f>SUMIF(Table4[Level],"&lt;"&amp;Table4[[#This Row],[Level]],Table4[dust])</f>
        <v>270000</v>
      </c>
      <c r="E100">
        <f>SUMIF(Table4[Level],"&lt;"&amp;Table4[[#This Row],[Level]],Table4[candy])</f>
        <v>304</v>
      </c>
      <c r="G100">
        <f>F101-Table4[[#This Row],[total dust shadow (game)]]</f>
        <v>0</v>
      </c>
      <c r="H100" t="e">
        <f>Table4[[#This Row],[dust shadow]]/Table4[[#This Row],[dust]]</f>
        <v>#DIV/0!</v>
      </c>
      <c r="L100">
        <f>J101-Table4[[#This Row],[total dust purified (game)]]</f>
        <v>0</v>
      </c>
      <c r="M100" t="e">
        <f>Table4[[#This Row],[dust purified]]/Table4[[#This Row],[dust]]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Ismel Salazar</dc:creator>
  <cp:lastModifiedBy>Ismel Salazar</cp:lastModifiedBy>
  <dcterms:created xsi:type="dcterms:W3CDTF">2021-10-14T02:26:18Z</dcterms:created>
  <dcterms:modified xsi:type="dcterms:W3CDTF">2021-10-23T05:17:49Z</dcterms:modified>
</cp:coreProperties>
</file>