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isaranakavisute/Downloads/sample_master_pricelist/"/>
    </mc:Choice>
  </mc:AlternateContent>
  <xr:revisionPtr revIDLastSave="0" documentId="8_{73AC60DB-C644-CF42-B32A-BD40FF1C9CDE}" xr6:coauthVersionLast="47" xr6:coauthVersionMax="47" xr10:uidLastSave="{00000000-0000-0000-0000-000000000000}"/>
  <bookViews>
    <workbookView xWindow="0" yWindow="500" windowWidth="35840" windowHeight="20880" xr2:uid="{00000000-000D-0000-FFFF-FFFF00000000}"/>
  </bookViews>
  <sheets>
    <sheet name="AKT updated Data" sheetId="1" r:id="rId1"/>
  </sheets>
  <definedNames>
    <definedName name="_xlnm._FilterDatabase" localSheetId="0" hidden="1">'AKT updated Data'!$A$4:$AE$31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R31" i="1" s="1"/>
  <c r="X31" i="1" s="1"/>
  <c r="K31" i="1"/>
  <c r="I31" i="1"/>
  <c r="Q30" i="1"/>
  <c r="S30" i="1" s="1"/>
  <c r="Y30" i="1" s="1"/>
  <c r="K30" i="1"/>
  <c r="I30" i="1"/>
  <c r="Q29" i="1"/>
  <c r="R29" i="1" s="1"/>
  <c r="K29" i="1"/>
  <c r="I29" i="1"/>
  <c r="Q28" i="1"/>
  <c r="S28" i="1" s="1"/>
  <c r="Y28" i="1" s="1"/>
  <c r="K28" i="1"/>
  <c r="I28" i="1"/>
  <c r="Q27" i="1"/>
  <c r="S27" i="1" s="1"/>
  <c r="Y27" i="1" s="1"/>
  <c r="K27" i="1"/>
  <c r="I27" i="1"/>
  <c r="Q26" i="1"/>
  <c r="S26" i="1" s="1"/>
  <c r="Y26" i="1" s="1"/>
  <c r="K26" i="1"/>
  <c r="I26" i="1"/>
  <c r="Q25" i="1"/>
  <c r="K25" i="1"/>
  <c r="I25" i="1"/>
  <c r="Q24" i="1"/>
  <c r="K24" i="1"/>
  <c r="I24" i="1"/>
  <c r="Q23" i="1"/>
  <c r="S23" i="1" s="1"/>
  <c r="Y23" i="1" s="1"/>
  <c r="K23" i="1"/>
  <c r="I23" i="1"/>
  <c r="Q22" i="1"/>
  <c r="R22" i="1" s="1"/>
  <c r="K22" i="1"/>
  <c r="I22" i="1"/>
  <c r="Q21" i="1"/>
  <c r="R21" i="1" s="1"/>
  <c r="K21" i="1"/>
  <c r="I21" i="1"/>
  <c r="Q20" i="1"/>
  <c r="K20" i="1"/>
  <c r="I20" i="1"/>
  <c r="Q19" i="1"/>
  <c r="R19" i="1" s="1"/>
  <c r="U19" i="1" s="1"/>
  <c r="K19" i="1"/>
  <c r="I19" i="1"/>
  <c r="Q18" i="1"/>
  <c r="K18" i="1"/>
  <c r="I18" i="1"/>
  <c r="Q17" i="1"/>
  <c r="K17" i="1"/>
  <c r="I17" i="1"/>
  <c r="Q16" i="1"/>
  <c r="S16" i="1" s="1"/>
  <c r="Y16" i="1" s="1"/>
  <c r="K16" i="1"/>
  <c r="I16" i="1"/>
  <c r="Q15" i="1"/>
  <c r="S15" i="1" s="1"/>
  <c r="Y15" i="1" s="1"/>
  <c r="K15" i="1"/>
  <c r="I15" i="1"/>
  <c r="Q14" i="1"/>
  <c r="S14" i="1" s="1"/>
  <c r="Y14" i="1" s="1"/>
  <c r="K14" i="1"/>
  <c r="I14" i="1"/>
  <c r="Q13" i="1"/>
  <c r="R13" i="1" s="1"/>
  <c r="U13" i="1" s="1"/>
  <c r="K13" i="1"/>
  <c r="I13" i="1"/>
  <c r="Q12" i="1"/>
  <c r="S12" i="1" s="1"/>
  <c r="Y12" i="1" s="1"/>
  <c r="K12" i="1"/>
  <c r="I12" i="1"/>
  <c r="Q11" i="1"/>
  <c r="R11" i="1" s="1"/>
  <c r="K11" i="1"/>
  <c r="I11" i="1"/>
  <c r="Q10" i="1"/>
  <c r="K10" i="1"/>
  <c r="I10" i="1"/>
  <c r="Q9" i="1"/>
  <c r="R9" i="1" s="1"/>
  <c r="X9" i="1" s="1"/>
  <c r="K9" i="1"/>
  <c r="I9" i="1"/>
  <c r="Q8" i="1"/>
  <c r="S8" i="1" s="1"/>
  <c r="Y8" i="1" s="1"/>
  <c r="K8" i="1"/>
  <c r="I8" i="1"/>
  <c r="Q7" i="1"/>
  <c r="R7" i="1" s="1"/>
  <c r="K7" i="1"/>
  <c r="I7" i="1"/>
  <c r="Q6" i="1"/>
  <c r="K6" i="1"/>
  <c r="I6" i="1"/>
  <c r="Q5" i="1"/>
  <c r="K5" i="1"/>
  <c r="I5" i="1"/>
  <c r="S4" i="1"/>
  <c r="R4" i="1"/>
  <c r="N2" i="1"/>
  <c r="N20" i="1" s="1"/>
  <c r="N23" i="1" l="1"/>
  <c r="R12" i="1"/>
  <c r="X12" i="1" s="1"/>
  <c r="S31" i="1"/>
  <c r="Y31" i="1" s="1"/>
  <c r="Z31" i="1" s="1"/>
  <c r="U31" i="1"/>
  <c r="R28" i="1"/>
  <c r="X28" i="1" s="1"/>
  <c r="N18" i="1"/>
  <c r="S21" i="1"/>
  <c r="Y21" i="1" s="1"/>
  <c r="N15" i="1"/>
  <c r="R30" i="1"/>
  <c r="X30" i="1" s="1"/>
  <c r="U12" i="1"/>
  <c r="R16" i="1"/>
  <c r="U16" i="1" s="1"/>
  <c r="N7" i="1"/>
  <c r="S18" i="1"/>
  <c r="Y18" i="1" s="1"/>
  <c r="R18" i="1"/>
  <c r="U18" i="1" s="1"/>
  <c r="N13" i="1"/>
  <c r="U7" i="1"/>
  <c r="X7" i="1"/>
  <c r="N19" i="1"/>
  <c r="Z28" i="1"/>
  <c r="S24" i="1"/>
  <c r="Y24" i="1" s="1"/>
  <c r="R24" i="1"/>
  <c r="N10" i="1"/>
  <c r="S10" i="1"/>
  <c r="Y10" i="1" s="1"/>
  <c r="R10" i="1"/>
  <c r="U10" i="1" s="1"/>
  <c r="N16" i="1"/>
  <c r="R26" i="1"/>
  <c r="U26" i="1" s="1"/>
  <c r="S20" i="1"/>
  <c r="Y20" i="1" s="1"/>
  <c r="R20" i="1"/>
  <c r="U11" i="1"/>
  <c r="X11" i="1"/>
  <c r="R14" i="1"/>
  <c r="N17" i="1"/>
  <c r="N11" i="1"/>
  <c r="N6" i="1"/>
  <c r="N22" i="1"/>
  <c r="N8" i="1"/>
  <c r="N12" i="1"/>
  <c r="O12" i="1" s="1"/>
  <c r="N5" i="1"/>
  <c r="N21" i="1"/>
  <c r="N25" i="1"/>
  <c r="R17" i="1"/>
  <c r="S17" i="1"/>
  <c r="Y17" i="1" s="1"/>
  <c r="N9" i="1"/>
  <c r="O9" i="1" s="1"/>
  <c r="N24" i="1"/>
  <c r="S19" i="1"/>
  <c r="Y19" i="1" s="1"/>
  <c r="S9" i="1"/>
  <c r="Y9" i="1" s="1"/>
  <c r="Z9" i="1" s="1"/>
  <c r="R15" i="1"/>
  <c r="U15" i="1" s="1"/>
  <c r="S7" i="1"/>
  <c r="Y7" i="1" s="1"/>
  <c r="U9" i="1"/>
  <c r="S13" i="1"/>
  <c r="Y13" i="1" s="1"/>
  <c r="R23" i="1"/>
  <c r="X23" i="1" s="1"/>
  <c r="O23" i="1" s="1"/>
  <c r="X29" i="1"/>
  <c r="U29" i="1"/>
  <c r="S29" i="1"/>
  <c r="Y29" i="1" s="1"/>
  <c r="R27" i="1"/>
  <c r="X27" i="1" s="1"/>
  <c r="R5" i="1"/>
  <c r="S5" i="1"/>
  <c r="Y5" i="1" s="1"/>
  <c r="R8" i="1"/>
  <c r="U21" i="1"/>
  <c r="X21" i="1"/>
  <c r="O21" i="1" s="1"/>
  <c r="X13" i="1"/>
  <c r="S25" i="1"/>
  <c r="Y25" i="1" s="1"/>
  <c r="R25" i="1"/>
  <c r="X22" i="1"/>
  <c r="U22" i="1"/>
  <c r="S22" i="1"/>
  <c r="Y22" i="1" s="1"/>
  <c r="S6" i="1"/>
  <c r="Y6" i="1" s="1"/>
  <c r="R6" i="1"/>
  <c r="Z12" i="1"/>
  <c r="S11" i="1"/>
  <c r="Y11" i="1" s="1"/>
  <c r="X19" i="1"/>
  <c r="N28" i="1"/>
  <c r="O28" i="1" s="1"/>
  <c r="N29" i="1"/>
  <c r="N30" i="1"/>
  <c r="N27" i="1"/>
  <c r="N14" i="1"/>
  <c r="N26" i="1"/>
  <c r="U28" i="1"/>
  <c r="N31" i="1"/>
  <c r="O31" i="1" s="1"/>
  <c r="O22" i="1" l="1"/>
  <c r="O29" i="1"/>
  <c r="U30" i="1"/>
  <c r="U27" i="1"/>
  <c r="X16" i="1"/>
  <c r="O16" i="1" s="1"/>
  <c r="X15" i="1"/>
  <c r="O15" i="1" s="1"/>
  <c r="O19" i="1"/>
  <c r="Z7" i="1"/>
  <c r="Z11" i="1"/>
  <c r="O13" i="1"/>
  <c r="X18" i="1"/>
  <c r="Z18" i="1" s="1"/>
  <c r="Z29" i="1"/>
  <c r="X26" i="1"/>
  <c r="O26" i="1" s="1"/>
  <c r="O27" i="1"/>
  <c r="U23" i="1"/>
  <c r="X10" i="1"/>
  <c r="O10" i="1" s="1"/>
  <c r="Z23" i="1"/>
  <c r="Z27" i="1"/>
  <c r="O7" i="1"/>
  <c r="X14" i="1"/>
  <c r="Z14" i="1" s="1"/>
  <c r="U14" i="1"/>
  <c r="O11" i="1"/>
  <c r="X20" i="1"/>
  <c r="O20" i="1" s="1"/>
  <c r="U20" i="1"/>
  <c r="X24" i="1"/>
  <c r="O24" i="1" s="1"/>
  <c r="U24" i="1"/>
  <c r="Z13" i="1"/>
  <c r="U17" i="1"/>
  <c r="X17" i="1"/>
  <c r="O30" i="1"/>
  <c r="Z30" i="1"/>
  <c r="X5" i="1"/>
  <c r="O5" i="1" s="1"/>
  <c r="U5" i="1"/>
  <c r="X8" i="1"/>
  <c r="U8" i="1"/>
  <c r="Z21" i="1"/>
  <c r="X25" i="1"/>
  <c r="O25" i="1" s="1"/>
  <c r="U25" i="1"/>
  <c r="X6" i="1"/>
  <c r="O6" i="1" s="1"/>
  <c r="U6" i="1"/>
  <c r="Z22" i="1"/>
  <c r="Z19" i="1"/>
  <c r="Z15" i="1" l="1"/>
  <c r="Z10" i="1"/>
  <c r="Z20" i="1"/>
  <c r="Z26" i="1"/>
  <c r="Z16" i="1"/>
  <c r="O18" i="1"/>
  <c r="O14" i="1"/>
  <c r="Z6" i="1"/>
  <c r="Z24" i="1"/>
  <c r="O17" i="1"/>
  <c r="Z17" i="1"/>
  <c r="O8" i="1"/>
  <c r="Z8" i="1"/>
  <c r="Z5" i="1"/>
  <c r="Z25" i="1"/>
</calcChain>
</file>

<file path=xl/sharedStrings.xml><?xml version="1.0" encoding="utf-8"?>
<sst xmlns="http://schemas.openxmlformats.org/spreadsheetml/2006/main" count="254" uniqueCount="100">
  <si>
    <t>PO multiplier</t>
  </si>
  <si>
    <t>Exchange rate</t>
  </si>
  <si>
    <t>JPY</t>
  </si>
  <si>
    <t>USD</t>
  </si>
  <si>
    <t>Category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</si>
  <si>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</si>
  <si>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</si>
  <si>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</si>
  <si>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</si>
  <si>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</si>
  <si>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</si>
  <si>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</si>
  <si>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(TTCL Internal Use)
PO Price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</si>
  <si>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</si>
  <si>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</si>
  <si>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</si>
  <si>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</si>
  <si>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</si>
  <si>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</si>
  <si>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</si>
  <si>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</si>
  <si>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</si>
  <si>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</si>
  <si>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</si>
  <si>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</si>
  <si>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</si>
  <si>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</si>
  <si>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</si>
  <si>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</si>
  <si>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</si>
  <si>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</si>
  <si>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</si>
  <si>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PC</t>
  </si>
  <si>
    <t>JPY(¥)</t>
  </si>
  <si>
    <t>WAREHOUSE PRICELIST</t>
  </si>
  <si>
    <t>YES</t>
  </si>
  <si>
    <t>P71</t>
  </si>
  <si>
    <t>MC</t>
  </si>
  <si>
    <t>0001</t>
  </si>
  <si>
    <t>CR3812H</t>
  </si>
  <si>
    <t>0030</t>
  </si>
  <si>
    <t>CR3812K</t>
  </si>
  <si>
    <t>0002</t>
  </si>
  <si>
    <t>CR4012H</t>
  </si>
  <si>
    <t>0031</t>
  </si>
  <si>
    <t>CR4012K</t>
  </si>
  <si>
    <t>0003</t>
  </si>
  <si>
    <t>CR4014H</t>
  </si>
  <si>
    <t>0032</t>
  </si>
  <si>
    <t>CR4014K</t>
  </si>
  <si>
    <t>0004</t>
  </si>
  <si>
    <t>CR4016H</t>
  </si>
  <si>
    <t>0033</t>
  </si>
  <si>
    <t>CR4016K</t>
  </si>
  <si>
    <t>0005</t>
  </si>
  <si>
    <t>CR5014H</t>
  </si>
  <si>
    <t>0034</t>
  </si>
  <si>
    <t>CR5014K</t>
  </si>
  <si>
    <t>0006</t>
  </si>
  <si>
    <t>CR5016H</t>
  </si>
  <si>
    <t>0035</t>
  </si>
  <si>
    <t>CR5016K</t>
  </si>
  <si>
    <t>0007</t>
  </si>
  <si>
    <t>CR5018H</t>
  </si>
  <si>
    <t>0036</t>
  </si>
  <si>
    <t>CR5018K</t>
  </si>
  <si>
    <t>0008</t>
  </si>
  <si>
    <t>CR6018H</t>
  </si>
  <si>
    <t>0037</t>
  </si>
  <si>
    <t>CR6018K</t>
  </si>
  <si>
    <t>0009</t>
  </si>
  <si>
    <t>CR6022H</t>
  </si>
  <si>
    <t>0038</t>
  </si>
  <si>
    <t>CR6022K</t>
  </si>
  <si>
    <t>0010</t>
  </si>
  <si>
    <t>CR8018H</t>
  </si>
  <si>
    <t>0039</t>
  </si>
  <si>
    <t>CR8018K</t>
  </si>
  <si>
    <t>0011</t>
  </si>
  <si>
    <t>CR8022H</t>
  </si>
  <si>
    <t>0040</t>
  </si>
  <si>
    <t>CR8022K</t>
  </si>
  <si>
    <t>K73</t>
  </si>
  <si>
    <t>TYC (MOTION CONTROL)</t>
  </si>
  <si>
    <t>0301</t>
  </si>
  <si>
    <t>TL200 DISC SPRING</t>
  </si>
  <si>
    <t>TL200S</t>
  </si>
  <si>
    <t>0302</t>
  </si>
  <si>
    <t>TL250 DISC SPRING</t>
  </si>
  <si>
    <t>TL250S</t>
  </si>
  <si>
    <t>0303</t>
  </si>
  <si>
    <t>TL350 DISC SPRING</t>
  </si>
  <si>
    <t>TL350S</t>
  </si>
  <si>
    <t>0304</t>
  </si>
  <si>
    <t>TL500 DISC SPRING</t>
  </si>
  <si>
    <t>TL500S</t>
  </si>
  <si>
    <t>0305</t>
  </si>
  <si>
    <t>TL700 DISC SPRING</t>
  </si>
  <si>
    <t>TL700S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</si>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</sst>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workbookViewId="0">
      <selection activeCell="A27" sqref="A27:XFD93"/>
    </sheetView>
  </sheetViews>
  <sheetFormatPr baseColWidth="10" defaultColWidth="8.83203125" defaultRowHeight="15" x14ac:dyDescent="0.2"/>
  <sheetData>
    <row r="1" spans="1:31" x14ac:dyDescent="0.2">
      <c r="N1" t="s">
        <v>0</v>
      </c>
      <c r="O1" t="s">
        <v>1</v>
      </c>
    </row>
    <row r="2" spans="1:31" x14ac:dyDescent="0.2">
      <c r="M2" t="s">
        <v>2</v>
      </c>
      <c r="N2">
        <f>1.1*1.04</f>
        <v>1.1440000000000001</v>
      </c>
      <c r="O2">
        <v>0.26</v>
      </c>
    </row>
    <row r="3" spans="1:31" x14ac:dyDescent="0.2">
      <c r="M3" t="s">
        <v>3</v>
      </c>
      <c r="N3">
        <v>1.1668799999999999</v>
      </c>
      <c r="O3">
        <v>38</v>
      </c>
    </row>
    <row r="4" spans="1:31" x14ac:dyDescent="0.2">
      <c r="A4" t="s">
        <v>4</v>
      </c>
      <c r="B4" t="s">
        <v>99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e">
        <f>Make same Price as Standard Price (THB)
=JPY/USD*Mul.</f>
        <v>#NAME?</v>
      </c>
      <c r="S4" t="e">
        <f>(New) Make same Price as Standard Price (THB)
=JPY/USD*Mul.</f>
        <v>#NAME?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</row>
    <row r="5" spans="1:31" x14ac:dyDescent="0.2">
      <c r="A5" t="s">
        <v>36</v>
      </c>
      <c r="B5" t="s">
        <v>38</v>
      </c>
      <c r="D5" t="s">
        <v>39</v>
      </c>
      <c r="E5" t="s">
        <v>32</v>
      </c>
      <c r="F5">
        <v>1190</v>
      </c>
      <c r="G5">
        <v>1190</v>
      </c>
      <c r="H5">
        <v>1</v>
      </c>
      <c r="I5">
        <f t="shared" ref="I5:I26" si="0">(G5-F5)/F5</f>
        <v>0</v>
      </c>
      <c r="J5">
        <v>1</v>
      </c>
      <c r="K5">
        <f t="shared" ref="K5:K26" si="1">F5*G5*H5*J5</f>
        <v>1416100</v>
      </c>
      <c r="L5" t="s">
        <v>33</v>
      </c>
      <c r="N5">
        <f t="shared" ref="N5:N26" si="2">F5*$N$2*$O$2</f>
        <v>353.95360000000005</v>
      </c>
      <c r="O5">
        <f t="shared" ref="O5:O26" si="3">(X5-N5)/X5</f>
        <v>0.46773894736842098</v>
      </c>
      <c r="P5" t="s">
        <v>34</v>
      </c>
      <c r="Q5">
        <f t="shared" ref="Q5:Q26" si="4">T5/F5</f>
        <v>0.55882352941176472</v>
      </c>
      <c r="R5">
        <f t="shared" ref="R5:R26" si="5">F5*Q5</f>
        <v>665</v>
      </c>
      <c r="S5">
        <f t="shared" ref="S5:S26" si="6">G5*Q5</f>
        <v>665</v>
      </c>
      <c r="T5">
        <v>665</v>
      </c>
      <c r="U5">
        <f t="shared" ref="U5:U26" si="7">(T5-R5)/R5</f>
        <v>0</v>
      </c>
      <c r="V5">
        <v>1</v>
      </c>
      <c r="W5">
        <v>1</v>
      </c>
      <c r="X5">
        <f t="shared" ref="X5:X26" si="8">R5*V5*W5</f>
        <v>665</v>
      </c>
      <c r="Y5">
        <f t="shared" ref="Y5:Y26" si="9">S5*W5*V5</f>
        <v>665</v>
      </c>
      <c r="Z5">
        <f t="shared" ref="Z5:Z26" si="10">(Y5-X5)/X5</f>
        <v>0</v>
      </c>
      <c r="AB5" t="s">
        <v>37</v>
      </c>
      <c r="AC5" t="s">
        <v>35</v>
      </c>
    </row>
    <row r="6" spans="1:31" x14ac:dyDescent="0.2">
      <c r="A6" t="s">
        <v>36</v>
      </c>
      <c r="B6" t="s">
        <v>40</v>
      </c>
      <c r="D6" t="s">
        <v>41</v>
      </c>
      <c r="E6" t="s">
        <v>32</v>
      </c>
      <c r="F6">
        <v>1540</v>
      </c>
      <c r="G6">
        <v>1540</v>
      </c>
      <c r="H6">
        <v>1</v>
      </c>
      <c r="I6">
        <f t="shared" si="0"/>
        <v>0</v>
      </c>
      <c r="J6">
        <v>1</v>
      </c>
      <c r="K6">
        <f t="shared" si="1"/>
        <v>2371600</v>
      </c>
      <c r="L6" t="s">
        <v>33</v>
      </c>
      <c r="N6">
        <f t="shared" si="2"/>
        <v>458.05760000000009</v>
      </c>
      <c r="O6">
        <f t="shared" si="3"/>
        <v>0.41648713375796165</v>
      </c>
      <c r="P6" t="s">
        <v>34</v>
      </c>
      <c r="Q6">
        <f t="shared" si="4"/>
        <v>0.50974025974025972</v>
      </c>
      <c r="R6">
        <f t="shared" si="5"/>
        <v>785</v>
      </c>
      <c r="S6">
        <f t="shared" si="6"/>
        <v>785</v>
      </c>
      <c r="T6">
        <v>785</v>
      </c>
      <c r="U6">
        <f t="shared" si="7"/>
        <v>0</v>
      </c>
      <c r="V6">
        <v>1</v>
      </c>
      <c r="W6">
        <v>1</v>
      </c>
      <c r="X6">
        <f t="shared" si="8"/>
        <v>785</v>
      </c>
      <c r="Y6">
        <f t="shared" si="9"/>
        <v>785</v>
      </c>
      <c r="Z6">
        <f t="shared" si="10"/>
        <v>0</v>
      </c>
      <c r="AB6" t="s">
        <v>37</v>
      </c>
      <c r="AC6" t="s">
        <v>35</v>
      </c>
    </row>
    <row r="7" spans="1:31" x14ac:dyDescent="0.2">
      <c r="A7" t="s">
        <v>36</v>
      </c>
      <c r="B7" t="s">
        <v>42</v>
      </c>
      <c r="D7" t="s">
        <v>43</v>
      </c>
      <c r="E7" t="s">
        <v>32</v>
      </c>
      <c r="F7">
        <v>1430</v>
      </c>
      <c r="G7">
        <v>1430</v>
      </c>
      <c r="H7">
        <v>1</v>
      </c>
      <c r="I7">
        <f t="shared" si="0"/>
        <v>0</v>
      </c>
      <c r="J7">
        <v>1</v>
      </c>
      <c r="K7">
        <f t="shared" si="1"/>
        <v>2044900</v>
      </c>
      <c r="L7" t="s">
        <v>33</v>
      </c>
      <c r="N7">
        <f t="shared" si="2"/>
        <v>425.33920000000001</v>
      </c>
      <c r="O7">
        <f t="shared" si="3"/>
        <v>0.45816662420382165</v>
      </c>
      <c r="P7" t="s">
        <v>34</v>
      </c>
      <c r="Q7">
        <f t="shared" si="4"/>
        <v>0.54895104895104896</v>
      </c>
      <c r="R7">
        <f t="shared" si="5"/>
        <v>785</v>
      </c>
      <c r="S7">
        <f t="shared" si="6"/>
        <v>785</v>
      </c>
      <c r="T7">
        <v>785</v>
      </c>
      <c r="U7">
        <f t="shared" si="7"/>
        <v>0</v>
      </c>
      <c r="V7">
        <v>1</v>
      </c>
      <c r="W7">
        <v>1</v>
      </c>
      <c r="X7">
        <f t="shared" si="8"/>
        <v>785</v>
      </c>
      <c r="Y7">
        <f t="shared" si="9"/>
        <v>785</v>
      </c>
      <c r="Z7">
        <f t="shared" si="10"/>
        <v>0</v>
      </c>
      <c r="AB7" t="s">
        <v>37</v>
      </c>
      <c r="AC7" t="s">
        <v>35</v>
      </c>
    </row>
    <row r="8" spans="1:31" x14ac:dyDescent="0.2">
      <c r="A8" t="s">
        <v>36</v>
      </c>
      <c r="B8" t="s">
        <v>44</v>
      </c>
      <c r="D8" t="s">
        <v>45</v>
      </c>
      <c r="E8" t="s">
        <v>32</v>
      </c>
      <c r="F8">
        <v>1810</v>
      </c>
      <c r="G8">
        <v>1810</v>
      </c>
      <c r="H8">
        <v>1</v>
      </c>
      <c r="I8">
        <f t="shared" si="0"/>
        <v>0</v>
      </c>
      <c r="J8">
        <v>1</v>
      </c>
      <c r="K8">
        <f t="shared" si="1"/>
        <v>3276100</v>
      </c>
      <c r="L8" t="s">
        <v>33</v>
      </c>
      <c r="N8">
        <f t="shared" si="2"/>
        <v>538.36640000000011</v>
      </c>
      <c r="O8">
        <f t="shared" si="3"/>
        <v>0.40181511111111101</v>
      </c>
      <c r="P8" t="s">
        <v>34</v>
      </c>
      <c r="Q8">
        <f t="shared" si="4"/>
        <v>0.49723756906077349</v>
      </c>
      <c r="R8">
        <f t="shared" si="5"/>
        <v>900</v>
      </c>
      <c r="S8">
        <f t="shared" si="6"/>
        <v>900</v>
      </c>
      <c r="T8">
        <v>900</v>
      </c>
      <c r="U8">
        <f t="shared" si="7"/>
        <v>0</v>
      </c>
      <c r="V8">
        <v>1</v>
      </c>
      <c r="W8">
        <v>1</v>
      </c>
      <c r="X8">
        <f t="shared" si="8"/>
        <v>900</v>
      </c>
      <c r="Y8">
        <f t="shared" si="9"/>
        <v>900</v>
      </c>
      <c r="Z8">
        <f t="shared" si="10"/>
        <v>0</v>
      </c>
      <c r="AB8" t="s">
        <v>37</v>
      </c>
      <c r="AC8" t="s">
        <v>35</v>
      </c>
    </row>
    <row r="9" spans="1:31" x14ac:dyDescent="0.2">
      <c r="A9" t="s">
        <v>36</v>
      </c>
      <c r="B9" t="s">
        <v>46</v>
      </c>
      <c r="D9" t="s">
        <v>47</v>
      </c>
      <c r="E9" t="s">
        <v>32</v>
      </c>
      <c r="F9">
        <v>1910</v>
      </c>
      <c r="G9">
        <v>1910</v>
      </c>
      <c r="H9">
        <v>1</v>
      </c>
      <c r="I9">
        <f t="shared" si="0"/>
        <v>0</v>
      </c>
      <c r="J9">
        <v>1</v>
      </c>
      <c r="K9">
        <f t="shared" si="1"/>
        <v>3648100</v>
      </c>
      <c r="L9" t="s">
        <v>33</v>
      </c>
      <c r="N9">
        <f t="shared" si="2"/>
        <v>568.11040000000014</v>
      </c>
      <c r="O9">
        <f t="shared" si="3"/>
        <v>0.44302901960784302</v>
      </c>
      <c r="P9" t="s">
        <v>34</v>
      </c>
      <c r="Q9">
        <f t="shared" si="4"/>
        <v>0.53403141361256545</v>
      </c>
      <c r="R9">
        <f t="shared" si="5"/>
        <v>1020</v>
      </c>
      <c r="S9">
        <f t="shared" si="6"/>
        <v>1020</v>
      </c>
      <c r="T9">
        <v>1020</v>
      </c>
      <c r="U9">
        <f t="shared" si="7"/>
        <v>0</v>
      </c>
      <c r="V9">
        <v>1</v>
      </c>
      <c r="W9">
        <v>1</v>
      </c>
      <c r="X9">
        <f t="shared" si="8"/>
        <v>1020</v>
      </c>
      <c r="Y9">
        <f t="shared" si="9"/>
        <v>1020</v>
      </c>
      <c r="Z9">
        <f t="shared" si="10"/>
        <v>0</v>
      </c>
      <c r="AB9" t="s">
        <v>37</v>
      </c>
      <c r="AC9" t="s">
        <v>35</v>
      </c>
    </row>
    <row r="10" spans="1:31" x14ac:dyDescent="0.2">
      <c r="A10" t="s">
        <v>36</v>
      </c>
      <c r="B10" t="s">
        <v>48</v>
      </c>
      <c r="D10" t="s">
        <v>49</v>
      </c>
      <c r="E10" t="s">
        <v>32</v>
      </c>
      <c r="F10">
        <v>1970</v>
      </c>
      <c r="G10">
        <v>1970</v>
      </c>
      <c r="H10">
        <v>1</v>
      </c>
      <c r="I10">
        <f t="shared" si="0"/>
        <v>0</v>
      </c>
      <c r="J10">
        <v>1</v>
      </c>
      <c r="K10">
        <f t="shared" si="1"/>
        <v>3880900</v>
      </c>
      <c r="L10" t="s">
        <v>33</v>
      </c>
      <c r="N10">
        <f t="shared" si="2"/>
        <v>585.95680000000004</v>
      </c>
      <c r="O10">
        <f t="shared" si="3"/>
        <v>0.39592082474226797</v>
      </c>
      <c r="P10" t="s">
        <v>34</v>
      </c>
      <c r="Q10">
        <f t="shared" si="4"/>
        <v>0.49238578680203043</v>
      </c>
      <c r="R10">
        <f t="shared" si="5"/>
        <v>970</v>
      </c>
      <c r="S10">
        <f t="shared" si="6"/>
        <v>970</v>
      </c>
      <c r="T10">
        <v>970</v>
      </c>
      <c r="U10">
        <f t="shared" si="7"/>
        <v>0</v>
      </c>
      <c r="V10">
        <v>1</v>
      </c>
      <c r="W10">
        <v>1</v>
      </c>
      <c r="X10">
        <f t="shared" si="8"/>
        <v>970</v>
      </c>
      <c r="Y10">
        <f t="shared" si="9"/>
        <v>970</v>
      </c>
      <c r="Z10">
        <f t="shared" si="10"/>
        <v>0</v>
      </c>
      <c r="AB10" t="s">
        <v>37</v>
      </c>
      <c r="AC10" t="s">
        <v>35</v>
      </c>
    </row>
    <row r="11" spans="1:31" x14ac:dyDescent="0.2">
      <c r="A11" t="s">
        <v>36</v>
      </c>
      <c r="B11" t="s">
        <v>50</v>
      </c>
      <c r="D11" t="s">
        <v>51</v>
      </c>
      <c r="E11" t="s">
        <v>32</v>
      </c>
      <c r="F11">
        <v>2680</v>
      </c>
      <c r="G11">
        <v>2680</v>
      </c>
      <c r="H11">
        <v>1</v>
      </c>
      <c r="I11">
        <f t="shared" si="0"/>
        <v>0</v>
      </c>
      <c r="J11">
        <v>1</v>
      </c>
      <c r="K11">
        <f t="shared" si="1"/>
        <v>7182400</v>
      </c>
      <c r="L11" t="s">
        <v>33</v>
      </c>
      <c r="N11">
        <f t="shared" si="2"/>
        <v>797.13920000000019</v>
      </c>
      <c r="O11">
        <f t="shared" si="3"/>
        <v>0.42857405017921135</v>
      </c>
      <c r="P11" t="s">
        <v>34</v>
      </c>
      <c r="Q11">
        <f t="shared" si="4"/>
        <v>0.52052238805970152</v>
      </c>
      <c r="R11">
        <f t="shared" si="5"/>
        <v>1395</v>
      </c>
      <c r="S11">
        <f t="shared" si="6"/>
        <v>1395</v>
      </c>
      <c r="T11">
        <v>1395</v>
      </c>
      <c r="U11">
        <f t="shared" si="7"/>
        <v>0</v>
      </c>
      <c r="V11">
        <v>1</v>
      </c>
      <c r="W11">
        <v>1</v>
      </c>
      <c r="X11">
        <f t="shared" si="8"/>
        <v>1395</v>
      </c>
      <c r="Y11">
        <f t="shared" si="9"/>
        <v>1395</v>
      </c>
      <c r="Z11">
        <f t="shared" si="10"/>
        <v>0</v>
      </c>
      <c r="AB11" t="s">
        <v>37</v>
      </c>
      <c r="AC11" t="s">
        <v>35</v>
      </c>
    </row>
    <row r="12" spans="1:31" x14ac:dyDescent="0.2">
      <c r="A12" t="s">
        <v>36</v>
      </c>
      <c r="B12" t="s">
        <v>52</v>
      </c>
      <c r="D12" t="s">
        <v>53</v>
      </c>
      <c r="E12" t="s">
        <v>32</v>
      </c>
      <c r="F12">
        <v>1980</v>
      </c>
      <c r="G12">
        <v>1980</v>
      </c>
      <c r="H12">
        <v>1</v>
      </c>
      <c r="I12">
        <f t="shared" si="0"/>
        <v>0</v>
      </c>
      <c r="J12">
        <v>1</v>
      </c>
      <c r="K12">
        <f t="shared" si="1"/>
        <v>3920400</v>
      </c>
      <c r="L12" t="s">
        <v>33</v>
      </c>
      <c r="N12">
        <f t="shared" si="2"/>
        <v>588.9312000000001</v>
      </c>
      <c r="O12">
        <f t="shared" si="3"/>
        <v>0.40810934673366817</v>
      </c>
      <c r="P12" t="s">
        <v>34</v>
      </c>
      <c r="Q12">
        <f t="shared" si="4"/>
        <v>0.50252525252525249</v>
      </c>
      <c r="R12">
        <f t="shared" si="5"/>
        <v>994.99999999999989</v>
      </c>
      <c r="S12">
        <f t="shared" si="6"/>
        <v>994.99999999999989</v>
      </c>
      <c r="T12">
        <v>995</v>
      </c>
      <c r="U12">
        <f t="shared" si="7"/>
        <v>1.1425812836343321E-16</v>
      </c>
      <c r="V12">
        <v>1</v>
      </c>
      <c r="W12">
        <v>1</v>
      </c>
      <c r="X12">
        <f t="shared" si="8"/>
        <v>994.99999999999989</v>
      </c>
      <c r="Y12">
        <f t="shared" si="9"/>
        <v>994.99999999999989</v>
      </c>
      <c r="Z12">
        <f t="shared" si="10"/>
        <v>0</v>
      </c>
      <c r="AB12" t="s">
        <v>37</v>
      </c>
      <c r="AC12" t="s">
        <v>35</v>
      </c>
    </row>
    <row r="13" spans="1:31" x14ac:dyDescent="0.2">
      <c r="A13" t="s">
        <v>36</v>
      </c>
      <c r="B13" t="s">
        <v>54</v>
      </c>
      <c r="D13" t="s">
        <v>55</v>
      </c>
      <c r="E13" t="s">
        <v>32</v>
      </c>
      <c r="F13">
        <v>3180</v>
      </c>
      <c r="G13">
        <v>3180</v>
      </c>
      <c r="H13">
        <v>1</v>
      </c>
      <c r="I13">
        <f t="shared" si="0"/>
        <v>0</v>
      </c>
      <c r="J13">
        <v>1</v>
      </c>
      <c r="K13">
        <f t="shared" si="1"/>
        <v>10112400</v>
      </c>
      <c r="L13" t="s">
        <v>33</v>
      </c>
      <c r="N13">
        <f t="shared" si="2"/>
        <v>945.85920000000021</v>
      </c>
      <c r="O13">
        <f t="shared" si="3"/>
        <v>0.41793279999999994</v>
      </c>
      <c r="P13" t="s">
        <v>34</v>
      </c>
      <c r="Q13">
        <f t="shared" si="4"/>
        <v>0.51100628930817615</v>
      </c>
      <c r="R13">
        <f t="shared" si="5"/>
        <v>1625.0000000000002</v>
      </c>
      <c r="S13">
        <f t="shared" si="6"/>
        <v>1625.0000000000002</v>
      </c>
      <c r="T13">
        <v>1625</v>
      </c>
      <c r="U13">
        <f t="shared" si="7"/>
        <v>-1.3992226181121971E-16</v>
      </c>
      <c r="V13">
        <v>1</v>
      </c>
      <c r="W13">
        <v>1</v>
      </c>
      <c r="X13">
        <f t="shared" si="8"/>
        <v>1625.0000000000002</v>
      </c>
      <c r="Y13">
        <f t="shared" si="9"/>
        <v>1625.0000000000002</v>
      </c>
      <c r="Z13">
        <f t="shared" si="10"/>
        <v>0</v>
      </c>
      <c r="AB13" t="s">
        <v>37</v>
      </c>
      <c r="AC13" t="s">
        <v>35</v>
      </c>
    </row>
    <row r="14" spans="1:31" x14ac:dyDescent="0.2">
      <c r="A14" t="s">
        <v>36</v>
      </c>
      <c r="B14" t="s">
        <v>56</v>
      </c>
      <c r="D14" t="s">
        <v>57</v>
      </c>
      <c r="E14" t="s">
        <v>32</v>
      </c>
      <c r="F14">
        <v>2300</v>
      </c>
      <c r="G14">
        <v>2300</v>
      </c>
      <c r="H14">
        <v>1</v>
      </c>
      <c r="I14">
        <f t="shared" si="0"/>
        <v>0</v>
      </c>
      <c r="J14">
        <v>1</v>
      </c>
      <c r="K14">
        <f t="shared" si="1"/>
        <v>5290000</v>
      </c>
      <c r="L14" t="s">
        <v>33</v>
      </c>
      <c r="N14">
        <f t="shared" si="2"/>
        <v>684.11200000000008</v>
      </c>
      <c r="O14">
        <f t="shared" si="3"/>
        <v>0.39990175438596487</v>
      </c>
      <c r="P14" t="s">
        <v>34</v>
      </c>
      <c r="Q14">
        <f t="shared" si="4"/>
        <v>0.4956521739130435</v>
      </c>
      <c r="R14">
        <f t="shared" si="5"/>
        <v>1140</v>
      </c>
      <c r="S14">
        <f t="shared" si="6"/>
        <v>1140</v>
      </c>
      <c r="T14">
        <v>1140</v>
      </c>
      <c r="U14">
        <f t="shared" si="7"/>
        <v>0</v>
      </c>
      <c r="V14">
        <v>1</v>
      </c>
      <c r="W14">
        <v>1</v>
      </c>
      <c r="X14">
        <f t="shared" si="8"/>
        <v>1140</v>
      </c>
      <c r="Y14">
        <f t="shared" si="9"/>
        <v>1140</v>
      </c>
      <c r="Z14">
        <f t="shared" si="10"/>
        <v>0</v>
      </c>
      <c r="AB14" t="s">
        <v>37</v>
      </c>
      <c r="AC14" t="s">
        <v>35</v>
      </c>
    </row>
    <row r="15" spans="1:31" x14ac:dyDescent="0.2">
      <c r="A15" t="s">
        <v>36</v>
      </c>
      <c r="B15" t="s">
        <v>58</v>
      </c>
      <c r="D15" t="s">
        <v>59</v>
      </c>
      <c r="E15" t="s">
        <v>32</v>
      </c>
      <c r="F15">
        <v>3520</v>
      </c>
      <c r="G15">
        <v>3520</v>
      </c>
      <c r="H15">
        <v>1</v>
      </c>
      <c r="I15">
        <f t="shared" si="0"/>
        <v>0</v>
      </c>
      <c r="J15">
        <v>1</v>
      </c>
      <c r="K15">
        <f t="shared" si="1"/>
        <v>12390400</v>
      </c>
      <c r="L15" t="s">
        <v>33</v>
      </c>
      <c r="N15">
        <f t="shared" si="2"/>
        <v>1046.9888000000001</v>
      </c>
      <c r="O15">
        <f t="shared" si="3"/>
        <v>0.43710279569892468</v>
      </c>
      <c r="P15" t="s">
        <v>34</v>
      </c>
      <c r="Q15">
        <f t="shared" si="4"/>
        <v>0.52840909090909094</v>
      </c>
      <c r="R15">
        <f t="shared" si="5"/>
        <v>1860</v>
      </c>
      <c r="S15">
        <f t="shared" si="6"/>
        <v>1860</v>
      </c>
      <c r="T15">
        <v>1860</v>
      </c>
      <c r="U15">
        <f t="shared" si="7"/>
        <v>0</v>
      </c>
      <c r="V15">
        <v>1</v>
      </c>
      <c r="W15">
        <v>1</v>
      </c>
      <c r="X15">
        <f t="shared" si="8"/>
        <v>1860</v>
      </c>
      <c r="Y15">
        <f t="shared" si="9"/>
        <v>1860</v>
      </c>
      <c r="Z15">
        <f t="shared" si="10"/>
        <v>0</v>
      </c>
      <c r="AB15" t="s">
        <v>37</v>
      </c>
      <c r="AC15" t="s">
        <v>35</v>
      </c>
    </row>
    <row r="16" spans="1:31" x14ac:dyDescent="0.2">
      <c r="A16" t="s">
        <v>36</v>
      </c>
      <c r="B16" t="s">
        <v>60</v>
      </c>
      <c r="D16" t="s">
        <v>61</v>
      </c>
      <c r="E16" t="s">
        <v>32</v>
      </c>
      <c r="F16">
        <v>2560</v>
      </c>
      <c r="G16">
        <v>2560</v>
      </c>
      <c r="H16">
        <v>1</v>
      </c>
      <c r="I16">
        <f t="shared" si="0"/>
        <v>0</v>
      </c>
      <c r="J16">
        <v>1</v>
      </c>
      <c r="K16">
        <f t="shared" si="1"/>
        <v>6553600</v>
      </c>
      <c r="L16" t="s">
        <v>33</v>
      </c>
      <c r="N16">
        <f t="shared" si="2"/>
        <v>761.44640000000015</v>
      </c>
      <c r="O16">
        <f t="shared" si="3"/>
        <v>0.39084287999999989</v>
      </c>
      <c r="P16" t="s">
        <v>34</v>
      </c>
      <c r="Q16">
        <f t="shared" si="4"/>
        <v>0.48828125</v>
      </c>
      <c r="R16">
        <f t="shared" si="5"/>
        <v>1250</v>
      </c>
      <c r="S16">
        <f t="shared" si="6"/>
        <v>1250</v>
      </c>
      <c r="T16">
        <v>1250</v>
      </c>
      <c r="U16">
        <f t="shared" si="7"/>
        <v>0</v>
      </c>
      <c r="V16">
        <v>1</v>
      </c>
      <c r="W16">
        <v>1</v>
      </c>
      <c r="X16">
        <f t="shared" si="8"/>
        <v>1250</v>
      </c>
      <c r="Y16">
        <f t="shared" si="9"/>
        <v>1250</v>
      </c>
      <c r="Z16">
        <f t="shared" si="10"/>
        <v>0</v>
      </c>
      <c r="AB16" t="s">
        <v>37</v>
      </c>
      <c r="AC16" t="s">
        <v>35</v>
      </c>
    </row>
    <row r="17" spans="1:29" x14ac:dyDescent="0.2">
      <c r="A17" t="s">
        <v>36</v>
      </c>
      <c r="B17" t="s">
        <v>62</v>
      </c>
      <c r="D17" t="s">
        <v>63</v>
      </c>
      <c r="E17" t="s">
        <v>32</v>
      </c>
      <c r="F17">
        <v>3840</v>
      </c>
      <c r="G17">
        <v>3840</v>
      </c>
      <c r="H17">
        <v>1</v>
      </c>
      <c r="I17">
        <f t="shared" si="0"/>
        <v>0</v>
      </c>
      <c r="J17">
        <v>1</v>
      </c>
      <c r="K17">
        <f t="shared" si="1"/>
        <v>14745600</v>
      </c>
      <c r="L17" t="s">
        <v>33</v>
      </c>
      <c r="N17">
        <f t="shared" si="2"/>
        <v>1142.1696000000002</v>
      </c>
      <c r="O17">
        <f t="shared" si="3"/>
        <v>0.48896214765100665</v>
      </c>
      <c r="P17" t="s">
        <v>34</v>
      </c>
      <c r="Q17">
        <f t="shared" si="4"/>
        <v>0.58203125</v>
      </c>
      <c r="R17">
        <f t="shared" si="5"/>
        <v>2235</v>
      </c>
      <c r="S17">
        <f t="shared" si="6"/>
        <v>2235</v>
      </c>
      <c r="T17">
        <v>2235</v>
      </c>
      <c r="U17">
        <f t="shared" si="7"/>
        <v>0</v>
      </c>
      <c r="V17">
        <v>1</v>
      </c>
      <c r="W17">
        <v>1</v>
      </c>
      <c r="X17">
        <f t="shared" si="8"/>
        <v>2235</v>
      </c>
      <c r="Y17">
        <f t="shared" si="9"/>
        <v>2235</v>
      </c>
      <c r="Z17">
        <f t="shared" si="10"/>
        <v>0</v>
      </c>
      <c r="AB17" t="s">
        <v>37</v>
      </c>
      <c r="AC17" t="s">
        <v>35</v>
      </c>
    </row>
    <row r="18" spans="1:29" x14ac:dyDescent="0.2">
      <c r="A18" t="s">
        <v>36</v>
      </c>
      <c r="B18" t="s">
        <v>64</v>
      </c>
      <c r="D18" t="s">
        <v>65</v>
      </c>
      <c r="E18" t="s">
        <v>32</v>
      </c>
      <c r="F18">
        <v>2940</v>
      </c>
      <c r="G18">
        <v>2940</v>
      </c>
      <c r="H18">
        <v>1</v>
      </c>
      <c r="I18">
        <f t="shared" si="0"/>
        <v>0</v>
      </c>
      <c r="J18">
        <v>1</v>
      </c>
      <c r="K18">
        <f t="shared" si="1"/>
        <v>8643600</v>
      </c>
      <c r="L18" t="s">
        <v>33</v>
      </c>
      <c r="N18">
        <f t="shared" si="2"/>
        <v>874.47360000000015</v>
      </c>
      <c r="O18">
        <f t="shared" si="3"/>
        <v>0.42087841059602638</v>
      </c>
      <c r="P18" t="s">
        <v>34</v>
      </c>
      <c r="Q18">
        <f t="shared" si="4"/>
        <v>0.51360544217687076</v>
      </c>
      <c r="R18">
        <f t="shared" si="5"/>
        <v>1510</v>
      </c>
      <c r="S18">
        <f t="shared" si="6"/>
        <v>1510</v>
      </c>
      <c r="T18">
        <v>1510</v>
      </c>
      <c r="U18">
        <f t="shared" si="7"/>
        <v>0</v>
      </c>
      <c r="V18">
        <v>1</v>
      </c>
      <c r="W18">
        <v>1</v>
      </c>
      <c r="X18">
        <f t="shared" si="8"/>
        <v>1510</v>
      </c>
      <c r="Y18">
        <f t="shared" si="9"/>
        <v>1510</v>
      </c>
      <c r="Z18">
        <f t="shared" si="10"/>
        <v>0</v>
      </c>
      <c r="AB18" t="s">
        <v>37</v>
      </c>
      <c r="AC18" t="s">
        <v>35</v>
      </c>
    </row>
    <row r="19" spans="1:29" x14ac:dyDescent="0.2">
      <c r="A19" t="s">
        <v>36</v>
      </c>
      <c r="B19" t="s">
        <v>66</v>
      </c>
      <c r="D19" t="s">
        <v>67</v>
      </c>
      <c r="E19" t="s">
        <v>32</v>
      </c>
      <c r="F19">
        <v>6430</v>
      </c>
      <c r="G19">
        <v>6430</v>
      </c>
      <c r="H19">
        <v>1</v>
      </c>
      <c r="I19">
        <f t="shared" si="0"/>
        <v>0</v>
      </c>
      <c r="J19">
        <v>1</v>
      </c>
      <c r="K19">
        <f t="shared" si="1"/>
        <v>41344900</v>
      </c>
      <c r="L19" t="s">
        <v>33</v>
      </c>
      <c r="N19">
        <f t="shared" si="2"/>
        <v>1912.5392000000004</v>
      </c>
      <c r="O19">
        <f t="shared" si="3"/>
        <v>0.43415999999999988</v>
      </c>
      <c r="P19" t="s">
        <v>34</v>
      </c>
      <c r="Q19">
        <f t="shared" si="4"/>
        <v>0.52566096423017106</v>
      </c>
      <c r="R19">
        <f t="shared" si="5"/>
        <v>3380</v>
      </c>
      <c r="S19">
        <f t="shared" si="6"/>
        <v>3380</v>
      </c>
      <c r="T19">
        <v>3380</v>
      </c>
      <c r="U19">
        <f t="shared" si="7"/>
        <v>0</v>
      </c>
      <c r="V19">
        <v>1</v>
      </c>
      <c r="W19">
        <v>1</v>
      </c>
      <c r="X19">
        <f t="shared" si="8"/>
        <v>3380</v>
      </c>
      <c r="Y19">
        <f t="shared" si="9"/>
        <v>3380</v>
      </c>
      <c r="Z19">
        <f t="shared" si="10"/>
        <v>0</v>
      </c>
      <c r="AB19" t="s">
        <v>37</v>
      </c>
      <c r="AC19" t="s">
        <v>35</v>
      </c>
    </row>
    <row r="20" spans="1:29" x14ac:dyDescent="0.2">
      <c r="A20" t="s">
        <v>36</v>
      </c>
      <c r="B20" t="s">
        <v>68</v>
      </c>
      <c r="D20" t="s">
        <v>69</v>
      </c>
      <c r="E20" t="s">
        <v>32</v>
      </c>
      <c r="F20">
        <v>3740</v>
      </c>
      <c r="G20">
        <v>3740</v>
      </c>
      <c r="H20">
        <v>1</v>
      </c>
      <c r="I20">
        <f t="shared" si="0"/>
        <v>0</v>
      </c>
      <c r="J20">
        <v>1</v>
      </c>
      <c r="K20">
        <f t="shared" si="1"/>
        <v>13987600</v>
      </c>
      <c r="L20" t="s">
        <v>33</v>
      </c>
      <c r="N20">
        <f t="shared" si="2"/>
        <v>1112.4256</v>
      </c>
      <c r="O20">
        <f t="shared" si="3"/>
        <v>0.39211715846994533</v>
      </c>
      <c r="P20" t="s">
        <v>34</v>
      </c>
      <c r="Q20">
        <f t="shared" si="4"/>
        <v>0.48930481283422461</v>
      </c>
      <c r="R20">
        <f t="shared" si="5"/>
        <v>1830</v>
      </c>
      <c r="S20">
        <f t="shared" si="6"/>
        <v>1830</v>
      </c>
      <c r="T20">
        <v>1830</v>
      </c>
      <c r="U20">
        <f t="shared" si="7"/>
        <v>0</v>
      </c>
      <c r="V20">
        <v>1</v>
      </c>
      <c r="W20">
        <v>1</v>
      </c>
      <c r="X20">
        <f t="shared" si="8"/>
        <v>1830</v>
      </c>
      <c r="Y20">
        <f t="shared" si="9"/>
        <v>1830</v>
      </c>
      <c r="Z20">
        <f t="shared" si="10"/>
        <v>0</v>
      </c>
      <c r="AB20" t="s">
        <v>37</v>
      </c>
      <c r="AC20" t="s">
        <v>35</v>
      </c>
    </row>
    <row r="21" spans="1:29" x14ac:dyDescent="0.2">
      <c r="A21" t="s">
        <v>36</v>
      </c>
      <c r="B21" t="s">
        <v>70</v>
      </c>
      <c r="D21" t="s">
        <v>71</v>
      </c>
      <c r="E21" t="s">
        <v>32</v>
      </c>
      <c r="F21">
        <v>8190</v>
      </c>
      <c r="G21">
        <v>8190</v>
      </c>
      <c r="H21">
        <v>1</v>
      </c>
      <c r="I21">
        <f t="shared" si="0"/>
        <v>0</v>
      </c>
      <c r="J21">
        <v>1</v>
      </c>
      <c r="K21">
        <f t="shared" si="1"/>
        <v>67076100</v>
      </c>
      <c r="L21" t="s">
        <v>33</v>
      </c>
      <c r="N21">
        <f t="shared" si="2"/>
        <v>2436.0336000000002</v>
      </c>
      <c r="O21">
        <f t="shared" si="3"/>
        <v>0.4669510722100656</v>
      </c>
      <c r="P21" t="s">
        <v>34</v>
      </c>
      <c r="Q21">
        <f t="shared" si="4"/>
        <v>0.55799755799755801</v>
      </c>
      <c r="R21">
        <f t="shared" si="5"/>
        <v>4570</v>
      </c>
      <c r="S21">
        <f t="shared" si="6"/>
        <v>4570</v>
      </c>
      <c r="T21">
        <v>4570</v>
      </c>
      <c r="U21">
        <f t="shared" si="7"/>
        <v>0</v>
      </c>
      <c r="V21">
        <v>1</v>
      </c>
      <c r="W21">
        <v>1</v>
      </c>
      <c r="X21">
        <f t="shared" si="8"/>
        <v>4570</v>
      </c>
      <c r="Y21">
        <f t="shared" si="9"/>
        <v>4570</v>
      </c>
      <c r="Z21">
        <f t="shared" si="10"/>
        <v>0</v>
      </c>
      <c r="AB21" t="s">
        <v>37</v>
      </c>
      <c r="AC21" t="s">
        <v>35</v>
      </c>
    </row>
    <row r="22" spans="1:29" x14ac:dyDescent="0.2">
      <c r="A22" t="s">
        <v>36</v>
      </c>
      <c r="B22" t="s">
        <v>72</v>
      </c>
      <c r="D22" t="s">
        <v>73</v>
      </c>
      <c r="E22" t="s">
        <v>32</v>
      </c>
      <c r="F22">
        <v>4770</v>
      </c>
      <c r="G22">
        <v>4770</v>
      </c>
      <c r="H22">
        <v>1</v>
      </c>
      <c r="I22">
        <f t="shared" si="0"/>
        <v>0</v>
      </c>
      <c r="J22">
        <v>1</v>
      </c>
      <c r="K22">
        <f t="shared" si="1"/>
        <v>22752900</v>
      </c>
      <c r="L22" t="s">
        <v>33</v>
      </c>
      <c r="N22">
        <f t="shared" si="2"/>
        <v>1418.7888000000003</v>
      </c>
      <c r="O22">
        <f t="shared" si="3"/>
        <v>0.41852918032786873</v>
      </c>
      <c r="P22" t="s">
        <v>34</v>
      </c>
      <c r="Q22">
        <f t="shared" si="4"/>
        <v>0.51153039832285119</v>
      </c>
      <c r="R22">
        <f t="shared" si="5"/>
        <v>2440</v>
      </c>
      <c r="S22">
        <f t="shared" si="6"/>
        <v>2440</v>
      </c>
      <c r="T22">
        <v>2440</v>
      </c>
      <c r="U22">
        <f t="shared" si="7"/>
        <v>0</v>
      </c>
      <c r="V22">
        <v>1</v>
      </c>
      <c r="W22">
        <v>1</v>
      </c>
      <c r="X22">
        <f t="shared" si="8"/>
        <v>2440</v>
      </c>
      <c r="Y22">
        <f t="shared" si="9"/>
        <v>2440</v>
      </c>
      <c r="Z22">
        <f t="shared" si="10"/>
        <v>0</v>
      </c>
      <c r="AB22" t="s">
        <v>37</v>
      </c>
      <c r="AC22" t="s">
        <v>35</v>
      </c>
    </row>
    <row r="23" spans="1:29" x14ac:dyDescent="0.2">
      <c r="A23" t="s">
        <v>36</v>
      </c>
      <c r="B23" t="s">
        <v>74</v>
      </c>
      <c r="D23" t="s">
        <v>75</v>
      </c>
      <c r="E23" t="s">
        <v>32</v>
      </c>
      <c r="F23">
        <v>14070</v>
      </c>
      <c r="G23">
        <v>14070</v>
      </c>
      <c r="H23">
        <v>1</v>
      </c>
      <c r="I23">
        <f t="shared" si="0"/>
        <v>0</v>
      </c>
      <c r="J23">
        <v>1</v>
      </c>
      <c r="K23">
        <f t="shared" si="1"/>
        <v>197964900</v>
      </c>
      <c r="L23" t="s">
        <v>33</v>
      </c>
      <c r="N23">
        <f t="shared" si="2"/>
        <v>4184.9808000000003</v>
      </c>
      <c r="O23">
        <f t="shared" si="3"/>
        <v>0.39435878437047756</v>
      </c>
      <c r="P23" t="s">
        <v>34</v>
      </c>
      <c r="Q23">
        <f t="shared" si="4"/>
        <v>0.49111584932480457</v>
      </c>
      <c r="R23">
        <f t="shared" si="5"/>
        <v>6910</v>
      </c>
      <c r="S23">
        <f t="shared" si="6"/>
        <v>6910</v>
      </c>
      <c r="T23">
        <v>6910</v>
      </c>
      <c r="U23">
        <f t="shared" si="7"/>
        <v>0</v>
      </c>
      <c r="V23">
        <v>1</v>
      </c>
      <c r="W23">
        <v>1</v>
      </c>
      <c r="X23">
        <f t="shared" si="8"/>
        <v>6910</v>
      </c>
      <c r="Y23">
        <f t="shared" si="9"/>
        <v>6910</v>
      </c>
      <c r="Z23">
        <f t="shared" si="10"/>
        <v>0</v>
      </c>
      <c r="AB23" t="s">
        <v>37</v>
      </c>
      <c r="AC23" t="s">
        <v>35</v>
      </c>
    </row>
    <row r="24" spans="1:29" x14ac:dyDescent="0.2">
      <c r="A24" t="s">
        <v>36</v>
      </c>
      <c r="B24" t="s">
        <v>76</v>
      </c>
      <c r="D24" t="s">
        <v>77</v>
      </c>
      <c r="E24" t="s">
        <v>32</v>
      </c>
      <c r="F24">
        <v>6180</v>
      </c>
      <c r="G24">
        <v>6180</v>
      </c>
      <c r="H24">
        <v>1</v>
      </c>
      <c r="I24">
        <f t="shared" si="0"/>
        <v>0</v>
      </c>
      <c r="J24">
        <v>1</v>
      </c>
      <c r="K24">
        <f t="shared" si="1"/>
        <v>38192400</v>
      </c>
      <c r="L24" t="s">
        <v>33</v>
      </c>
      <c r="N24">
        <f t="shared" si="2"/>
        <v>1838.1792000000003</v>
      </c>
      <c r="O24">
        <f t="shared" si="3"/>
        <v>0.4291368944099378</v>
      </c>
      <c r="P24" t="s">
        <v>34</v>
      </c>
      <c r="Q24">
        <f t="shared" si="4"/>
        <v>0.52103559870550165</v>
      </c>
      <c r="R24">
        <f t="shared" si="5"/>
        <v>3220</v>
      </c>
      <c r="S24">
        <f t="shared" si="6"/>
        <v>3220</v>
      </c>
      <c r="T24">
        <v>3220</v>
      </c>
      <c r="U24">
        <f t="shared" si="7"/>
        <v>0</v>
      </c>
      <c r="V24">
        <v>1</v>
      </c>
      <c r="W24">
        <v>1</v>
      </c>
      <c r="X24">
        <f t="shared" si="8"/>
        <v>3220</v>
      </c>
      <c r="Y24">
        <f t="shared" si="9"/>
        <v>3220</v>
      </c>
      <c r="Z24">
        <f t="shared" si="10"/>
        <v>0</v>
      </c>
      <c r="AB24" t="s">
        <v>37</v>
      </c>
      <c r="AC24" t="s">
        <v>35</v>
      </c>
    </row>
    <row r="25" spans="1:29" x14ac:dyDescent="0.2">
      <c r="A25" t="s">
        <v>36</v>
      </c>
      <c r="B25" t="s">
        <v>78</v>
      </c>
      <c r="D25" t="s">
        <v>79</v>
      </c>
      <c r="E25" t="s">
        <v>32</v>
      </c>
      <c r="F25">
        <v>24020</v>
      </c>
      <c r="G25">
        <v>24020</v>
      </c>
      <c r="H25">
        <v>1</v>
      </c>
      <c r="I25">
        <f t="shared" si="0"/>
        <v>0</v>
      </c>
      <c r="J25">
        <v>1</v>
      </c>
      <c r="K25">
        <f t="shared" si="1"/>
        <v>576960400</v>
      </c>
      <c r="L25" t="s">
        <v>33</v>
      </c>
      <c r="N25">
        <f t="shared" si="2"/>
        <v>7144.5088000000014</v>
      </c>
      <c r="O25">
        <f t="shared" si="3"/>
        <v>0.41051907590759062</v>
      </c>
      <c r="P25" t="s">
        <v>34</v>
      </c>
      <c r="Q25">
        <f t="shared" si="4"/>
        <v>0.50457951706910908</v>
      </c>
      <c r="R25">
        <f t="shared" si="5"/>
        <v>12120</v>
      </c>
      <c r="S25">
        <f t="shared" si="6"/>
        <v>12120</v>
      </c>
      <c r="T25">
        <v>12120</v>
      </c>
      <c r="U25">
        <f t="shared" si="7"/>
        <v>0</v>
      </c>
      <c r="V25">
        <v>1</v>
      </c>
      <c r="W25">
        <v>1</v>
      </c>
      <c r="X25">
        <f t="shared" si="8"/>
        <v>12120</v>
      </c>
      <c r="Y25">
        <f t="shared" si="9"/>
        <v>12120</v>
      </c>
      <c r="Z25">
        <f t="shared" si="10"/>
        <v>0</v>
      </c>
      <c r="AB25" t="s">
        <v>37</v>
      </c>
      <c r="AC25" t="s">
        <v>35</v>
      </c>
    </row>
    <row r="26" spans="1:29" x14ac:dyDescent="0.2">
      <c r="A26" t="s">
        <v>36</v>
      </c>
      <c r="B26" t="s">
        <v>80</v>
      </c>
      <c r="D26" t="s">
        <v>81</v>
      </c>
      <c r="E26" t="s">
        <v>32</v>
      </c>
      <c r="F26">
        <v>7290</v>
      </c>
      <c r="G26">
        <v>7290</v>
      </c>
      <c r="H26">
        <v>1</v>
      </c>
      <c r="I26">
        <f t="shared" si="0"/>
        <v>0</v>
      </c>
      <c r="J26">
        <v>1</v>
      </c>
      <c r="K26">
        <f t="shared" si="1"/>
        <v>53144100</v>
      </c>
      <c r="L26" t="s">
        <v>33</v>
      </c>
      <c r="N26">
        <f t="shared" si="2"/>
        <v>2168.3376000000003</v>
      </c>
      <c r="O26">
        <f t="shared" si="3"/>
        <v>0.41867624664879344</v>
      </c>
      <c r="P26" t="s">
        <v>34</v>
      </c>
      <c r="Q26">
        <f t="shared" si="4"/>
        <v>0.51165980795610422</v>
      </c>
      <c r="R26">
        <f t="shared" si="5"/>
        <v>3729.9999999999995</v>
      </c>
      <c r="S26">
        <f t="shared" si="6"/>
        <v>3729.9999999999995</v>
      </c>
      <c r="T26">
        <v>3730</v>
      </c>
      <c r="U26">
        <f t="shared" si="7"/>
        <v>1.2191617986232283E-16</v>
      </c>
      <c r="V26">
        <v>1</v>
      </c>
      <c r="W26">
        <v>1</v>
      </c>
      <c r="X26">
        <f t="shared" si="8"/>
        <v>3729.9999999999995</v>
      </c>
      <c r="Y26">
        <f t="shared" si="9"/>
        <v>3729.9999999999995</v>
      </c>
      <c r="Z26">
        <f t="shared" si="10"/>
        <v>0</v>
      </c>
      <c r="AB26" t="s">
        <v>37</v>
      </c>
      <c r="AC26" t="s">
        <v>35</v>
      </c>
    </row>
    <row r="27" spans="1:29" x14ac:dyDescent="0.2">
      <c r="A27" t="s">
        <v>82</v>
      </c>
      <c r="B27" t="s">
        <v>84</v>
      </c>
      <c r="C27" t="s">
        <v>85</v>
      </c>
      <c r="D27" t="s">
        <v>86</v>
      </c>
      <c r="E27" t="s">
        <v>32</v>
      </c>
      <c r="F27">
        <v>1580</v>
      </c>
      <c r="G27">
        <v>1580</v>
      </c>
      <c r="H27">
        <v>1</v>
      </c>
      <c r="I27">
        <f t="shared" ref="I27:I31" si="11">(G27-F27)/F27</f>
        <v>0</v>
      </c>
      <c r="J27">
        <v>0.4</v>
      </c>
      <c r="K27">
        <f t="shared" ref="K27:K31" si="12">F27*G27*H27*J27</f>
        <v>998560</v>
      </c>
      <c r="L27" t="s">
        <v>33</v>
      </c>
      <c r="N27">
        <f t="shared" ref="N27:N31" si="13">F27*$N$2*$O$2</f>
        <v>469.95520000000005</v>
      </c>
      <c r="O27">
        <f t="shared" ref="O27:O31" si="14">(X27-N27)/X27</f>
        <v>-0.31640112044817942</v>
      </c>
      <c r="P27" t="s">
        <v>34</v>
      </c>
      <c r="Q27">
        <f t="shared" ref="Q27:Q31" si="15">T27/F27</f>
        <v>0.22594936708860761</v>
      </c>
      <c r="R27">
        <f t="shared" ref="R27:R31" si="16">F27*Q27</f>
        <v>357</v>
      </c>
      <c r="S27">
        <f t="shared" ref="S27:S31" si="17">G27*Q27</f>
        <v>357</v>
      </c>
      <c r="T27">
        <v>357</v>
      </c>
      <c r="U27">
        <f t="shared" ref="U27:U31" si="18">(T27-R27)/R27</f>
        <v>0</v>
      </c>
      <c r="V27">
        <v>1</v>
      </c>
      <c r="W27">
        <v>1</v>
      </c>
      <c r="X27">
        <f t="shared" ref="X27:X31" si="19">R27*V27*W27</f>
        <v>357</v>
      </c>
      <c r="Y27">
        <f t="shared" ref="Y27:Y31" si="20">S27*W27*V27</f>
        <v>357</v>
      </c>
      <c r="Z27">
        <f t="shared" ref="Z27:Z31" si="21">(Y27-X27)/X27</f>
        <v>0</v>
      </c>
      <c r="AB27" t="s">
        <v>83</v>
      </c>
      <c r="AC27" t="s">
        <v>35</v>
      </c>
    </row>
    <row r="28" spans="1:29" x14ac:dyDescent="0.2">
      <c r="A28" t="s">
        <v>82</v>
      </c>
      <c r="B28" t="s">
        <v>87</v>
      </c>
      <c r="C28" t="s">
        <v>88</v>
      </c>
      <c r="D28" t="s">
        <v>89</v>
      </c>
      <c r="E28" t="s">
        <v>32</v>
      </c>
      <c r="F28">
        <v>2480</v>
      </c>
      <c r="G28">
        <v>2480</v>
      </c>
      <c r="H28">
        <v>1</v>
      </c>
      <c r="I28">
        <f t="shared" si="11"/>
        <v>0</v>
      </c>
      <c r="J28">
        <v>0.4</v>
      </c>
      <c r="K28">
        <f t="shared" si="12"/>
        <v>2460160</v>
      </c>
      <c r="L28" t="s">
        <v>33</v>
      </c>
      <c r="N28">
        <f t="shared" si="13"/>
        <v>737.65120000000013</v>
      </c>
      <c r="O28">
        <f t="shared" si="14"/>
        <v>-0.37621492537313456</v>
      </c>
      <c r="P28" t="s">
        <v>34</v>
      </c>
      <c r="Q28">
        <f t="shared" si="15"/>
        <v>0.21612903225806451</v>
      </c>
      <c r="R28">
        <f t="shared" si="16"/>
        <v>536</v>
      </c>
      <c r="S28">
        <f t="shared" si="17"/>
        <v>536</v>
      </c>
      <c r="T28">
        <v>536</v>
      </c>
      <c r="U28">
        <f t="shared" si="18"/>
        <v>0</v>
      </c>
      <c r="V28">
        <v>1</v>
      </c>
      <c r="W28">
        <v>1</v>
      </c>
      <c r="X28">
        <f t="shared" si="19"/>
        <v>536</v>
      </c>
      <c r="Y28">
        <f t="shared" si="20"/>
        <v>536</v>
      </c>
      <c r="Z28">
        <f t="shared" si="21"/>
        <v>0</v>
      </c>
      <c r="AB28" t="s">
        <v>83</v>
      </c>
      <c r="AC28" t="s">
        <v>35</v>
      </c>
    </row>
    <row r="29" spans="1:29" x14ac:dyDescent="0.2">
      <c r="A29" t="s">
        <v>82</v>
      </c>
      <c r="B29" t="s">
        <v>90</v>
      </c>
      <c r="C29" t="s">
        <v>91</v>
      </c>
      <c r="D29" t="s">
        <v>92</v>
      </c>
      <c r="E29" t="s">
        <v>32</v>
      </c>
      <c r="F29">
        <v>5100</v>
      </c>
      <c r="G29">
        <v>5100</v>
      </c>
      <c r="H29">
        <v>1</v>
      </c>
      <c r="I29">
        <f t="shared" si="11"/>
        <v>0</v>
      </c>
      <c r="J29">
        <v>0.4</v>
      </c>
      <c r="K29">
        <f t="shared" si="12"/>
        <v>10404000</v>
      </c>
      <c r="L29" t="s">
        <v>33</v>
      </c>
      <c r="N29">
        <f t="shared" si="13"/>
        <v>1516.9440000000002</v>
      </c>
      <c r="O29">
        <f t="shared" si="14"/>
        <v>-0.42436056338028189</v>
      </c>
      <c r="P29" t="s">
        <v>34</v>
      </c>
      <c r="Q29">
        <f t="shared" si="15"/>
        <v>0.20882352941176471</v>
      </c>
      <c r="R29">
        <f t="shared" si="16"/>
        <v>1065</v>
      </c>
      <c r="S29">
        <f t="shared" si="17"/>
        <v>1065</v>
      </c>
      <c r="T29">
        <v>1065</v>
      </c>
      <c r="U29">
        <f t="shared" si="18"/>
        <v>0</v>
      </c>
      <c r="V29">
        <v>1</v>
      </c>
      <c r="W29">
        <v>1</v>
      </c>
      <c r="X29">
        <f t="shared" si="19"/>
        <v>1065</v>
      </c>
      <c r="Y29">
        <f t="shared" si="20"/>
        <v>1065</v>
      </c>
      <c r="Z29">
        <f t="shared" si="21"/>
        <v>0</v>
      </c>
      <c r="AB29" t="s">
        <v>83</v>
      </c>
      <c r="AC29" t="s">
        <v>35</v>
      </c>
    </row>
    <row r="30" spans="1:29" x14ac:dyDescent="0.2">
      <c r="A30" t="s">
        <v>82</v>
      </c>
      <c r="B30" t="s">
        <v>93</v>
      </c>
      <c r="C30" t="s">
        <v>94</v>
      </c>
      <c r="D30" t="s">
        <v>95</v>
      </c>
      <c r="E30" t="s">
        <v>32</v>
      </c>
      <c r="F30">
        <v>6440</v>
      </c>
      <c r="G30">
        <v>6440</v>
      </c>
      <c r="H30">
        <v>1</v>
      </c>
      <c r="I30">
        <f t="shared" si="11"/>
        <v>0</v>
      </c>
      <c r="J30">
        <v>0.4</v>
      </c>
      <c r="K30">
        <f t="shared" si="12"/>
        <v>16589440</v>
      </c>
      <c r="L30" t="s">
        <v>33</v>
      </c>
      <c r="N30">
        <f t="shared" si="13"/>
        <v>1915.5136000000002</v>
      </c>
      <c r="O30">
        <f t="shared" si="14"/>
        <v>-0.36822400000000016</v>
      </c>
      <c r="P30" t="s">
        <v>34</v>
      </c>
      <c r="Q30">
        <f t="shared" si="15"/>
        <v>0.21739130434782608</v>
      </c>
      <c r="R30">
        <f t="shared" si="16"/>
        <v>1400</v>
      </c>
      <c r="S30">
        <f t="shared" si="17"/>
        <v>1400</v>
      </c>
      <c r="T30">
        <v>1400</v>
      </c>
      <c r="U30">
        <f t="shared" si="18"/>
        <v>0</v>
      </c>
      <c r="V30">
        <v>1</v>
      </c>
      <c r="W30">
        <v>1</v>
      </c>
      <c r="X30">
        <f t="shared" si="19"/>
        <v>1400</v>
      </c>
      <c r="Y30">
        <f t="shared" si="20"/>
        <v>1400</v>
      </c>
      <c r="Z30">
        <f t="shared" si="21"/>
        <v>0</v>
      </c>
      <c r="AB30" t="s">
        <v>83</v>
      </c>
      <c r="AC30" t="s">
        <v>35</v>
      </c>
    </row>
    <row r="31" spans="1:29" x14ac:dyDescent="0.2">
      <c r="A31" t="s">
        <v>82</v>
      </c>
      <c r="B31" t="s">
        <v>96</v>
      </c>
      <c r="C31" t="s">
        <v>97</v>
      </c>
      <c r="D31" t="s">
        <v>98</v>
      </c>
      <c r="E31" t="s">
        <v>32</v>
      </c>
      <c r="F31">
        <v>11760</v>
      </c>
      <c r="G31">
        <v>11760</v>
      </c>
      <c r="H31">
        <v>1</v>
      </c>
      <c r="I31">
        <f t="shared" si="11"/>
        <v>0</v>
      </c>
      <c r="J31">
        <v>0.4</v>
      </c>
      <c r="K31">
        <f t="shared" si="12"/>
        <v>55319040</v>
      </c>
      <c r="L31" t="s">
        <v>33</v>
      </c>
      <c r="N31">
        <f t="shared" si="13"/>
        <v>3497.8944000000006</v>
      </c>
      <c r="O31">
        <f t="shared" si="14"/>
        <v>-0.41615157894736865</v>
      </c>
      <c r="P31" t="s">
        <v>34</v>
      </c>
      <c r="Q31">
        <f t="shared" si="15"/>
        <v>0.21003401360544219</v>
      </c>
      <c r="R31">
        <f t="shared" si="16"/>
        <v>2470</v>
      </c>
      <c r="S31">
        <f t="shared" si="17"/>
        <v>2470</v>
      </c>
      <c r="T31">
        <v>2470</v>
      </c>
      <c r="U31">
        <f t="shared" si="18"/>
        <v>0</v>
      </c>
      <c r="V31">
        <v>1</v>
      </c>
      <c r="W31">
        <v>1</v>
      </c>
      <c r="X31">
        <f t="shared" si="19"/>
        <v>2470</v>
      </c>
      <c r="Y31">
        <f t="shared" si="20"/>
        <v>2470</v>
      </c>
      <c r="Z31">
        <f t="shared" si="21"/>
        <v>0</v>
      </c>
      <c r="AB31" t="s">
        <v>83</v>
      </c>
      <c r="AC31" t="s">
        <v>35</v>
      </c>
    </row>
  </sheetData>
  <autoFilter ref="A4:AE3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Isara Nakavisute</cp:lastModifiedBy>
  <dcterms:created xsi:type="dcterms:W3CDTF">2025-03-24T03:20:07Z</dcterms:created>
  <dcterms:modified xsi:type="dcterms:W3CDTF">2025-04-10T03:47:57Z</dcterms:modified>
</cp:coreProperties>
</file>