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arithmus und Bäume" sheetId="1" state="visible" r:id="rId2"/>
    <sheet name="Verfahren" sheetId="2" state="visible" r:id="rId3"/>
    <sheet name="Logarithmus+Entropy" sheetId="3" state="visible" r:id="rId4"/>
    <sheet name="Verfahren2" sheetId="4" state="visible" r:id="rId5"/>
    <sheet name="Gini" sheetId="5" state="visible" r:id="rId6"/>
    <sheet name="Tabelle6" sheetId="6" state="visible" r:id="rId7"/>
  </sheets>
  <definedNames>
    <definedName function="false" hidden="false" name="__Anonymous_Sheet_DB__1" vbProcedure="false">Verfahren!$A$32:$F$41</definedName>
    <definedName function="false" hidden="false" localSheetId="1" name="Excel_BuiltIn__FilterDatabase" vbProcedure="false">Verfahren!$A$32:$F$41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<sst xmlns="http://schemas.openxmlformats.org/spreadsheetml/2006/main" count="296" uniqueCount="158">
  <si>
    <t xml:space="preserve">Bäume</t>
  </si>
  <si>
    <t xml:space="preserve">Laufzeit</t>
  </si>
  <si>
    <t xml:space="preserve">1</t>
  </si>
  <si>
    <t xml:space="preserve"> </t>
  </si>
  <si>
    <t xml:space="preserve">1 Kante</t>
  </si>
  <si>
    <t xml:space="preserve">2.1</t>
  </si>
  <si>
    <t xml:space="preserve">2.2</t>
  </si>
  <si>
    <t xml:space="preserve">2 Kanten</t>
  </si>
  <si>
    <t xml:space="preserve">3.1</t>
  </si>
  <si>
    <t xml:space="preserve">3.2</t>
  </si>
  <si>
    <t xml:space="preserve">3.3</t>
  </si>
  <si>
    <t xml:space="preserve">3.4</t>
  </si>
  <si>
    <t xml:space="preserve">3 Kanten</t>
  </si>
  <si>
    <t xml:space="preserve">4.1</t>
  </si>
  <si>
    <t xml:space="preserve">4.2</t>
  </si>
  <si>
    <t xml:space="preserve">4.3</t>
  </si>
  <si>
    <t xml:space="preserve">4.4</t>
  </si>
  <si>
    <t xml:space="preserve">4.5</t>
  </si>
  <si>
    <t xml:space="preserve">4.6</t>
  </si>
  <si>
    <t xml:space="preserve">4.7</t>
  </si>
  <si>
    <t xml:space="preserve">4.8</t>
  </si>
  <si>
    <t xml:space="preserve">4 Kanten</t>
  </si>
  <si>
    <t xml:space="preserve">5.1</t>
  </si>
  <si>
    <t xml:space="preserve">5.2</t>
  </si>
  <si>
    <t xml:space="preserve">5.3</t>
  </si>
  <si>
    <t xml:space="preserve">5.4</t>
  </si>
  <si>
    <t xml:space="preserve">5.5</t>
  </si>
  <si>
    <t xml:space="preserve">5.6</t>
  </si>
  <si>
    <t xml:space="preserve">5.7</t>
  </si>
  <si>
    <t xml:space="preserve">5.8</t>
  </si>
  <si>
    <t xml:space="preserve">5.9</t>
  </si>
  <si>
    <t xml:space="preserve">5.10</t>
  </si>
  <si>
    <t xml:space="preserve">5.11</t>
  </si>
  <si>
    <t xml:space="preserve">5.12</t>
  </si>
  <si>
    <t xml:space="preserve">5.13</t>
  </si>
  <si>
    <t xml:space="preserve">5.14</t>
  </si>
  <si>
    <t xml:space="preserve">5.15</t>
  </si>
  <si>
    <t xml:space="preserve">5.16</t>
  </si>
  <si>
    <t xml:space="preserve">Datenmenge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</si>
  <si>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</si>
  <si>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</si>
  <si>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</si>
  <si>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</si>
  <si>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</si>
  <si>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</si>
  <si>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</si>
  <si>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Datenmenge= 2^Laufzeit</t>
  </si>
  <si>
    <t xml:space="preserve">9</t>
  </si>
  <si>
    <t xml:space="preserve">10</t>
  </si>
  <si>
    <t xml:space="preserve">Laufzeit= log2(Datenmenge)</t>
  </si>
  <si>
    <t xml:space="preserve">2 ^10 =1024</t>
  </si>
  <si>
    <t xml:space="preserve">Log 1024=10</t>
  </si>
  <si>
    <t xml:space="preserve">Sonne</t>
  </si>
  <si>
    <t xml:space="preserve">nein</t>
  </si>
  <si>
    <t xml:space="preserve">ja</t>
  </si>
  <si>
    <t xml:space="preserve">1,5,7,8,9</t>
  </si>
  <si>
    <t xml:space="preserve"> ja</t>
  </si>
  <si>
    <t xml:space="preserve">Nein</t>
  </si>
  <si>
    <t xml:space="preserve">homogen:</t>
  </si>
  <si>
    <t xml:space="preserve">Gruppe hat nur ja, oder hat nur nein</t>
  </si>
  <si>
    <t xml:space="preserve">inhomogen</t>
  </si>
  <si>
    <t xml:space="preserve">ja und nein gemischt</t>
  </si>
  <si>
    <t xml:space="preserve">Aufgabe: </t>
  </si>
  <si>
    <t xml:space="preserve">Wähle an jedem Punkt ein Feature aus. Das  Feature soll zu einer relativ homogenen Untermenge  führen</t>
  </si>
  <si>
    <t xml:space="preserve">Die Zielspalte Fahradfahren soll homogener werden.</t>
  </si>
  <si>
    <t xml:space="preserve">Teile den gesamten Datensatz so auf, dass in der einen Untermenge das Feature „nein“ ist und in der anderen Untermenge das Feature „ja“</t>
  </si>
  <si>
    <t xml:space="preserve">Schreibe die  Nummern der Datensätze, die auf einen Knoten entfallen, unter die farbige Fläche.</t>
  </si>
  <si>
    <t xml:space="preserve">Wiederhole die Schritte für die Unterknoten.</t>
  </si>
  <si>
    <t xml:space="preserve">Wenn Du eine (fast) homogene Aufteilung erreicht hast, schreibe die Voraussage für die Zielspalte in den schwarzen Rahmen.</t>
  </si>
  <si>
    <t xml:space="preserve">Wenn Du den Baum fertig hast, formuliere Regeln für die Voraussage.</t>
  </si>
  <si>
    <t xml:space="preserve">Wetter</t>
  </si>
  <si>
    <t xml:space="preserve">Schnee</t>
  </si>
  <si>
    <t xml:space="preserve">Autokaputt</t>
  </si>
  <si>
    <t xml:space="preserve">Fahrrad</t>
  </si>
  <si>
    <t xml:space="preserve">sonnig</t>
  </si>
  <si>
    <t xml:space="preserve">Ja</t>
  </si>
  <si>
    <t xml:space="preserve">Regen</t>
  </si>
  <si>
    <t xml:space="preserve">Regelbeispiel</t>
  </si>
  <si>
    <t xml:space="preserve">Wenn Wetter =“sonnig“ und </t>
  </si>
  <si>
    <t xml:space="preserve">8:00=“Nein“ und Schnee =“nein“, dann Fahrrad=“ja“</t>
  </si>
  <si>
    <t xml:space="preserve">id</t>
  </si>
  <si>
    <t xml:space="preserve">log</t>
  </si>
  <si>
    <t xml:space="preserve">information</t>
  </si>
  <si>
    <t xml:space="preserve">Entropy-Vorb</t>
  </si>
  <si>
    <t xml:space="preserve">Der Informationsgehalt hängt von der Wahrscheinlichkeit eines Ereignisses ab und wird mit dem Logarithmus ausgerechnet.</t>
  </si>
  <si>
    <t xml:space="preserve">Informationsgröße</t>
  </si>
  <si>
    <t xml:space="preserve">Entropy-Vorbereitung</t>
  </si>
  <si>
    <t xml:space="preserve">Ereignis A</t>
  </si>
  <si>
    <t xml:space="preserve">Wahrscheinlichkeit P(A)</t>
  </si>
  <si>
    <t xml:space="preserve">log(P(A))</t>
  </si>
  <si>
    <t xml:space="preserve">ich würfele eine gerade Zahl</t>
  </si>
  <si>
    <t xml:space="preserve">bei einer Auswahl von 8 Farben kommt entweder rot oder gelb</t>
  </si>
  <si>
    <t xml:space="preserve">bei einer Auswahl von 8 Farben kommt rot </t>
  </si>
  <si>
    <t xml:space="preserve">Ich gewinne im Lotto</t>
  </si>
  <si>
    <t xml:space="preserve">Ich habe morgen Geburtstag</t>
  </si>
  <si>
    <t xml:space="preserve">ich habe irgendwann in diesem Jahr Geburtstag</t>
  </si>
  <si>
    <t xml:space="preserve">Informationsgehalt hängt von Wortlänge ab, und von Größe des Alfabets (also von der Basis des Logarithmus)</t>
  </si>
  <si>
    <t xml:space="preserve">wort= 010111001</t>
  </si>
  <si>
    <t xml:space="preserve">wort =Haus</t>
  </si>
  <si>
    <t xml:space="preserve">2,3,4,6,</t>
  </si>
  <si>
    <t xml:space="preserve">kein Schnee</t>
  </si>
  <si>
    <t xml:space="preserve">1,5,7</t>
  </si>
  <si>
    <t xml:space="preserve">A. kaputt</t>
  </si>
  <si>
    <t xml:space="preserve">A fährt</t>
  </si>
  <si>
    <t xml:space="preserve">NEIN</t>
  </si>
  <si>
    <t xml:space="preserve">JA</t>
  </si>
  <si>
    <t xml:space="preserve">Algorithmus: Berechne die Wahrscheinlichkeit, von der Wurzel zu einem bestimmten Knoten zu kommen </t>
  </si>
  <si>
    <t xml:space="preserve">p_alles=datensätze im knoten /datensätze im Vorgängerknoten</t>
  </si>
  <si>
    <t xml:space="preserve">Berechne den Informationsgehalt, der nachträglich für eine Teilmenge , die am Knoten abgeteilt wird , zustande kommt</t>
  </si>
  <si>
    <t xml:space="preserve">p_links=Wahrscheinlichkeit für die Teilmenge nach dem Split </t>
  </si>
  <si>
    <t xml:space="preserve">Entropie_links=p_links* log(p_links)</t>
  </si>
  <si>
    <t xml:space="preserve">Tue das auch mit der Gegen-Teilmenge</t>
  </si>
  <si>
    <t xml:space="preserve">Berechne die gesamte Entropie am Knoten</t>
  </si>
  <si>
    <t xml:space="preserve">p_alles*(Entropie_links+Entropie_rechs)</t>
  </si>
  <si>
    <t xml:space="preserve">Wir suchen die Entropy, die entsteht, wenn wir die Spalte Wetter als Kriterium für die Aufteilung nehmen</t>
  </si>
  <si>
    <t xml:space="preserve">Kriterium : Sonne=ja/nein, Aufteilung an der Wurzel</t>
  </si>
  <si>
    <t xml:space="preserve">Anzahl</t>
  </si>
  <si>
    <t xml:space="preserve">Prozent</t>
  </si>
  <si>
    <t xml:space="preserve">-Log</t>
  </si>
  <si>
    <t xml:space="preserve">Informationsgehalt</t>
  </si>
  <si>
    <t xml:space="preserve">Vorgängermenge</t>
  </si>
  <si>
    <t xml:space="preserve">1,2,...9</t>
  </si>
  <si>
    <t xml:space="preserve">Menge: Sonne=ja</t>
  </si>
  <si>
    <t xml:space="preserve">Menge:Sonne=nein</t>
  </si>
  <si>
    <t xml:space="preserve">2,3,4,6</t>
  </si>
  <si>
    <t xml:space="preserve">Wahrscheinlichkeit für Sonne</t>
  </si>
  <si>
    <t xml:space="preserve">Wahrscheinlichkeit für Regen</t>
  </si>
  <si>
    <t xml:space="preserve">Ab sofort gilt die Voraussetzung, dass es sonnig ist</t>
  </si>
  <si>
    <t xml:space="preserve">Hier gilt die Voraussetzung, dass es regnet</t>
  </si>
  <si>
    <t xml:space="preserve">Nummern mit Fahrrad=ja</t>
  </si>
  <si>
    <t xml:space="preserve">Nummern mit Fahrrad=nein</t>
  </si>
  <si>
    <t xml:space="preserve">8,9,</t>
  </si>
  <si>
    <t xml:space="preserve">Summe des Informationsgehaltes</t>
  </si>
  <si>
    <t xml:space="preserve">Entropy unter der Voraussetzung, dass es sonnig ist</t>
  </si>
  <si>
    <t xml:space="preserve">Entropy unter der Voraussetzung, dass es regnet ist</t>
  </si>
  <si>
    <t xml:space="preserve">Entropy bei Wahl der Spalte Wetter</t>
  </si>
  <si>
    <t xml:space="preserve">Wir suchen die Entropy, die entsteht, wenn wir die Spalte Schnee als Kriterium für die Aufteilung nehmen</t>
  </si>
  <si>
    <t xml:space="preserve">Kriterium : Schnee=ja/nein, Aufteilung an der Wurzel</t>
  </si>
  <si>
    <t xml:space="preserve">1,2,3....9</t>
  </si>
  <si>
    <t xml:space="preserve">Menge:Schnee=ja</t>
  </si>
  <si>
    <t xml:space="preserve">Menge: Schnee=9</t>
  </si>
  <si>
    <t xml:space="preserve">Ab sofort gilt die Voraussetzung, dass es schneit</t>
  </si>
  <si>
    <t xml:space="preserve">Ab sofort gilt die Voraussetzung, dass es nicht  schneit</t>
  </si>
  <si>
    <t xml:space="preserve">---</t>
  </si>
  <si>
    <t xml:space="preserve">Entropy unter der Voraussetzung, dass es schneit</t>
  </si>
  <si>
    <t xml:space="preserve">Entropy unter der Voraussetzung, dass es nicht schneit</t>
  </si>
  <si>
    <t xml:space="preserve">Entropy bei Wahl der Spalte Schnee</t>
  </si>
  <si>
    <t xml:space="preserve">Wir suchen die Entropy, die entsteht, wenn wir weiter unten im Baum die Spalte Schnee als Kriterium für die Aufteilung nehmen</t>
  </si>
  <si>
    <t xml:space="preserve">Kriterium : Schnee=ja/nein, Aufteilung am Knoten „Sonne=ja“</t>
  </si>
  <si>
    <t xml:space="preserve">Menge: Schnee=nein</t>
  </si>
  <si>
    <t xml:space="preserve">Ab sofort gilt die Voraussetzung, dass die Sonne scheint und es schneit</t>
  </si>
  <si>
    <t xml:space="preserve">Ab sofort gilt die Voraussetzung, dass die Sonne scheint und es nicht  schneit</t>
  </si>
  <si>
    <t xml:space="preserve"> '---</t>
  </si>
  <si>
    <t xml:space="preserve">Entropy unter der Voraussetzung, dass die Sonne scheint und es schneit</t>
  </si>
  <si>
    <t xml:space="preserve">Entropy unter der Voraussetzung, dass die Sonne scheint und es nicht schneit</t>
  </si>
  <si>
    <t xml:space="preserve">Entropy bei Wahl der Spalte Schnee , wobei die Spalte Sonne vorausgegangen ist</t>
  </si>
  <si>
    <t xml:space="preserve">Wahrscheinlichkeit</t>
  </si>
  <si>
    <t xml:space="preserve">1-summe(pi²)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</si>
</sst>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\ [$€-407];[RED]\-#,##0.00\ [$€-407]"/>
    <numFmt numFmtId="166" formatCode="@"/>
    <numFmt numFmtId="167" formatCode="General"/>
    <numFmt numFmtId="168" formatCode="hh:mm:ss"/>
    <numFmt numFmtId="169" formatCode="dd/mm/yy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b val="true"/>
      <sz val="10"/>
      <name val="Arial"/>
      <family val="2"/>
    </font>
    <font>
      <sz val="14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C99"/>
        <bgColor rgb="FFFFDBB6"/>
      </patternFill>
    </fill>
    <fill>
      <patternFill patternType="solid">
        <fgColor rgb="FFAECF00"/>
        <bgColor rgb="FFFFD320"/>
      </patternFill>
    </fill>
    <fill>
      <patternFill patternType="solid">
        <fgColor rgb="FFFFFF00"/>
        <bgColor rgb="FFFFD320"/>
      </patternFill>
    </fill>
    <fill>
      <patternFill patternType="solid">
        <fgColor rgb="FF2A6099"/>
        <bgColor rgb="FF004586"/>
      </patternFill>
    </fill>
    <fill>
      <patternFill patternType="solid">
        <fgColor rgb="FFFFBF00"/>
        <bgColor rgb="FFFFD320"/>
      </patternFill>
    </fill>
    <fill>
      <patternFill patternType="solid">
        <fgColor rgb="FFFFDBB6"/>
        <bgColor rgb="FFFFCCCC"/>
      </patternFill>
    </fill>
    <fill>
      <patternFill patternType="solid">
        <fgColor rgb="FF5EB91E"/>
        <bgColor rgb="FFAECF00"/>
      </patternFill>
    </fill>
    <fill>
      <patternFill patternType="solid">
        <fgColor rgb="FFE8F2A1"/>
        <bgColor rgb="FFFFDBB6"/>
      </patternFill>
    </fill>
    <fill>
      <patternFill patternType="solid">
        <fgColor rgb="FFFFCCCC"/>
        <bgColor rgb="FFFFDBB6"/>
      </patternFill>
    </fill>
    <fill>
      <patternFill patternType="solid">
        <fgColor rgb="FFCCFFFF"/>
        <bgColor rgb="FFCCFFFF"/>
      </patternFill>
    </fill>
    <fill>
      <patternFill patternType="solid">
        <fgColor rgb="FFFFCCFF"/>
        <bgColor rgb="FFFFCC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Überschrift" xfId="20"/>
    <cellStyle name="Ergebnis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DBB6"/>
      <rgbColor rgb="FFCCFFFF"/>
      <rgbColor rgb="FF660066"/>
      <rgbColor rgb="FFFF8080"/>
      <rgbColor rgb="FF2A6099"/>
      <rgbColor rgb="FFFF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CCCC"/>
      <rgbColor rgb="FFCC99FF"/>
      <rgbColor rgb="FFFFCC99"/>
      <rgbColor rgb="FF3366FF"/>
      <rgbColor rgb="FF33CCCC"/>
      <rgbColor rgb="FFAECF00"/>
      <rgbColor rgb="FFFFBF00"/>
      <rgbColor rgb="FFFF9900"/>
      <rgbColor rgb="FFFF420E"/>
      <rgbColor rgb="FF666699"/>
      <rgbColor rgb="FF969696"/>
      <rgbColor rgb="FF00458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31932389218821"/>
          <c:y val="0.0130745247913105"/>
          <c:w val="0.498058474189127"/>
          <c:h val="0.969425726641859"/>
        </c:manualLayout>
      </c:layout>
      <c:scatterChart>
        <c:scatterStyle val="line"/>
        <c:varyColors val="0"/>
        <c:ser>
          <c:idx val="0"/>
          <c:order val="0"/>
          <c:tx>
            <c:strRef>
              <c:f>'Logarithmus+Entropy'!$G$2</c:f>
              <c:strCache>
                <c:ptCount val="1"/>
                <c:pt idx="0">
                  <c:v>log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'Logarithmus+Entropy'!$F$2:$F$58</c:f>
              <c:numCache>
                <c:formatCode>General</c:formatCode>
                <c:ptCount val="57"/>
                <c:pt idx="1">
                  <c:v>1E-007</c:v>
                </c:pt>
                <c:pt idx="2">
                  <c:v>0.01</c:v>
                </c:pt>
                <c:pt idx="3">
                  <c:v>0.06</c:v>
                </c:pt>
                <c:pt idx="4">
                  <c:v>0.11</c:v>
                </c:pt>
                <c:pt idx="5">
                  <c:v>0.16</c:v>
                </c:pt>
                <c:pt idx="6">
                  <c:v>0.21</c:v>
                </c:pt>
                <c:pt idx="7">
                  <c:v>0.26</c:v>
                </c:pt>
                <c:pt idx="8">
                  <c:v>0.31</c:v>
                </c:pt>
                <c:pt idx="9">
                  <c:v>0.36</c:v>
                </c:pt>
                <c:pt idx="10">
                  <c:v>0.41</c:v>
                </c:pt>
                <c:pt idx="11">
                  <c:v>0.46</c:v>
                </c:pt>
                <c:pt idx="12">
                  <c:v>0.51</c:v>
                </c:pt>
                <c:pt idx="13">
                  <c:v>0.56</c:v>
                </c:pt>
                <c:pt idx="14">
                  <c:v>0.61</c:v>
                </c:pt>
                <c:pt idx="15">
                  <c:v>0.66</c:v>
                </c:pt>
                <c:pt idx="16">
                  <c:v>0.71</c:v>
                </c:pt>
                <c:pt idx="17">
                  <c:v>0.76</c:v>
                </c:pt>
                <c:pt idx="18">
                  <c:v>0.81</c:v>
                </c:pt>
                <c:pt idx="19">
                  <c:v>0.86</c:v>
                </c:pt>
                <c:pt idx="20">
                  <c:v>0.91</c:v>
                </c:pt>
                <c:pt idx="21">
                  <c:v>0.96</c:v>
                </c:pt>
                <c:pt idx="22">
                  <c:v>1.01</c:v>
                </c:pt>
                <c:pt idx="23">
                  <c:v>0</c:v>
                </c:pt>
                <c:pt idx="24">
                  <c:v>0.05</c:v>
                </c:pt>
                <c:pt idx="25">
                  <c:v>0.1</c:v>
                </c:pt>
                <c:pt idx="26">
                  <c:v>0.15</c:v>
                </c:pt>
                <c:pt idx="27">
                  <c:v>0.2</c:v>
                </c:pt>
                <c:pt idx="28">
                  <c:v>0.25</c:v>
                </c:pt>
                <c:pt idx="29">
                  <c:v>0.3</c:v>
                </c:pt>
                <c:pt idx="30">
                  <c:v>0.35</c:v>
                </c:pt>
                <c:pt idx="31">
                  <c:v>0.4</c:v>
                </c:pt>
                <c:pt idx="32">
                  <c:v>0.45</c:v>
                </c:pt>
                <c:pt idx="33">
                  <c:v>0.5</c:v>
                </c:pt>
                <c:pt idx="34">
                  <c:v>0.55</c:v>
                </c:pt>
                <c:pt idx="35">
                  <c:v>0.6</c:v>
                </c:pt>
                <c:pt idx="36">
                  <c:v>0.65</c:v>
                </c:pt>
                <c:pt idx="37">
                  <c:v>0.7</c:v>
                </c:pt>
                <c:pt idx="38">
                  <c:v>0.75</c:v>
                </c:pt>
                <c:pt idx="39">
                  <c:v>0.8</c:v>
                </c:pt>
                <c:pt idx="40">
                  <c:v>0.85</c:v>
                </c:pt>
                <c:pt idx="41">
                  <c:v>0.9</c:v>
                </c:pt>
                <c:pt idx="42">
                  <c:v>0.95</c:v>
                </c:pt>
                <c:pt idx="43">
                  <c:v>1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10</c:v>
                </c:pt>
              </c:numCache>
            </c:numRef>
          </c:xVal>
          <c:yVal>
            <c:numRef>
              <c:f>'Logarithmus+Entropy'!$G$2:$G$58</c:f>
              <c:numCache>
                <c:formatCode>General</c:formatCode>
                <c:ptCount val="57"/>
                <c:pt idx="1">
                  <c:v>-23.2534966642115</c:v>
                </c:pt>
                <c:pt idx="2">
                  <c:v>-6.64385618977472</c:v>
                </c:pt>
                <c:pt idx="3">
                  <c:v>-4.05889368905357</c:v>
                </c:pt>
                <c:pt idx="4">
                  <c:v>-3.18442457113743</c:v>
                </c:pt>
                <c:pt idx="5">
                  <c:v>-2.64385618977472</c:v>
                </c:pt>
                <c:pt idx="6">
                  <c:v>-2.25153876699596</c:v>
                </c:pt>
                <c:pt idx="7">
                  <c:v>-1.94341647163363</c:v>
                </c:pt>
                <c:pt idx="8">
                  <c:v>-1.68965987938785</c:v>
                </c:pt>
                <c:pt idx="9">
                  <c:v>-1.47393118833241</c:v>
                </c:pt>
                <c:pt idx="10">
                  <c:v>-1.28630418515664</c:v>
                </c:pt>
                <c:pt idx="11">
                  <c:v>-1.12029423371771</c:v>
                </c:pt>
                <c:pt idx="12">
                  <c:v>-0.971430847803229</c:v>
                </c:pt>
                <c:pt idx="13">
                  <c:v>-0.83650126771712</c:v>
                </c:pt>
                <c:pt idx="14">
                  <c:v>-0.713118852211838</c:v>
                </c:pt>
                <c:pt idx="15">
                  <c:v>-0.599462070416271</c:v>
                </c:pt>
                <c:pt idx="16">
                  <c:v>-0.494109070270042</c:v>
                </c:pt>
                <c:pt idx="17">
                  <c:v>-0.395928676331139</c:v>
                </c:pt>
                <c:pt idx="18">
                  <c:v>-0.304006186890099</c:v>
                </c:pt>
                <c:pt idx="19">
                  <c:v>-0.217591435072626</c:v>
                </c:pt>
                <c:pt idx="20">
                  <c:v>-0.136061549576028</c:v>
                </c:pt>
                <c:pt idx="21">
                  <c:v>-0.0588936890535679</c:v>
                </c:pt>
                <c:pt idx="22">
                  <c:v>0.0143552929770707</c:v>
                </c:pt>
                <c:pt idx="24">
                  <c:v>-4.32192809488736</c:v>
                </c:pt>
                <c:pt idx="25">
                  <c:v>-3.32192809488736</c:v>
                </c:pt>
                <c:pt idx="26">
                  <c:v>-2.73696559416621</c:v>
                </c:pt>
                <c:pt idx="27">
                  <c:v>-2.32192809488736</c:v>
                </c:pt>
                <c:pt idx="28">
                  <c:v>-2</c:v>
                </c:pt>
                <c:pt idx="29">
                  <c:v>-1.73696559416621</c:v>
                </c:pt>
                <c:pt idx="30">
                  <c:v>-1.51457317282976</c:v>
                </c:pt>
                <c:pt idx="31">
                  <c:v>-1.32192809488736</c:v>
                </c:pt>
                <c:pt idx="32">
                  <c:v>-1.15200309344505</c:v>
                </c:pt>
                <c:pt idx="33">
                  <c:v>-1</c:v>
                </c:pt>
                <c:pt idx="34">
                  <c:v>-0.862496476250065</c:v>
                </c:pt>
                <c:pt idx="35">
                  <c:v>-0.736965594166206</c:v>
                </c:pt>
                <c:pt idx="36">
                  <c:v>-0.62148837674627</c:v>
                </c:pt>
                <c:pt idx="37">
                  <c:v>-0.514573172829758</c:v>
                </c:pt>
                <c:pt idx="38">
                  <c:v>-0.415037499278844</c:v>
                </c:pt>
                <c:pt idx="39">
                  <c:v>-0.321928094887362</c:v>
                </c:pt>
                <c:pt idx="40">
                  <c:v>-0.234465253637023</c:v>
                </c:pt>
                <c:pt idx="41">
                  <c:v>-0.15200309344505</c:v>
                </c:pt>
                <c:pt idx="42">
                  <c:v>-0.0740005814437764</c:v>
                </c:pt>
                <c:pt idx="43">
                  <c:v>3.20342650381492E-016</c:v>
                </c:pt>
                <c:pt idx="44">
                  <c:v>1.32192809488736</c:v>
                </c:pt>
                <c:pt idx="45">
                  <c:v>1.58496250072116</c:v>
                </c:pt>
                <c:pt idx="46">
                  <c:v>1.8073549220576</c:v>
                </c:pt>
                <c:pt idx="47">
                  <c:v>2</c:v>
                </c:pt>
                <c:pt idx="48">
                  <c:v>2.16992500144231</c:v>
                </c:pt>
                <c:pt idx="49">
                  <c:v>2.32192809488736</c:v>
                </c:pt>
                <c:pt idx="50">
                  <c:v>2.4594316186373</c:v>
                </c:pt>
                <c:pt idx="51">
                  <c:v>2.58496250072116</c:v>
                </c:pt>
                <c:pt idx="52">
                  <c:v>2.70043971814109</c:v>
                </c:pt>
                <c:pt idx="53">
                  <c:v>2.8073549220576</c:v>
                </c:pt>
                <c:pt idx="54">
                  <c:v>2.90689059560852</c:v>
                </c:pt>
                <c:pt idx="55">
                  <c:v>3</c:v>
                </c:pt>
                <c:pt idx="56">
                  <c:v>3.32192809488736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'Logarithmus+Entropy'!$F$2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'Logarithmus+Entropy'!$F$2:$F$58</c:f>
              <c:numCache>
                <c:formatCode>General</c:formatCode>
                <c:ptCount val="57"/>
                <c:pt idx="1">
                  <c:v>1E-007</c:v>
                </c:pt>
                <c:pt idx="2">
                  <c:v>0.01</c:v>
                </c:pt>
                <c:pt idx="3">
                  <c:v>0.06</c:v>
                </c:pt>
                <c:pt idx="4">
                  <c:v>0.11</c:v>
                </c:pt>
                <c:pt idx="5">
                  <c:v>0.16</c:v>
                </c:pt>
                <c:pt idx="6">
                  <c:v>0.21</c:v>
                </c:pt>
                <c:pt idx="7">
                  <c:v>0.26</c:v>
                </c:pt>
                <c:pt idx="8">
                  <c:v>0.31</c:v>
                </c:pt>
                <c:pt idx="9">
                  <c:v>0.36</c:v>
                </c:pt>
                <c:pt idx="10">
                  <c:v>0.41</c:v>
                </c:pt>
                <c:pt idx="11">
                  <c:v>0.46</c:v>
                </c:pt>
                <c:pt idx="12">
                  <c:v>0.51</c:v>
                </c:pt>
                <c:pt idx="13">
                  <c:v>0.56</c:v>
                </c:pt>
                <c:pt idx="14">
                  <c:v>0.61</c:v>
                </c:pt>
                <c:pt idx="15">
                  <c:v>0.66</c:v>
                </c:pt>
                <c:pt idx="16">
                  <c:v>0.71</c:v>
                </c:pt>
                <c:pt idx="17">
                  <c:v>0.76</c:v>
                </c:pt>
                <c:pt idx="18">
                  <c:v>0.81</c:v>
                </c:pt>
                <c:pt idx="19">
                  <c:v>0.86</c:v>
                </c:pt>
                <c:pt idx="20">
                  <c:v>0.91</c:v>
                </c:pt>
                <c:pt idx="21">
                  <c:v>0.96</c:v>
                </c:pt>
                <c:pt idx="22">
                  <c:v>1.01</c:v>
                </c:pt>
                <c:pt idx="23">
                  <c:v>0</c:v>
                </c:pt>
                <c:pt idx="24">
                  <c:v>0.05</c:v>
                </c:pt>
                <c:pt idx="25">
                  <c:v>0.1</c:v>
                </c:pt>
                <c:pt idx="26">
                  <c:v>0.15</c:v>
                </c:pt>
                <c:pt idx="27">
                  <c:v>0.2</c:v>
                </c:pt>
                <c:pt idx="28">
                  <c:v>0.25</c:v>
                </c:pt>
                <c:pt idx="29">
                  <c:v>0.3</c:v>
                </c:pt>
                <c:pt idx="30">
                  <c:v>0.35</c:v>
                </c:pt>
                <c:pt idx="31">
                  <c:v>0.4</c:v>
                </c:pt>
                <c:pt idx="32">
                  <c:v>0.45</c:v>
                </c:pt>
                <c:pt idx="33">
                  <c:v>0.5</c:v>
                </c:pt>
                <c:pt idx="34">
                  <c:v>0.55</c:v>
                </c:pt>
                <c:pt idx="35">
                  <c:v>0.6</c:v>
                </c:pt>
                <c:pt idx="36">
                  <c:v>0.65</c:v>
                </c:pt>
                <c:pt idx="37">
                  <c:v>0.7</c:v>
                </c:pt>
                <c:pt idx="38">
                  <c:v>0.75</c:v>
                </c:pt>
                <c:pt idx="39">
                  <c:v>0.8</c:v>
                </c:pt>
                <c:pt idx="40">
                  <c:v>0.85</c:v>
                </c:pt>
                <c:pt idx="41">
                  <c:v>0.9</c:v>
                </c:pt>
                <c:pt idx="42">
                  <c:v>0.95</c:v>
                </c:pt>
                <c:pt idx="43">
                  <c:v>1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10</c:v>
                </c:pt>
              </c:numCache>
            </c:numRef>
          </c:xVal>
          <c:yVal>
            <c:numRef>
              <c:f>'Logarithmus+Entropy'!$F$2:$F$58</c:f>
              <c:numCache>
                <c:formatCode>General</c:formatCode>
                <c:ptCount val="57"/>
                <c:pt idx="1">
                  <c:v>1E-007</c:v>
                </c:pt>
                <c:pt idx="2">
                  <c:v>0.01</c:v>
                </c:pt>
                <c:pt idx="3">
                  <c:v>0.06</c:v>
                </c:pt>
                <c:pt idx="4">
                  <c:v>0.11</c:v>
                </c:pt>
                <c:pt idx="5">
                  <c:v>0.16</c:v>
                </c:pt>
                <c:pt idx="6">
                  <c:v>0.21</c:v>
                </c:pt>
                <c:pt idx="7">
                  <c:v>0.26</c:v>
                </c:pt>
                <c:pt idx="8">
                  <c:v>0.31</c:v>
                </c:pt>
                <c:pt idx="9">
                  <c:v>0.36</c:v>
                </c:pt>
                <c:pt idx="10">
                  <c:v>0.41</c:v>
                </c:pt>
                <c:pt idx="11">
                  <c:v>0.46</c:v>
                </c:pt>
                <c:pt idx="12">
                  <c:v>0.51</c:v>
                </c:pt>
                <c:pt idx="13">
                  <c:v>0.56</c:v>
                </c:pt>
                <c:pt idx="14">
                  <c:v>0.61</c:v>
                </c:pt>
                <c:pt idx="15">
                  <c:v>0.66</c:v>
                </c:pt>
                <c:pt idx="16">
                  <c:v>0.71</c:v>
                </c:pt>
                <c:pt idx="17">
                  <c:v>0.76</c:v>
                </c:pt>
                <c:pt idx="18">
                  <c:v>0.81</c:v>
                </c:pt>
                <c:pt idx="19">
                  <c:v>0.86</c:v>
                </c:pt>
                <c:pt idx="20">
                  <c:v>0.91</c:v>
                </c:pt>
                <c:pt idx="21">
                  <c:v>0.96</c:v>
                </c:pt>
                <c:pt idx="22">
                  <c:v>1.01</c:v>
                </c:pt>
                <c:pt idx="23">
                  <c:v>0</c:v>
                </c:pt>
                <c:pt idx="24">
                  <c:v>0.05</c:v>
                </c:pt>
                <c:pt idx="25">
                  <c:v>0.1</c:v>
                </c:pt>
                <c:pt idx="26">
                  <c:v>0.15</c:v>
                </c:pt>
                <c:pt idx="27">
                  <c:v>0.2</c:v>
                </c:pt>
                <c:pt idx="28">
                  <c:v>0.25</c:v>
                </c:pt>
                <c:pt idx="29">
                  <c:v>0.3</c:v>
                </c:pt>
                <c:pt idx="30">
                  <c:v>0.35</c:v>
                </c:pt>
                <c:pt idx="31">
                  <c:v>0.4</c:v>
                </c:pt>
                <c:pt idx="32">
                  <c:v>0.45</c:v>
                </c:pt>
                <c:pt idx="33">
                  <c:v>0.5</c:v>
                </c:pt>
                <c:pt idx="34">
                  <c:v>0.55</c:v>
                </c:pt>
                <c:pt idx="35">
                  <c:v>0.6</c:v>
                </c:pt>
                <c:pt idx="36">
                  <c:v>0.65</c:v>
                </c:pt>
                <c:pt idx="37">
                  <c:v>0.7</c:v>
                </c:pt>
                <c:pt idx="38">
                  <c:v>0.75</c:v>
                </c:pt>
                <c:pt idx="39">
                  <c:v>0.8</c:v>
                </c:pt>
                <c:pt idx="40">
                  <c:v>0.85</c:v>
                </c:pt>
                <c:pt idx="41">
                  <c:v>0.9</c:v>
                </c:pt>
                <c:pt idx="42">
                  <c:v>0.95</c:v>
                </c:pt>
                <c:pt idx="43">
                  <c:v>1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'Logarithmus+Entropy'!$H$2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'Logarithmus+Entropy'!$F$2:$F$58</c:f>
              <c:numCache>
                <c:formatCode>General</c:formatCode>
                <c:ptCount val="57"/>
                <c:pt idx="1">
                  <c:v>1E-007</c:v>
                </c:pt>
                <c:pt idx="2">
                  <c:v>0.01</c:v>
                </c:pt>
                <c:pt idx="3">
                  <c:v>0.06</c:v>
                </c:pt>
                <c:pt idx="4">
                  <c:v>0.11</c:v>
                </c:pt>
                <c:pt idx="5">
                  <c:v>0.16</c:v>
                </c:pt>
                <c:pt idx="6">
                  <c:v>0.21</c:v>
                </c:pt>
                <c:pt idx="7">
                  <c:v>0.26</c:v>
                </c:pt>
                <c:pt idx="8">
                  <c:v>0.31</c:v>
                </c:pt>
                <c:pt idx="9">
                  <c:v>0.36</c:v>
                </c:pt>
                <c:pt idx="10">
                  <c:v>0.41</c:v>
                </c:pt>
                <c:pt idx="11">
                  <c:v>0.46</c:v>
                </c:pt>
                <c:pt idx="12">
                  <c:v>0.51</c:v>
                </c:pt>
                <c:pt idx="13">
                  <c:v>0.56</c:v>
                </c:pt>
                <c:pt idx="14">
                  <c:v>0.61</c:v>
                </c:pt>
                <c:pt idx="15">
                  <c:v>0.66</c:v>
                </c:pt>
                <c:pt idx="16">
                  <c:v>0.71</c:v>
                </c:pt>
                <c:pt idx="17">
                  <c:v>0.76</c:v>
                </c:pt>
                <c:pt idx="18">
                  <c:v>0.81</c:v>
                </c:pt>
                <c:pt idx="19">
                  <c:v>0.86</c:v>
                </c:pt>
                <c:pt idx="20">
                  <c:v>0.91</c:v>
                </c:pt>
                <c:pt idx="21">
                  <c:v>0.96</c:v>
                </c:pt>
                <c:pt idx="22">
                  <c:v>1.01</c:v>
                </c:pt>
                <c:pt idx="23">
                  <c:v>0</c:v>
                </c:pt>
                <c:pt idx="24">
                  <c:v>0.05</c:v>
                </c:pt>
                <c:pt idx="25">
                  <c:v>0.1</c:v>
                </c:pt>
                <c:pt idx="26">
                  <c:v>0.15</c:v>
                </c:pt>
                <c:pt idx="27">
                  <c:v>0.2</c:v>
                </c:pt>
                <c:pt idx="28">
                  <c:v>0.25</c:v>
                </c:pt>
                <c:pt idx="29">
                  <c:v>0.3</c:v>
                </c:pt>
                <c:pt idx="30">
                  <c:v>0.35</c:v>
                </c:pt>
                <c:pt idx="31">
                  <c:v>0.4</c:v>
                </c:pt>
                <c:pt idx="32">
                  <c:v>0.45</c:v>
                </c:pt>
                <c:pt idx="33">
                  <c:v>0.5</c:v>
                </c:pt>
                <c:pt idx="34">
                  <c:v>0.55</c:v>
                </c:pt>
                <c:pt idx="35">
                  <c:v>0.6</c:v>
                </c:pt>
                <c:pt idx="36">
                  <c:v>0.65</c:v>
                </c:pt>
                <c:pt idx="37">
                  <c:v>0.7</c:v>
                </c:pt>
                <c:pt idx="38">
                  <c:v>0.75</c:v>
                </c:pt>
                <c:pt idx="39">
                  <c:v>0.8</c:v>
                </c:pt>
                <c:pt idx="40">
                  <c:v>0.85</c:v>
                </c:pt>
                <c:pt idx="41">
                  <c:v>0.9</c:v>
                </c:pt>
                <c:pt idx="42">
                  <c:v>0.95</c:v>
                </c:pt>
                <c:pt idx="43">
                  <c:v>1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10</c:v>
                </c:pt>
              </c:numCache>
            </c:numRef>
          </c:xVal>
          <c:yVal>
            <c:numRef>
              <c:f>'Logarithmus+Entropy'!$H$2:$H$58</c:f>
              <c:numCache>
                <c:formatCode>General</c:formatCode>
                <c:ptCount val="57"/>
                <c:pt idx="1">
                  <c:v>23.2534966642115</c:v>
                </c:pt>
                <c:pt idx="2">
                  <c:v>6.64385618977472</c:v>
                </c:pt>
                <c:pt idx="3">
                  <c:v>4.05889368905357</c:v>
                </c:pt>
                <c:pt idx="4">
                  <c:v>3.18442457113743</c:v>
                </c:pt>
                <c:pt idx="5">
                  <c:v>2.64385618977472</c:v>
                </c:pt>
                <c:pt idx="6">
                  <c:v>2.25153876699596</c:v>
                </c:pt>
                <c:pt idx="7">
                  <c:v>1.94341647163363</c:v>
                </c:pt>
                <c:pt idx="8">
                  <c:v>1.68965987938785</c:v>
                </c:pt>
                <c:pt idx="9">
                  <c:v>1.47393118833241</c:v>
                </c:pt>
                <c:pt idx="10">
                  <c:v>1.28630418515664</c:v>
                </c:pt>
                <c:pt idx="11">
                  <c:v>1.12029423371771</c:v>
                </c:pt>
                <c:pt idx="12">
                  <c:v>0.971430847803229</c:v>
                </c:pt>
                <c:pt idx="13">
                  <c:v>0.83650126771712</c:v>
                </c:pt>
                <c:pt idx="14">
                  <c:v>0.713118852211838</c:v>
                </c:pt>
                <c:pt idx="15">
                  <c:v>0.599462070416271</c:v>
                </c:pt>
                <c:pt idx="16">
                  <c:v>0.494109070270042</c:v>
                </c:pt>
                <c:pt idx="17">
                  <c:v>0.395928676331139</c:v>
                </c:pt>
                <c:pt idx="18">
                  <c:v>0.304006186890099</c:v>
                </c:pt>
                <c:pt idx="19">
                  <c:v>0.217591435072626</c:v>
                </c:pt>
                <c:pt idx="20">
                  <c:v>0.136061549576028</c:v>
                </c:pt>
                <c:pt idx="21">
                  <c:v>0.0588936890535679</c:v>
                </c:pt>
                <c:pt idx="22">
                  <c:v>-0.0143552929770707</c:v>
                </c:pt>
                <c:pt idx="24">
                  <c:v>4.32192809488736</c:v>
                </c:pt>
                <c:pt idx="25">
                  <c:v>3.32192809488736</c:v>
                </c:pt>
                <c:pt idx="26">
                  <c:v>2.73696559416621</c:v>
                </c:pt>
                <c:pt idx="27">
                  <c:v>2.32192809488736</c:v>
                </c:pt>
                <c:pt idx="28">
                  <c:v>2</c:v>
                </c:pt>
                <c:pt idx="29">
                  <c:v>1.73696559416621</c:v>
                </c:pt>
                <c:pt idx="30">
                  <c:v>1.51457317282976</c:v>
                </c:pt>
                <c:pt idx="31">
                  <c:v>1.32192809488736</c:v>
                </c:pt>
                <c:pt idx="32">
                  <c:v>1.15200309344505</c:v>
                </c:pt>
                <c:pt idx="33">
                  <c:v>1</c:v>
                </c:pt>
                <c:pt idx="34">
                  <c:v>0.862496476250065</c:v>
                </c:pt>
                <c:pt idx="35">
                  <c:v>0.736965594166206</c:v>
                </c:pt>
                <c:pt idx="36">
                  <c:v>0.62148837674627</c:v>
                </c:pt>
                <c:pt idx="37">
                  <c:v>0.514573172829758</c:v>
                </c:pt>
                <c:pt idx="38">
                  <c:v>0.415037499278844</c:v>
                </c:pt>
                <c:pt idx="39">
                  <c:v>0.321928094887362</c:v>
                </c:pt>
                <c:pt idx="40">
                  <c:v>0.234465253637023</c:v>
                </c:pt>
                <c:pt idx="41">
                  <c:v>0.15200309344505</c:v>
                </c:pt>
                <c:pt idx="42">
                  <c:v>0.0740005814437764</c:v>
                </c:pt>
                <c:pt idx="43">
                  <c:v>-3.20342650381492E-016</c:v>
                </c:pt>
                <c:pt idx="44">
                  <c:v>-1.32192809488736</c:v>
                </c:pt>
                <c:pt idx="45">
                  <c:v>-1.58496250072116</c:v>
                </c:pt>
                <c:pt idx="46">
                  <c:v>-1.8073549220576</c:v>
                </c:pt>
                <c:pt idx="47">
                  <c:v>-2</c:v>
                </c:pt>
                <c:pt idx="48">
                  <c:v>-2.16992500144231</c:v>
                </c:pt>
                <c:pt idx="49">
                  <c:v>-2.32192809488736</c:v>
                </c:pt>
                <c:pt idx="50">
                  <c:v>-2.4594316186373</c:v>
                </c:pt>
                <c:pt idx="51">
                  <c:v>-2.58496250072116</c:v>
                </c:pt>
                <c:pt idx="52">
                  <c:v>-2.70043971814109</c:v>
                </c:pt>
                <c:pt idx="53">
                  <c:v>-2.8073549220576</c:v>
                </c:pt>
                <c:pt idx="54">
                  <c:v>-2.90689059560852</c:v>
                </c:pt>
                <c:pt idx="55">
                  <c:v>-3</c:v>
                </c:pt>
                <c:pt idx="56">
                  <c:v>-3.32192809488736</c:v>
                </c:pt>
              </c:numCache>
            </c:numRef>
          </c:yVal>
          <c:smooth val="0"/>
        </c:ser>
        <c:axId val="75306077"/>
        <c:axId val="2841784"/>
      </c:scatterChart>
      <c:valAx>
        <c:axId val="75306077"/>
        <c:scaling>
          <c:orientation val="minMax"/>
          <c:max val="1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1784"/>
        <c:crosses val="autoZero"/>
        <c:crossBetween val="midCat"/>
      </c:valAx>
      <c:valAx>
        <c:axId val="28417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3060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03622168181236"/>
          <c:y val="0.106663441770468"/>
          <c:w val="0.669653142198899"/>
          <c:h val="0.791026726327246"/>
        </c:manualLayout>
      </c:layout>
      <c:scatterChart>
        <c:scatterStyle val="line"/>
        <c:varyColors val="0"/>
        <c:ser>
          <c:idx val="0"/>
          <c:order val="0"/>
          <c:tx>
            <c:strRef>
              <c:f>'Logarithmus+Entropy'!$H$2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'Logarithmus+Entropy'!$F$3:$F$24</c:f>
              <c:numCache>
                <c:formatCode>General</c:formatCode>
                <c:ptCount val="22"/>
                <c:pt idx="0">
                  <c:v>1E-007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</c:numCache>
            </c:numRef>
          </c:xVal>
          <c:yVal>
            <c:numRef>
              <c:f>'Logarithmus+Entropy'!$H$3:$H$24</c:f>
              <c:numCache>
                <c:formatCode>General</c:formatCode>
                <c:ptCount val="22"/>
                <c:pt idx="0">
                  <c:v>23.2534966642115</c:v>
                </c:pt>
                <c:pt idx="1">
                  <c:v>6.64385618977472</c:v>
                </c:pt>
                <c:pt idx="2">
                  <c:v>4.05889368905357</c:v>
                </c:pt>
                <c:pt idx="3">
                  <c:v>3.18442457113743</c:v>
                </c:pt>
                <c:pt idx="4">
                  <c:v>2.64385618977472</c:v>
                </c:pt>
                <c:pt idx="5">
                  <c:v>2.25153876699596</c:v>
                </c:pt>
                <c:pt idx="6">
                  <c:v>1.94341647163363</c:v>
                </c:pt>
                <c:pt idx="7">
                  <c:v>1.68965987938785</c:v>
                </c:pt>
                <c:pt idx="8">
                  <c:v>1.47393118833241</c:v>
                </c:pt>
                <c:pt idx="9">
                  <c:v>1.28630418515664</c:v>
                </c:pt>
                <c:pt idx="10">
                  <c:v>1.12029423371771</c:v>
                </c:pt>
                <c:pt idx="11">
                  <c:v>0.971430847803229</c:v>
                </c:pt>
                <c:pt idx="12">
                  <c:v>0.83650126771712</c:v>
                </c:pt>
                <c:pt idx="13">
                  <c:v>0.713118852211838</c:v>
                </c:pt>
                <c:pt idx="14">
                  <c:v>0.599462070416271</c:v>
                </c:pt>
                <c:pt idx="15">
                  <c:v>0.494109070270042</c:v>
                </c:pt>
                <c:pt idx="16">
                  <c:v>0.395928676331139</c:v>
                </c:pt>
                <c:pt idx="17">
                  <c:v>0.304006186890099</c:v>
                </c:pt>
                <c:pt idx="18">
                  <c:v>0.217591435072626</c:v>
                </c:pt>
                <c:pt idx="19">
                  <c:v>0.136061549576028</c:v>
                </c:pt>
                <c:pt idx="20">
                  <c:v>0.0588936890535679</c:v>
                </c:pt>
                <c:pt idx="21">
                  <c:v>-0.0143552929770707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'Logarithmus+Entropy'!$I$2</c:f>
              <c:strCache>
                <c:ptCount val="1"/>
                <c:pt idx="0">
                  <c:v>Entropy-Vorb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'Logarithmus+Entropy'!$F$3:$F$24</c:f>
              <c:numCache>
                <c:formatCode>General</c:formatCode>
                <c:ptCount val="22"/>
                <c:pt idx="0">
                  <c:v>1E-007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</c:numCache>
            </c:numRef>
          </c:xVal>
          <c:yVal>
            <c:numRef>
              <c:f>'Logarithmus+Entropy'!$I$3:$I$24</c:f>
              <c:numCache>
                <c:formatCode>General</c:formatCode>
                <c:ptCount val="22"/>
                <c:pt idx="0">
                  <c:v>2.32534966642115E-006</c:v>
                </c:pt>
                <c:pt idx="1">
                  <c:v>0.0664385618977472</c:v>
                </c:pt>
                <c:pt idx="2">
                  <c:v>0.243533621343214</c:v>
                </c:pt>
                <c:pt idx="3">
                  <c:v>0.350286702825117</c:v>
                </c:pt>
                <c:pt idx="4">
                  <c:v>0.423016990363956</c:v>
                </c:pt>
                <c:pt idx="5">
                  <c:v>0.472823141069153</c:v>
                </c:pt>
                <c:pt idx="6">
                  <c:v>0.505288282624744</c:v>
                </c:pt>
                <c:pt idx="7">
                  <c:v>0.523794562610233</c:v>
                </c:pt>
                <c:pt idx="8">
                  <c:v>0.530615227799668</c:v>
                </c:pt>
                <c:pt idx="9">
                  <c:v>0.527384715914223</c:v>
                </c:pt>
                <c:pt idx="10">
                  <c:v>0.515335347510147</c:v>
                </c:pt>
                <c:pt idx="11">
                  <c:v>0.495429732379647</c:v>
                </c:pt>
                <c:pt idx="12">
                  <c:v>0.468440709921588</c:v>
                </c:pt>
                <c:pt idx="13">
                  <c:v>0.435002499849221</c:v>
                </c:pt>
                <c:pt idx="14">
                  <c:v>0.395644966474739</c:v>
                </c:pt>
                <c:pt idx="15">
                  <c:v>0.35081743989173</c:v>
                </c:pt>
                <c:pt idx="16">
                  <c:v>0.300905794011666</c:v>
                </c:pt>
                <c:pt idx="17">
                  <c:v>0.246245011380981</c:v>
                </c:pt>
                <c:pt idx="18">
                  <c:v>0.187128634162459</c:v>
                </c:pt>
                <c:pt idx="19">
                  <c:v>0.123816010114185</c:v>
                </c:pt>
                <c:pt idx="20">
                  <c:v>0.0565379414914252</c:v>
                </c:pt>
                <c:pt idx="21">
                  <c:v>-0.0144988459068414</c:v>
                </c:pt>
              </c:numCache>
            </c:numRef>
          </c:yVal>
          <c:smooth val="0"/>
        </c:ser>
        <c:axId val="48953093"/>
        <c:axId val="57292367"/>
      </c:scatterChart>
      <c:valAx>
        <c:axId val="489530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292367"/>
        <c:crosses val="autoZero"/>
        <c:crossBetween val="midCat"/>
      </c:valAx>
      <c:valAx>
        <c:axId val="572923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530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01231547182122"/>
          <c:y val="0.106658595641646"/>
          <c:w val="0.766332273060925"/>
          <c:h val="0.7909200968523"/>
        </c:manualLayout>
      </c:layout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22"/>
                <c:pt idx="0">
                  <c:v>1E-007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2"/>
                <c:pt idx="0">
                  <c:v>23.2534966642115</c:v>
                </c:pt>
                <c:pt idx="1">
                  <c:v>6.64385618977472</c:v>
                </c:pt>
                <c:pt idx="2">
                  <c:v>4.05889368905357</c:v>
                </c:pt>
                <c:pt idx="3">
                  <c:v>3.18442457113743</c:v>
                </c:pt>
                <c:pt idx="4">
                  <c:v>2.64385618977472</c:v>
                </c:pt>
                <c:pt idx="5">
                  <c:v>2.25153876699596</c:v>
                </c:pt>
                <c:pt idx="6">
                  <c:v>1.94341647163363</c:v>
                </c:pt>
                <c:pt idx="7">
                  <c:v>1.68965987938785</c:v>
                </c:pt>
                <c:pt idx="8">
                  <c:v>1.47393118833241</c:v>
                </c:pt>
                <c:pt idx="9">
                  <c:v>1.28630418515664</c:v>
                </c:pt>
                <c:pt idx="10">
                  <c:v>1.12029423371771</c:v>
                </c:pt>
                <c:pt idx="11">
                  <c:v>0.971430847803229</c:v>
                </c:pt>
                <c:pt idx="12">
                  <c:v>0.83650126771712</c:v>
                </c:pt>
                <c:pt idx="13">
                  <c:v>0.713118852211838</c:v>
                </c:pt>
                <c:pt idx="14">
                  <c:v>0.599462070416271</c:v>
                </c:pt>
                <c:pt idx="15">
                  <c:v>0.494109070270042</c:v>
                </c:pt>
                <c:pt idx="16">
                  <c:v>0.395928676331139</c:v>
                </c:pt>
                <c:pt idx="17">
                  <c:v>0.304006186890099</c:v>
                </c:pt>
                <c:pt idx="18">
                  <c:v>0.217591435072626</c:v>
                </c:pt>
                <c:pt idx="19">
                  <c:v>0.136061549576028</c:v>
                </c:pt>
                <c:pt idx="20">
                  <c:v>0.0588936890535679</c:v>
                </c:pt>
                <c:pt idx="21">
                  <c:v>-0.0143552929770707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Entropy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22"/>
                <c:pt idx="0">
                  <c:v>1E-007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22"/>
                <c:pt idx="0">
                  <c:v>2.32534966642115E-006</c:v>
                </c:pt>
                <c:pt idx="1">
                  <c:v>0.0664385618977472</c:v>
                </c:pt>
                <c:pt idx="2">
                  <c:v>0.243533621343214</c:v>
                </c:pt>
                <c:pt idx="3">
                  <c:v>0.350286702825117</c:v>
                </c:pt>
                <c:pt idx="4">
                  <c:v>0.423016990363956</c:v>
                </c:pt>
                <c:pt idx="5">
                  <c:v>0.472823141069153</c:v>
                </c:pt>
                <c:pt idx="6">
                  <c:v>0.505288282624744</c:v>
                </c:pt>
                <c:pt idx="7">
                  <c:v>0.523794562610233</c:v>
                </c:pt>
                <c:pt idx="8">
                  <c:v>0.530615227799668</c:v>
                </c:pt>
                <c:pt idx="9">
                  <c:v>0.527384715914223</c:v>
                </c:pt>
                <c:pt idx="10">
                  <c:v>0.515335347510147</c:v>
                </c:pt>
                <c:pt idx="11">
                  <c:v>0.495429732379647</c:v>
                </c:pt>
                <c:pt idx="12">
                  <c:v>0.468440709921588</c:v>
                </c:pt>
                <c:pt idx="13">
                  <c:v>0.435002499849221</c:v>
                </c:pt>
                <c:pt idx="14">
                  <c:v>0.395644966474739</c:v>
                </c:pt>
                <c:pt idx="15">
                  <c:v>0.35081743989173</c:v>
                </c:pt>
                <c:pt idx="16">
                  <c:v>0.300905794011666</c:v>
                </c:pt>
                <c:pt idx="17">
                  <c:v>0.246245011380981</c:v>
                </c:pt>
                <c:pt idx="18">
                  <c:v>0.187128634162459</c:v>
                </c:pt>
                <c:pt idx="19">
                  <c:v>0.123816010114185</c:v>
                </c:pt>
                <c:pt idx="20">
                  <c:v>0.0565379414914252</c:v>
                </c:pt>
                <c:pt idx="21">
                  <c:v>-0.0144988459068414</c:v>
                </c:pt>
              </c:numCache>
            </c:numRef>
          </c:yVal>
          <c:smooth val="0"/>
        </c:ser>
        <c:axId val="87173293"/>
        <c:axId val="89524598"/>
      </c:scatterChart>
      <c:valAx>
        <c:axId val="871732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524598"/>
        <c:crosses val="autoZero"/>
        <c:crossBetween val="midCat"/>
      </c:valAx>
      <c:valAx>
        <c:axId val="89524598"/>
        <c:scaling>
          <c:orientation val="minMax"/>
          <c:max val="1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732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194760</xdr:colOff>
      <xdr:row>4</xdr:row>
      <xdr:rowOff>141840</xdr:rowOff>
    </xdr:from>
    <xdr:to>
      <xdr:col>17</xdr:col>
      <xdr:colOff>204840</xdr:colOff>
      <xdr:row>8</xdr:row>
      <xdr:rowOff>18000</xdr:rowOff>
    </xdr:to>
    <xdr:sp>
      <xdr:nvSpPr>
        <xdr:cNvPr id="0" name="Line 1"/>
        <xdr:cNvSpPr/>
      </xdr:nvSpPr>
      <xdr:spPr>
        <a:xfrm flipH="1">
          <a:off x="3136680" y="849600"/>
          <a:ext cx="1737000" cy="52632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4320</xdr:colOff>
      <xdr:row>9</xdr:row>
      <xdr:rowOff>1440</xdr:rowOff>
    </xdr:from>
    <xdr:to>
      <xdr:col>9</xdr:col>
      <xdr:colOff>19080</xdr:colOff>
      <xdr:row>11</xdr:row>
      <xdr:rowOff>125640</xdr:rowOff>
    </xdr:to>
    <xdr:sp>
      <xdr:nvSpPr>
        <xdr:cNvPr id="1" name="Line 1"/>
        <xdr:cNvSpPr/>
      </xdr:nvSpPr>
      <xdr:spPr>
        <a:xfrm flipH="1">
          <a:off x="2298240" y="1522080"/>
          <a:ext cx="662760" cy="44928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23400</xdr:colOff>
      <xdr:row>13</xdr:row>
      <xdr:rowOff>3240</xdr:rowOff>
    </xdr:from>
    <xdr:to>
      <xdr:col>5</xdr:col>
      <xdr:colOff>13320</xdr:colOff>
      <xdr:row>14</xdr:row>
      <xdr:rowOff>135720</xdr:rowOff>
    </xdr:to>
    <xdr:sp>
      <xdr:nvSpPr>
        <xdr:cNvPr id="2" name="Line 1"/>
        <xdr:cNvSpPr/>
      </xdr:nvSpPr>
      <xdr:spPr>
        <a:xfrm flipH="1">
          <a:off x="1885680" y="2174040"/>
          <a:ext cx="205920" cy="2952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14400</xdr:colOff>
      <xdr:row>13</xdr:row>
      <xdr:rowOff>3240</xdr:rowOff>
    </xdr:from>
    <xdr:to>
      <xdr:col>7</xdr:col>
      <xdr:colOff>21960</xdr:colOff>
      <xdr:row>15</xdr:row>
      <xdr:rowOff>22320</xdr:rowOff>
    </xdr:to>
    <xdr:sp>
      <xdr:nvSpPr>
        <xdr:cNvPr id="3" name="Line 1"/>
        <xdr:cNvSpPr/>
      </xdr:nvSpPr>
      <xdr:spPr>
        <a:xfrm>
          <a:off x="2308320" y="2174040"/>
          <a:ext cx="223560" cy="34416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21960</xdr:colOff>
      <xdr:row>9</xdr:row>
      <xdr:rowOff>1440</xdr:rowOff>
    </xdr:from>
    <xdr:to>
      <xdr:col>12</xdr:col>
      <xdr:colOff>190080</xdr:colOff>
      <xdr:row>12</xdr:row>
      <xdr:rowOff>8640</xdr:rowOff>
    </xdr:to>
    <xdr:sp>
      <xdr:nvSpPr>
        <xdr:cNvPr id="4" name="Line 1"/>
        <xdr:cNvSpPr/>
      </xdr:nvSpPr>
      <xdr:spPr>
        <a:xfrm>
          <a:off x="3179520" y="1522080"/>
          <a:ext cx="600120" cy="4950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13</xdr:col>
      <xdr:colOff>213840</xdr:colOff>
      <xdr:row>12</xdr:row>
      <xdr:rowOff>154440</xdr:rowOff>
    </xdr:from>
    <xdr:to>
      <xdr:col>15</xdr:col>
      <xdr:colOff>24840</xdr:colOff>
      <xdr:row>15</xdr:row>
      <xdr:rowOff>32400</xdr:rowOff>
    </xdr:to>
    <xdr:sp>
      <xdr:nvSpPr>
        <xdr:cNvPr id="5" name="Line 1"/>
        <xdr:cNvSpPr/>
      </xdr:nvSpPr>
      <xdr:spPr>
        <a:xfrm>
          <a:off x="4019040" y="2162880"/>
          <a:ext cx="243000" cy="3654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214200</xdr:colOff>
      <xdr:row>12</xdr:row>
      <xdr:rowOff>126000</xdr:rowOff>
    </xdr:from>
    <xdr:to>
      <xdr:col>13</xdr:col>
      <xdr:colOff>8280</xdr:colOff>
      <xdr:row>14</xdr:row>
      <xdr:rowOff>135720</xdr:rowOff>
    </xdr:to>
    <xdr:sp>
      <xdr:nvSpPr>
        <xdr:cNvPr id="6" name="Line 1"/>
        <xdr:cNvSpPr/>
      </xdr:nvSpPr>
      <xdr:spPr>
        <a:xfrm flipH="1">
          <a:off x="3587760" y="2134440"/>
          <a:ext cx="225720" cy="3348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18</xdr:col>
      <xdr:colOff>209880</xdr:colOff>
      <xdr:row>5</xdr:row>
      <xdr:rowOff>7200</xdr:rowOff>
    </xdr:from>
    <xdr:to>
      <xdr:col>25</xdr:col>
      <xdr:colOff>10440</xdr:colOff>
      <xdr:row>7</xdr:row>
      <xdr:rowOff>150120</xdr:rowOff>
    </xdr:to>
    <xdr:sp>
      <xdr:nvSpPr>
        <xdr:cNvPr id="7" name="Line 1"/>
        <xdr:cNvSpPr/>
      </xdr:nvSpPr>
      <xdr:spPr>
        <a:xfrm>
          <a:off x="5094720" y="877680"/>
          <a:ext cx="1502280" cy="4680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22</xdr:col>
      <xdr:colOff>2160</xdr:colOff>
      <xdr:row>9</xdr:row>
      <xdr:rowOff>10800</xdr:rowOff>
    </xdr:from>
    <xdr:to>
      <xdr:col>25</xdr:col>
      <xdr:colOff>13680</xdr:colOff>
      <xdr:row>11</xdr:row>
      <xdr:rowOff>162720</xdr:rowOff>
    </xdr:to>
    <xdr:sp>
      <xdr:nvSpPr>
        <xdr:cNvPr id="8" name="Line 1"/>
        <xdr:cNvSpPr/>
      </xdr:nvSpPr>
      <xdr:spPr>
        <a:xfrm flipH="1">
          <a:off x="5814000" y="1531440"/>
          <a:ext cx="786240" cy="4770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26</xdr:col>
      <xdr:colOff>15120</xdr:colOff>
      <xdr:row>9</xdr:row>
      <xdr:rowOff>1440</xdr:rowOff>
    </xdr:from>
    <xdr:to>
      <xdr:col>28</xdr:col>
      <xdr:colOff>244800</xdr:colOff>
      <xdr:row>11</xdr:row>
      <xdr:rowOff>135000</xdr:rowOff>
    </xdr:to>
    <xdr:sp>
      <xdr:nvSpPr>
        <xdr:cNvPr id="9" name="Line 1"/>
        <xdr:cNvSpPr/>
      </xdr:nvSpPr>
      <xdr:spPr>
        <a:xfrm>
          <a:off x="6817680" y="1522080"/>
          <a:ext cx="735120" cy="45864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20</xdr:col>
      <xdr:colOff>4320</xdr:colOff>
      <xdr:row>13</xdr:row>
      <xdr:rowOff>23400</xdr:rowOff>
    </xdr:from>
    <xdr:to>
      <xdr:col>21</xdr:col>
      <xdr:colOff>10800</xdr:colOff>
      <xdr:row>15</xdr:row>
      <xdr:rowOff>4320</xdr:rowOff>
    </xdr:to>
    <xdr:sp>
      <xdr:nvSpPr>
        <xdr:cNvPr id="10" name="Line 1"/>
        <xdr:cNvSpPr/>
      </xdr:nvSpPr>
      <xdr:spPr>
        <a:xfrm flipH="1">
          <a:off x="5321160" y="2194200"/>
          <a:ext cx="285840" cy="3060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22</xdr:col>
      <xdr:colOff>2160</xdr:colOff>
      <xdr:row>13</xdr:row>
      <xdr:rowOff>3240</xdr:rowOff>
    </xdr:from>
    <xdr:to>
      <xdr:col>23</xdr:col>
      <xdr:colOff>23760</xdr:colOff>
      <xdr:row>15</xdr:row>
      <xdr:rowOff>13680</xdr:rowOff>
    </xdr:to>
    <xdr:sp>
      <xdr:nvSpPr>
        <xdr:cNvPr id="11" name="Line 1"/>
        <xdr:cNvSpPr/>
      </xdr:nvSpPr>
      <xdr:spPr>
        <a:xfrm>
          <a:off x="5814000" y="2174040"/>
          <a:ext cx="295920" cy="33552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196920</xdr:colOff>
      <xdr:row>12</xdr:row>
      <xdr:rowOff>154440</xdr:rowOff>
    </xdr:from>
    <xdr:to>
      <xdr:col>29</xdr:col>
      <xdr:colOff>8280</xdr:colOff>
      <xdr:row>14</xdr:row>
      <xdr:rowOff>135720</xdr:rowOff>
    </xdr:to>
    <xdr:sp>
      <xdr:nvSpPr>
        <xdr:cNvPr id="12" name="Line 1"/>
        <xdr:cNvSpPr/>
      </xdr:nvSpPr>
      <xdr:spPr>
        <a:xfrm flipH="1">
          <a:off x="7288920" y="2162880"/>
          <a:ext cx="316800" cy="30636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29</xdr:col>
      <xdr:colOff>194040</xdr:colOff>
      <xdr:row>12</xdr:row>
      <xdr:rowOff>154440</xdr:rowOff>
    </xdr:from>
    <xdr:to>
      <xdr:col>30</xdr:col>
      <xdr:colOff>268560</xdr:colOff>
      <xdr:row>15</xdr:row>
      <xdr:rowOff>3600</xdr:rowOff>
    </xdr:to>
    <xdr:sp>
      <xdr:nvSpPr>
        <xdr:cNvPr id="13" name="Line 1"/>
        <xdr:cNvSpPr/>
      </xdr:nvSpPr>
      <xdr:spPr>
        <a:xfrm>
          <a:off x="7791480" y="2162880"/>
          <a:ext cx="294480" cy="3366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25920</xdr:colOff>
      <xdr:row>16</xdr:row>
      <xdr:rowOff>3240</xdr:rowOff>
    </xdr:from>
    <xdr:to>
      <xdr:col>2</xdr:col>
      <xdr:colOff>209520</xdr:colOff>
      <xdr:row>18</xdr:row>
      <xdr:rowOff>148680</xdr:rowOff>
    </xdr:to>
    <xdr:sp>
      <xdr:nvSpPr>
        <xdr:cNvPr id="14" name="Line 1"/>
        <xdr:cNvSpPr/>
      </xdr:nvSpPr>
      <xdr:spPr>
        <a:xfrm flipH="1">
          <a:off x="1456560" y="2661840"/>
          <a:ext cx="183600" cy="47052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23400</xdr:colOff>
      <xdr:row>15</xdr:row>
      <xdr:rowOff>158040</xdr:rowOff>
    </xdr:from>
    <xdr:to>
      <xdr:col>4</xdr:col>
      <xdr:colOff>207000</xdr:colOff>
      <xdr:row>19</xdr:row>
      <xdr:rowOff>12600</xdr:rowOff>
    </xdr:to>
    <xdr:sp>
      <xdr:nvSpPr>
        <xdr:cNvPr id="15" name="Line 1"/>
        <xdr:cNvSpPr/>
      </xdr:nvSpPr>
      <xdr:spPr>
        <a:xfrm>
          <a:off x="1885680" y="2653920"/>
          <a:ext cx="183600" cy="50508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34560</xdr:colOff>
      <xdr:row>16</xdr:row>
      <xdr:rowOff>14040</xdr:rowOff>
    </xdr:from>
    <xdr:to>
      <xdr:col>7</xdr:col>
      <xdr:colOff>21960</xdr:colOff>
      <xdr:row>18</xdr:row>
      <xdr:rowOff>158760</xdr:rowOff>
    </xdr:to>
    <xdr:sp>
      <xdr:nvSpPr>
        <xdr:cNvPr id="16" name="Line 1"/>
        <xdr:cNvSpPr/>
      </xdr:nvSpPr>
      <xdr:spPr>
        <a:xfrm flipH="1">
          <a:off x="2328480" y="2672640"/>
          <a:ext cx="203400" cy="4698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720</xdr:colOff>
      <xdr:row>15</xdr:row>
      <xdr:rowOff>148680</xdr:rowOff>
    </xdr:from>
    <xdr:to>
      <xdr:col>8</xdr:col>
      <xdr:colOff>215280</xdr:colOff>
      <xdr:row>19</xdr:row>
      <xdr:rowOff>22680</xdr:rowOff>
    </xdr:to>
    <xdr:sp>
      <xdr:nvSpPr>
        <xdr:cNvPr id="17" name="Line 1"/>
        <xdr:cNvSpPr/>
      </xdr:nvSpPr>
      <xdr:spPr>
        <a:xfrm>
          <a:off x="2726640" y="2644560"/>
          <a:ext cx="214560" cy="52452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21960</xdr:colOff>
      <xdr:row>16</xdr:row>
      <xdr:rowOff>3240</xdr:rowOff>
    </xdr:from>
    <xdr:to>
      <xdr:col>10</xdr:col>
      <xdr:colOff>215640</xdr:colOff>
      <xdr:row>19</xdr:row>
      <xdr:rowOff>12600</xdr:rowOff>
    </xdr:to>
    <xdr:sp>
      <xdr:nvSpPr>
        <xdr:cNvPr id="18" name="Line 1"/>
        <xdr:cNvSpPr/>
      </xdr:nvSpPr>
      <xdr:spPr>
        <a:xfrm flipH="1">
          <a:off x="3179520" y="2661840"/>
          <a:ext cx="193680" cy="49716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214200</xdr:colOff>
      <xdr:row>16</xdr:row>
      <xdr:rowOff>14040</xdr:rowOff>
    </xdr:from>
    <xdr:to>
      <xdr:col>12</xdr:col>
      <xdr:colOff>180720</xdr:colOff>
      <xdr:row>18</xdr:row>
      <xdr:rowOff>149400</xdr:rowOff>
    </xdr:to>
    <xdr:sp>
      <xdr:nvSpPr>
        <xdr:cNvPr id="19" name="Line 1"/>
        <xdr:cNvSpPr/>
      </xdr:nvSpPr>
      <xdr:spPr>
        <a:xfrm>
          <a:off x="3587760" y="2672640"/>
          <a:ext cx="182520" cy="46044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13</xdr:col>
      <xdr:colOff>213840</xdr:colOff>
      <xdr:row>15</xdr:row>
      <xdr:rowOff>158040</xdr:rowOff>
    </xdr:from>
    <xdr:to>
      <xdr:col>15</xdr:col>
      <xdr:colOff>24840</xdr:colOff>
      <xdr:row>19</xdr:row>
      <xdr:rowOff>3240</xdr:rowOff>
    </xdr:to>
    <xdr:sp>
      <xdr:nvSpPr>
        <xdr:cNvPr id="20" name="Line 1"/>
        <xdr:cNvSpPr/>
      </xdr:nvSpPr>
      <xdr:spPr>
        <a:xfrm flipH="1">
          <a:off x="4019040" y="2653920"/>
          <a:ext cx="243000" cy="49572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210600</xdr:colOff>
      <xdr:row>15</xdr:row>
      <xdr:rowOff>158040</xdr:rowOff>
    </xdr:from>
    <xdr:to>
      <xdr:col>16</xdr:col>
      <xdr:colOff>199800</xdr:colOff>
      <xdr:row>19</xdr:row>
      <xdr:rowOff>12600</xdr:rowOff>
    </xdr:to>
    <xdr:sp>
      <xdr:nvSpPr>
        <xdr:cNvPr id="21" name="Line 1"/>
        <xdr:cNvSpPr/>
      </xdr:nvSpPr>
      <xdr:spPr>
        <a:xfrm>
          <a:off x="4447800" y="2653920"/>
          <a:ext cx="205200" cy="50508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18</xdr:col>
      <xdr:colOff>36000</xdr:colOff>
      <xdr:row>16</xdr:row>
      <xdr:rowOff>14040</xdr:rowOff>
    </xdr:from>
    <xdr:to>
      <xdr:col>19</xdr:col>
      <xdr:colOff>2880</xdr:colOff>
      <xdr:row>18</xdr:row>
      <xdr:rowOff>149400</xdr:rowOff>
    </xdr:to>
    <xdr:sp>
      <xdr:nvSpPr>
        <xdr:cNvPr id="22" name="Line 1"/>
        <xdr:cNvSpPr/>
      </xdr:nvSpPr>
      <xdr:spPr>
        <a:xfrm flipH="1">
          <a:off x="4920840" y="2672640"/>
          <a:ext cx="182880" cy="46044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20</xdr:col>
      <xdr:colOff>4320</xdr:colOff>
      <xdr:row>15</xdr:row>
      <xdr:rowOff>158040</xdr:rowOff>
    </xdr:from>
    <xdr:to>
      <xdr:col>20</xdr:col>
      <xdr:colOff>259920</xdr:colOff>
      <xdr:row>19</xdr:row>
      <xdr:rowOff>32400</xdr:rowOff>
    </xdr:to>
    <xdr:sp>
      <xdr:nvSpPr>
        <xdr:cNvPr id="23" name="Line 1"/>
        <xdr:cNvSpPr/>
      </xdr:nvSpPr>
      <xdr:spPr>
        <a:xfrm>
          <a:off x="5321160" y="2653920"/>
          <a:ext cx="255600" cy="52488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22</xdr:col>
      <xdr:colOff>12240</xdr:colOff>
      <xdr:row>16</xdr:row>
      <xdr:rowOff>3240</xdr:rowOff>
    </xdr:from>
    <xdr:to>
      <xdr:col>22</xdr:col>
      <xdr:colOff>267840</xdr:colOff>
      <xdr:row>19</xdr:row>
      <xdr:rowOff>22680</xdr:rowOff>
    </xdr:to>
    <xdr:sp>
      <xdr:nvSpPr>
        <xdr:cNvPr id="24" name="Line 1"/>
        <xdr:cNvSpPr/>
      </xdr:nvSpPr>
      <xdr:spPr>
        <a:xfrm flipH="1">
          <a:off x="5824080" y="2661840"/>
          <a:ext cx="255600" cy="50724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24</xdr:col>
      <xdr:colOff>13320</xdr:colOff>
      <xdr:row>16</xdr:row>
      <xdr:rowOff>14040</xdr:rowOff>
    </xdr:from>
    <xdr:to>
      <xdr:col>24</xdr:col>
      <xdr:colOff>268200</xdr:colOff>
      <xdr:row>19</xdr:row>
      <xdr:rowOff>23400</xdr:rowOff>
    </xdr:to>
    <xdr:sp>
      <xdr:nvSpPr>
        <xdr:cNvPr id="25" name="Line 1"/>
        <xdr:cNvSpPr/>
      </xdr:nvSpPr>
      <xdr:spPr>
        <a:xfrm>
          <a:off x="6315480" y="2672640"/>
          <a:ext cx="254880" cy="49716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26</xdr:col>
      <xdr:colOff>25200</xdr:colOff>
      <xdr:row>16</xdr:row>
      <xdr:rowOff>3240</xdr:rowOff>
    </xdr:from>
    <xdr:to>
      <xdr:col>26</xdr:col>
      <xdr:colOff>289800</xdr:colOff>
      <xdr:row>18</xdr:row>
      <xdr:rowOff>158040</xdr:rowOff>
    </xdr:to>
    <xdr:sp>
      <xdr:nvSpPr>
        <xdr:cNvPr id="26" name="Line 1"/>
        <xdr:cNvSpPr/>
      </xdr:nvSpPr>
      <xdr:spPr>
        <a:xfrm flipH="1">
          <a:off x="6827760" y="2661840"/>
          <a:ext cx="264600" cy="47988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28</xdr:col>
      <xdr:colOff>21960</xdr:colOff>
      <xdr:row>15</xdr:row>
      <xdr:rowOff>158040</xdr:rowOff>
    </xdr:from>
    <xdr:to>
      <xdr:col>28</xdr:col>
      <xdr:colOff>256680</xdr:colOff>
      <xdr:row>18</xdr:row>
      <xdr:rowOff>158040</xdr:rowOff>
    </xdr:to>
    <xdr:sp>
      <xdr:nvSpPr>
        <xdr:cNvPr id="27" name="Line 1"/>
        <xdr:cNvSpPr/>
      </xdr:nvSpPr>
      <xdr:spPr>
        <a:xfrm>
          <a:off x="7329960" y="2653920"/>
          <a:ext cx="234720" cy="48780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29</xdr:col>
      <xdr:colOff>214920</xdr:colOff>
      <xdr:row>16</xdr:row>
      <xdr:rowOff>23400</xdr:rowOff>
    </xdr:from>
    <xdr:to>
      <xdr:col>30</xdr:col>
      <xdr:colOff>268560</xdr:colOff>
      <xdr:row>18</xdr:row>
      <xdr:rowOff>158760</xdr:rowOff>
    </xdr:to>
    <xdr:sp>
      <xdr:nvSpPr>
        <xdr:cNvPr id="28" name="Line 1"/>
        <xdr:cNvSpPr/>
      </xdr:nvSpPr>
      <xdr:spPr>
        <a:xfrm flipH="1">
          <a:off x="7812360" y="2682000"/>
          <a:ext cx="273600" cy="46044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31</xdr:col>
      <xdr:colOff>207360</xdr:colOff>
      <xdr:row>15</xdr:row>
      <xdr:rowOff>139320</xdr:rowOff>
    </xdr:from>
    <xdr:to>
      <xdr:col>32</xdr:col>
      <xdr:colOff>257040</xdr:colOff>
      <xdr:row>19</xdr:row>
      <xdr:rowOff>3240</xdr:rowOff>
    </xdr:to>
    <xdr:sp>
      <xdr:nvSpPr>
        <xdr:cNvPr id="29" name="Line 1"/>
        <xdr:cNvSpPr/>
      </xdr:nvSpPr>
      <xdr:spPr>
        <a:xfrm>
          <a:off x="8294400" y="2635200"/>
          <a:ext cx="265680" cy="51444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790560</xdr:colOff>
      <xdr:row>0</xdr:row>
      <xdr:rowOff>13320</xdr:rowOff>
    </xdr:from>
    <xdr:to>
      <xdr:col>4</xdr:col>
      <xdr:colOff>809280</xdr:colOff>
      <xdr:row>2</xdr:row>
      <xdr:rowOff>128520</xdr:rowOff>
    </xdr:to>
    <xdr:sp>
      <xdr:nvSpPr>
        <xdr:cNvPr id="30" name="Line 1"/>
        <xdr:cNvSpPr/>
      </xdr:nvSpPr>
      <xdr:spPr>
        <a:xfrm flipV="1">
          <a:off x="1604520" y="13320"/>
          <a:ext cx="2460960" cy="440280"/>
        </a:xfrm>
        <a:prstGeom prst="line">
          <a:avLst/>
        </a:prstGeom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5040</xdr:colOff>
      <xdr:row>0</xdr:row>
      <xdr:rowOff>6840</xdr:rowOff>
    </xdr:from>
    <xdr:to>
      <xdr:col>6</xdr:col>
      <xdr:colOff>37440</xdr:colOff>
      <xdr:row>2</xdr:row>
      <xdr:rowOff>155160</xdr:rowOff>
    </xdr:to>
    <xdr:sp>
      <xdr:nvSpPr>
        <xdr:cNvPr id="31" name="Line 1"/>
        <xdr:cNvSpPr/>
      </xdr:nvSpPr>
      <xdr:spPr>
        <a:xfrm>
          <a:off x="4075200" y="6840"/>
          <a:ext cx="846360" cy="473400"/>
        </a:xfrm>
        <a:prstGeom prst="line">
          <a:avLst/>
        </a:prstGeom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371160</xdr:colOff>
      <xdr:row>4</xdr:row>
      <xdr:rowOff>13680</xdr:rowOff>
    </xdr:from>
    <xdr:to>
      <xdr:col>1</xdr:col>
      <xdr:colOff>808560</xdr:colOff>
      <xdr:row>6</xdr:row>
      <xdr:rowOff>135720</xdr:rowOff>
    </xdr:to>
    <xdr:sp>
      <xdr:nvSpPr>
        <xdr:cNvPr id="32" name="Line 1"/>
        <xdr:cNvSpPr/>
      </xdr:nvSpPr>
      <xdr:spPr>
        <a:xfrm flipH="1">
          <a:off x="371160" y="663840"/>
          <a:ext cx="1251360" cy="447120"/>
        </a:xfrm>
        <a:prstGeom prst="line">
          <a:avLst/>
        </a:prstGeom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21600</xdr:colOff>
      <xdr:row>4</xdr:row>
      <xdr:rowOff>7200</xdr:rowOff>
    </xdr:from>
    <xdr:to>
      <xdr:col>2</xdr:col>
      <xdr:colOff>22680</xdr:colOff>
      <xdr:row>6</xdr:row>
      <xdr:rowOff>161640</xdr:rowOff>
    </xdr:to>
    <xdr:sp>
      <xdr:nvSpPr>
        <xdr:cNvPr id="33" name="Line 1"/>
        <xdr:cNvSpPr/>
      </xdr:nvSpPr>
      <xdr:spPr>
        <a:xfrm>
          <a:off x="1649520" y="657360"/>
          <a:ext cx="1080" cy="479520"/>
        </a:xfrm>
        <a:prstGeom prst="line">
          <a:avLst/>
        </a:prstGeom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349920</xdr:colOff>
      <xdr:row>8</xdr:row>
      <xdr:rowOff>13320</xdr:rowOff>
    </xdr:from>
    <xdr:to>
      <xdr:col>1</xdr:col>
      <xdr:colOff>759600</xdr:colOff>
      <xdr:row>10</xdr:row>
      <xdr:rowOff>129960</xdr:rowOff>
    </xdr:to>
    <xdr:sp>
      <xdr:nvSpPr>
        <xdr:cNvPr id="34" name="Line 1"/>
        <xdr:cNvSpPr/>
      </xdr:nvSpPr>
      <xdr:spPr>
        <a:xfrm flipH="1">
          <a:off x="1163880" y="1313640"/>
          <a:ext cx="409680" cy="441720"/>
        </a:xfrm>
        <a:prstGeom prst="line">
          <a:avLst/>
        </a:prstGeom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15480</xdr:colOff>
      <xdr:row>8</xdr:row>
      <xdr:rowOff>14040</xdr:rowOff>
    </xdr:from>
    <xdr:to>
      <xdr:col>2</xdr:col>
      <xdr:colOff>335520</xdr:colOff>
      <xdr:row>10</xdr:row>
      <xdr:rowOff>149760</xdr:rowOff>
    </xdr:to>
    <xdr:sp>
      <xdr:nvSpPr>
        <xdr:cNvPr id="35" name="Line 1"/>
        <xdr:cNvSpPr/>
      </xdr:nvSpPr>
      <xdr:spPr>
        <a:xfrm>
          <a:off x="1643400" y="1314360"/>
          <a:ext cx="320040" cy="460800"/>
        </a:xfrm>
        <a:prstGeom prst="line">
          <a:avLst/>
        </a:prstGeom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273600</xdr:colOff>
      <xdr:row>3</xdr:row>
      <xdr:rowOff>146520</xdr:rowOff>
    </xdr:from>
    <xdr:to>
      <xdr:col>5</xdr:col>
      <xdr:colOff>798840</xdr:colOff>
      <xdr:row>10</xdr:row>
      <xdr:rowOff>153720</xdr:rowOff>
    </xdr:to>
    <xdr:sp>
      <xdr:nvSpPr>
        <xdr:cNvPr id="36" name="Line 1"/>
        <xdr:cNvSpPr/>
      </xdr:nvSpPr>
      <xdr:spPr>
        <a:xfrm flipH="1">
          <a:off x="4343760" y="633960"/>
          <a:ext cx="525240" cy="1145160"/>
        </a:xfrm>
        <a:prstGeom prst="line">
          <a:avLst/>
        </a:prstGeom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27000</xdr:colOff>
      <xdr:row>4</xdr:row>
      <xdr:rowOff>7200</xdr:rowOff>
    </xdr:from>
    <xdr:to>
      <xdr:col>6</xdr:col>
      <xdr:colOff>410760</xdr:colOff>
      <xdr:row>10</xdr:row>
      <xdr:rowOff>147600</xdr:rowOff>
    </xdr:to>
    <xdr:sp>
      <xdr:nvSpPr>
        <xdr:cNvPr id="37" name="Line 1"/>
        <xdr:cNvSpPr/>
      </xdr:nvSpPr>
      <xdr:spPr>
        <a:xfrm>
          <a:off x="4911120" y="657360"/>
          <a:ext cx="383760" cy="1115640"/>
        </a:xfrm>
        <a:prstGeom prst="line">
          <a:avLst/>
        </a:prstGeom>
        <a:ln w="9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13320</xdr:colOff>
      <xdr:row>0</xdr:row>
      <xdr:rowOff>105120</xdr:rowOff>
    </xdr:from>
    <xdr:to>
      <xdr:col>1</xdr:col>
      <xdr:colOff>3165120</xdr:colOff>
      <xdr:row>16</xdr:row>
      <xdr:rowOff>14040</xdr:rowOff>
    </xdr:to>
    <xdr:graphicFrame>
      <xdr:nvGraphicFramePr>
        <xdr:cNvPr id="38" name=""/>
        <xdr:cNvGraphicFramePr/>
      </xdr:nvGraphicFramePr>
      <xdr:xfrm>
        <a:off x="827280" y="105120"/>
        <a:ext cx="3151800" cy="357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3336120</xdr:colOff>
      <xdr:row>0</xdr:row>
      <xdr:rowOff>621360</xdr:rowOff>
    </xdr:from>
    <xdr:to>
      <xdr:col>3</xdr:col>
      <xdr:colOff>725760</xdr:colOff>
      <xdr:row>15</xdr:row>
      <xdr:rowOff>90360</xdr:rowOff>
    </xdr:to>
    <xdr:graphicFrame>
      <xdr:nvGraphicFramePr>
        <xdr:cNvPr id="39" name=""/>
        <xdr:cNvGraphicFramePr/>
      </xdr:nvGraphicFramePr>
      <xdr:xfrm>
        <a:off x="4150080" y="621360"/>
        <a:ext cx="2812320" cy="297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790920</xdr:colOff>
      <xdr:row>33</xdr:row>
      <xdr:rowOff>84240</xdr:rowOff>
    </xdr:from>
    <xdr:to>
      <xdr:col>2</xdr:col>
      <xdr:colOff>419400</xdr:colOff>
      <xdr:row>51</xdr:row>
      <xdr:rowOff>131400</xdr:rowOff>
    </xdr:to>
    <xdr:graphicFrame>
      <xdr:nvGraphicFramePr>
        <xdr:cNvPr id="40" name="gelb:Entropy-Vorbereitung"/>
        <xdr:cNvGraphicFramePr/>
      </xdr:nvGraphicFramePr>
      <xdr:xfrm>
        <a:off x="790920" y="6517800"/>
        <a:ext cx="4413600" cy="29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787320</xdr:colOff>
      <xdr:row>0</xdr:row>
      <xdr:rowOff>13680</xdr:rowOff>
    </xdr:from>
    <xdr:to>
      <xdr:col>4</xdr:col>
      <xdr:colOff>806400</xdr:colOff>
      <xdr:row>2</xdr:row>
      <xdr:rowOff>130680</xdr:rowOff>
    </xdr:to>
    <xdr:sp>
      <xdr:nvSpPr>
        <xdr:cNvPr id="41" name="Line 1"/>
        <xdr:cNvSpPr/>
      </xdr:nvSpPr>
      <xdr:spPr>
        <a:xfrm flipV="1">
          <a:off x="1601280" y="13680"/>
          <a:ext cx="2461320" cy="44208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799920</xdr:colOff>
      <xdr:row>0</xdr:row>
      <xdr:rowOff>7200</xdr:rowOff>
    </xdr:from>
    <xdr:to>
      <xdr:col>6</xdr:col>
      <xdr:colOff>19440</xdr:colOff>
      <xdr:row>2</xdr:row>
      <xdr:rowOff>156960</xdr:rowOff>
    </xdr:to>
    <xdr:sp>
      <xdr:nvSpPr>
        <xdr:cNvPr id="42" name="Line 1"/>
        <xdr:cNvSpPr/>
      </xdr:nvSpPr>
      <xdr:spPr>
        <a:xfrm>
          <a:off x="4056120" y="7200"/>
          <a:ext cx="847440" cy="47484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371160</xdr:colOff>
      <xdr:row>4</xdr:row>
      <xdr:rowOff>13680</xdr:rowOff>
    </xdr:from>
    <xdr:to>
      <xdr:col>1</xdr:col>
      <xdr:colOff>806760</xdr:colOff>
      <xdr:row>6</xdr:row>
      <xdr:rowOff>137520</xdr:rowOff>
    </xdr:to>
    <xdr:sp>
      <xdr:nvSpPr>
        <xdr:cNvPr id="43" name="Line 1"/>
        <xdr:cNvSpPr/>
      </xdr:nvSpPr>
      <xdr:spPr>
        <a:xfrm flipH="1">
          <a:off x="371160" y="663840"/>
          <a:ext cx="1249560" cy="44892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12960</xdr:colOff>
      <xdr:row>4</xdr:row>
      <xdr:rowOff>7200</xdr:rowOff>
    </xdr:from>
    <xdr:to>
      <xdr:col>2</xdr:col>
      <xdr:colOff>12960</xdr:colOff>
      <xdr:row>7</xdr:row>
      <xdr:rowOff>1080</xdr:rowOff>
    </xdr:to>
    <xdr:sp>
      <xdr:nvSpPr>
        <xdr:cNvPr id="44" name="Line 1"/>
        <xdr:cNvSpPr/>
      </xdr:nvSpPr>
      <xdr:spPr>
        <a:xfrm>
          <a:off x="1640880" y="657360"/>
          <a:ext cx="0" cy="48132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345960</xdr:colOff>
      <xdr:row>8</xdr:row>
      <xdr:rowOff>14040</xdr:rowOff>
    </xdr:from>
    <xdr:to>
      <xdr:col>1</xdr:col>
      <xdr:colOff>755280</xdr:colOff>
      <xdr:row>10</xdr:row>
      <xdr:rowOff>131040</xdr:rowOff>
    </xdr:to>
    <xdr:sp>
      <xdr:nvSpPr>
        <xdr:cNvPr id="45" name="Line 1"/>
        <xdr:cNvSpPr/>
      </xdr:nvSpPr>
      <xdr:spPr>
        <a:xfrm flipH="1">
          <a:off x="1159920" y="1314360"/>
          <a:ext cx="409320" cy="44208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6480</xdr:colOff>
      <xdr:row>8</xdr:row>
      <xdr:rowOff>14400</xdr:rowOff>
    </xdr:from>
    <xdr:to>
      <xdr:col>2</xdr:col>
      <xdr:colOff>326520</xdr:colOff>
      <xdr:row>10</xdr:row>
      <xdr:rowOff>150480</xdr:rowOff>
    </xdr:to>
    <xdr:sp>
      <xdr:nvSpPr>
        <xdr:cNvPr id="46" name="Line 1"/>
        <xdr:cNvSpPr/>
      </xdr:nvSpPr>
      <xdr:spPr>
        <a:xfrm>
          <a:off x="1634400" y="1314720"/>
          <a:ext cx="320040" cy="46116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256320</xdr:colOff>
      <xdr:row>3</xdr:row>
      <xdr:rowOff>144360</xdr:rowOff>
    </xdr:from>
    <xdr:to>
      <xdr:col>5</xdr:col>
      <xdr:colOff>780840</xdr:colOff>
      <xdr:row>10</xdr:row>
      <xdr:rowOff>157320</xdr:rowOff>
    </xdr:to>
    <xdr:sp>
      <xdr:nvSpPr>
        <xdr:cNvPr id="47" name="Line 1"/>
        <xdr:cNvSpPr/>
      </xdr:nvSpPr>
      <xdr:spPr>
        <a:xfrm flipH="1">
          <a:off x="4326480" y="631800"/>
          <a:ext cx="524520" cy="115092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6840</xdr:colOff>
      <xdr:row>4</xdr:row>
      <xdr:rowOff>7200</xdr:rowOff>
    </xdr:from>
    <xdr:to>
      <xdr:col>6</xdr:col>
      <xdr:colOff>390600</xdr:colOff>
      <xdr:row>10</xdr:row>
      <xdr:rowOff>150120</xdr:rowOff>
    </xdr:to>
    <xdr:sp>
      <xdr:nvSpPr>
        <xdr:cNvPr id="48" name="Line 1"/>
        <xdr:cNvSpPr/>
      </xdr:nvSpPr>
      <xdr:spPr>
        <a:xfrm>
          <a:off x="4890960" y="657360"/>
          <a:ext cx="383760" cy="1118160"/>
        </a:xfrm>
        <a:prstGeom prst="line">
          <a:avLst/>
        </a:prstGeom>
        <a:ln w="0">
          <a:solidFill>
            <a:srgbClr val="80808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Excel_BuiltIn__FilterDatabase" displayName="Excel_BuiltIn__FilterDatabase" ref="A32:F41" headerRowCount="1" totalsRowCount="0" totalsRowShown="0">
  <autoFilter ref="A32:F41"/>
  <tableColumns count="6">
    <tableColumn id="1" name="Spalte1"/>
    <tableColumn id="2" name="Wetter"/>
    <tableColumn id="3" name="Schnee"/>
    <tableColumn id="4" name="Autokaputt"/>
    <tableColumn id="5" name="Spalte5"/>
    <tableColumn id="6" name="Fahrra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37"/>
  <sheetViews>
    <sheetView showFormulas="false" showGridLines="true" showRowColHeaders="true" showZeros="true" rightToLeft="false" tabSelected="true" showOutlineSymbols="true" defaultGridColor="true" view="normal" topLeftCell="A4" colorId="64" zoomScale="160" zoomScaleNormal="160" zoomScalePageLayoutView="100" workbookViewId="0">
      <selection pane="topLeft" activeCell="AA20" activeCellId="0" sqref="AA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3.06"/>
    <col collapsed="false" customWidth="true" hidden="false" outlineLevel="0" max="20" min="3" style="1" width="3.06"/>
    <col collapsed="false" customWidth="true" hidden="false" outlineLevel="0" max="21" min="21" style="1" width="3.96"/>
    <col collapsed="false" customWidth="true" hidden="false" outlineLevel="0" max="22" min="22" style="1" width="3.06"/>
    <col collapsed="false" customWidth="true" hidden="false" outlineLevel="0" max="23" min="23" style="1" width="3.89"/>
    <col collapsed="false" customWidth="true" hidden="false" outlineLevel="0" max="24" min="24" style="1" width="3.06"/>
    <col collapsed="false" customWidth="true" hidden="false" outlineLevel="0" max="25" min="25" style="1" width="4.03"/>
    <col collapsed="false" customWidth="true" hidden="false" outlineLevel="0" max="26" min="26" style="1" width="3.06"/>
    <col collapsed="false" customWidth="true" hidden="false" outlineLevel="0" max="27" min="27" style="1" width="4.1"/>
    <col collapsed="false" customWidth="true" hidden="false" outlineLevel="0" max="28" min="28" style="1" width="3.06"/>
    <col collapsed="false" customWidth="true" hidden="false" outlineLevel="0" max="29" min="29" style="1" width="4.1"/>
    <col collapsed="false" customWidth="true" hidden="false" outlineLevel="0" max="30" min="30" style="1" width="3.11"/>
    <col collapsed="false" customWidth="true" hidden="false" outlineLevel="0" max="31" min="31" style="1" width="3.83"/>
    <col collapsed="false" customWidth="true" hidden="false" outlineLevel="0" max="32" min="32" style="1" width="3.06"/>
    <col collapsed="false" customWidth="true" hidden="false" outlineLevel="0" max="33" min="33" style="1" width="3.89"/>
    <col collapsed="false" customWidth="true" hidden="false" outlineLevel="0" max="34" min="34" style="1" width="3.06"/>
    <col collapsed="false" customWidth="false" hidden="false" outlineLevel="0" max="36" min="35" style="1" width="11.57"/>
  </cols>
  <sheetData>
    <row r="1" customFormat="false" ht="17.35" hidden="false" customHeight="false" outlineLevel="0" collapsed="false">
      <c r="A1" s="2"/>
      <c r="R1" s="3" t="s">
        <v>0</v>
      </c>
    </row>
    <row r="2" customFormat="false" ht="12.8" hidden="false" customHeight="false" outlineLevel="0" collapsed="false">
      <c r="A2" s="2"/>
    </row>
    <row r="3" customFormat="false" ht="12.8" hidden="false" customHeight="false" outlineLevel="0" collapsed="false">
      <c r="A3" s="2"/>
    </row>
    <row r="4" customFormat="false" ht="12.8" hidden="false" customHeight="false" outlineLevel="0" collapsed="false">
      <c r="A4" s="2"/>
    </row>
    <row r="5" customFormat="false" ht="12.8" hidden="false" customHeight="false" outlineLevel="0" collapsed="false">
      <c r="A5" s="2" t="s">
        <v>1</v>
      </c>
      <c r="S5" s="4" t="s">
        <v>2</v>
      </c>
    </row>
    <row r="6" customFormat="false" ht="12.8" hidden="false" customHeight="false" outlineLevel="0" collapsed="false">
      <c r="A6" s="2"/>
    </row>
    <row r="7" customFormat="false" ht="12.8" hidden="false" customHeight="false" outlineLevel="0" collapsed="false">
      <c r="A7" s="2"/>
    </row>
    <row r="8" customFormat="false" ht="12.8" hidden="false" customHeight="false" outlineLevel="0" collapsed="false">
      <c r="A8" s="2"/>
      <c r="S8" s="1" t="s">
        <v>3</v>
      </c>
    </row>
    <row r="9" customFormat="false" ht="12.8" hidden="false" customHeight="false" outlineLevel="0" collapsed="false">
      <c r="A9" s="2" t="s">
        <v>4</v>
      </c>
      <c r="H9" s="0"/>
      <c r="J9" s="4" t="s">
        <v>5</v>
      </c>
      <c r="K9" s="1" t="s">
        <v>3</v>
      </c>
      <c r="P9" s="0"/>
      <c r="R9" s="1" t="s">
        <v>3</v>
      </c>
      <c r="X9" s="1" t="s">
        <v>3</v>
      </c>
      <c r="Z9" s="4" t="s">
        <v>6</v>
      </c>
      <c r="AF9" s="1" t="s">
        <v>3</v>
      </c>
    </row>
    <row r="10" customFormat="false" ht="12.8" hidden="false" customHeight="false" outlineLevel="0" collapsed="false">
      <c r="A10" s="2"/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2"/>
    </row>
    <row r="13" customFormat="false" ht="12.8" hidden="false" customHeight="false" outlineLevel="0" collapsed="false">
      <c r="A13" s="2" t="s">
        <v>7</v>
      </c>
      <c r="F13" s="4" t="s">
        <v>8</v>
      </c>
      <c r="I13" s="1" t="s">
        <v>3</v>
      </c>
      <c r="J13" s="1" t="s">
        <v>3</v>
      </c>
      <c r="M13" s="1" t="s">
        <v>3</v>
      </c>
      <c r="N13" s="4" t="s">
        <v>9</v>
      </c>
      <c r="Q13" s="1" t="s">
        <v>3</v>
      </c>
      <c r="R13" s="1" t="s">
        <v>3</v>
      </c>
      <c r="U13" s="1" t="s">
        <v>3</v>
      </c>
      <c r="V13" s="4" t="s">
        <v>10</v>
      </c>
      <c r="Y13" s="1" t="s">
        <v>3</v>
      </c>
      <c r="Z13" s="1" t="s">
        <v>3</v>
      </c>
      <c r="AC13" s="1" t="s">
        <v>3</v>
      </c>
      <c r="AD13" s="4" t="s">
        <v>11</v>
      </c>
    </row>
    <row r="14" customFormat="false" ht="12.8" hidden="false" customHeight="false" outlineLevel="0" collapsed="false">
      <c r="A14" s="2"/>
    </row>
    <row r="15" customFormat="false" ht="12.8" hidden="false" customHeight="false" outlineLevel="0" collapsed="false">
      <c r="A15" s="2"/>
    </row>
    <row r="16" customFormat="false" ht="12.8" hidden="false" customHeight="false" outlineLevel="0" collapsed="false">
      <c r="A16" s="2" t="s">
        <v>12</v>
      </c>
      <c r="D16" s="4" t="s">
        <v>13</v>
      </c>
      <c r="H16" s="4" t="s">
        <v>14</v>
      </c>
      <c r="L16" s="4" t="s">
        <v>15</v>
      </c>
      <c r="P16" s="4" t="s">
        <v>16</v>
      </c>
      <c r="T16" s="4" t="s">
        <v>17</v>
      </c>
      <c r="X16" s="4" t="s">
        <v>18</v>
      </c>
      <c r="AB16" s="4" t="s">
        <v>19</v>
      </c>
      <c r="AF16" s="4" t="s">
        <v>20</v>
      </c>
    </row>
    <row r="17" customFormat="false" ht="12.8" hidden="false" customHeight="false" outlineLevel="0" collapsed="false">
      <c r="A17" s="2"/>
    </row>
    <row r="18" customFormat="false" ht="12.8" hidden="false" customHeight="false" outlineLevel="0" collapsed="false">
      <c r="A18" s="2"/>
    </row>
    <row r="19" customFormat="false" ht="12.8" hidden="false" customHeight="false" outlineLevel="0" collapsed="false">
      <c r="A19" s="2"/>
    </row>
    <row r="20" customFormat="false" ht="12.8" hidden="false" customHeight="false" outlineLevel="0" collapsed="false">
      <c r="A20" s="2" t="s">
        <v>21</v>
      </c>
      <c r="B20" s="1"/>
      <c r="C20" s="5" t="s">
        <v>22</v>
      </c>
      <c r="E20" s="5" t="s">
        <v>23</v>
      </c>
      <c r="G20" s="5" t="s">
        <v>24</v>
      </c>
      <c r="I20" s="5" t="s">
        <v>25</v>
      </c>
      <c r="K20" s="5" t="s">
        <v>26</v>
      </c>
      <c r="M20" s="5" t="s">
        <v>27</v>
      </c>
      <c r="O20" s="5" t="s">
        <v>28</v>
      </c>
      <c r="Q20" s="5" t="s">
        <v>29</v>
      </c>
      <c r="S20" s="5" t="s">
        <v>30</v>
      </c>
      <c r="U20" s="5" t="s">
        <v>31</v>
      </c>
      <c r="W20" s="5" t="s">
        <v>32</v>
      </c>
      <c r="Y20" s="5" t="s">
        <v>33</v>
      </c>
      <c r="AA20" s="5" t="s">
        <v>34</v>
      </c>
      <c r="AC20" s="5" t="s">
        <v>35</v>
      </c>
      <c r="AE20" s="5" t="s">
        <v>36</v>
      </c>
      <c r="AG20" s="5" t="s">
        <v>37</v>
      </c>
    </row>
    <row r="23" customFormat="false" ht="12.8" hidden="false" customHeight="false" outlineLevel="0" collapsed="false">
      <c r="D23" s="1" t="s">
        <v>1</v>
      </c>
      <c r="H23" s="1" t="s">
        <v>38</v>
      </c>
      <c r="O23" s="0"/>
      <c r="P23" s="0"/>
      <c r="Q23" s="0"/>
      <c r="R23" s="0"/>
      <c r="S23" s="0"/>
      <c r="T23" s="0"/>
      <c r="U23" s="0"/>
    </row>
    <row r="24" customFormat="false" ht="12.8" hidden="false" customHeight="false" outlineLevel="0" collapsed="false">
      <c r="D24" s="1" t="s">
        <v>2</v>
      </c>
      <c r="H24" s="0"/>
      <c r="I24" s="6" t="n">
        <f aca="false">POWER(2,D24)</f>
        <v>2</v>
      </c>
      <c r="O24" s="0"/>
      <c r="P24" s="0"/>
      <c r="Q24" s="0"/>
      <c r="R24" s="0"/>
      <c r="S24" s="0"/>
      <c r="T24" s="0"/>
      <c r="U24" s="0"/>
    </row>
    <row r="25" customFormat="false" ht="12.8" hidden="false" customHeight="false" outlineLevel="0" collapsed="false">
      <c r="D25" s="1" t="s">
        <v>39</v>
      </c>
      <c r="H25" s="0"/>
      <c r="I25" s="6" t="n">
        <f aca="false">POWER(2,D25)</f>
        <v>4</v>
      </c>
      <c r="O25" s="0"/>
      <c r="P25" s="0"/>
      <c r="Q25" s="0"/>
      <c r="R25" s="0"/>
      <c r="S25" s="0"/>
      <c r="T25" s="0"/>
      <c r="U25" s="0"/>
    </row>
    <row r="26" customFormat="false" ht="12.8" hidden="false" customHeight="false" outlineLevel="0" collapsed="false">
      <c r="D26" s="1" t="s">
        <v>40</v>
      </c>
      <c r="H26" s="0"/>
      <c r="I26" s="6" t="n">
        <f aca="false">POWER(2,D26)</f>
        <v>8</v>
      </c>
    </row>
    <row r="27" customFormat="false" ht="12.8" hidden="false" customHeight="false" outlineLevel="0" collapsed="false">
      <c r="D27" s="1" t="s">
        <v>41</v>
      </c>
      <c r="H27" s="0"/>
      <c r="I27" s="6" t="n">
        <f aca="false">POWER(2,D27)</f>
        <v>16</v>
      </c>
    </row>
    <row r="28" customFormat="false" ht="12.8" hidden="false" customHeight="false" outlineLevel="0" collapsed="false">
      <c r="D28" s="1" t="s">
        <v>42</v>
      </c>
      <c r="H28" s="0"/>
      <c r="I28" s="6" t="n">
        <f aca="false">POWER(2,D28)</f>
        <v>32</v>
      </c>
    </row>
    <row r="29" customFormat="false" ht="12.8" hidden="false" customHeight="false" outlineLevel="0" collapsed="false">
      <c r="D29" s="1" t="s">
        <v>43</v>
      </c>
      <c r="H29" s="0"/>
      <c r="I29" s="6" t="n">
        <f aca="false">POWER(2,D29)</f>
        <v>64</v>
      </c>
    </row>
    <row r="30" customFormat="false" ht="12.8" hidden="false" customHeight="false" outlineLevel="0" collapsed="false">
      <c r="D30" s="1" t="s">
        <v>44</v>
      </c>
      <c r="H30" s="7" t="n">
        <f aca="false">POWER(2,D30)</f>
        <v>128</v>
      </c>
      <c r="I30" s="7"/>
    </row>
    <row r="31" customFormat="false" ht="12.8" hidden="false" customHeight="false" outlineLevel="0" collapsed="false">
      <c r="D31" s="1" t="s">
        <v>45</v>
      </c>
      <c r="H31" s="7" t="n">
        <f aca="false">POWER(2,D31)</f>
        <v>256</v>
      </c>
      <c r="I31" s="7"/>
      <c r="O31" s="8" t="s">
        <v>46</v>
      </c>
      <c r="P31" s="8"/>
      <c r="Q31" s="8"/>
      <c r="R31" s="8"/>
      <c r="S31" s="8"/>
      <c r="T31" s="8"/>
      <c r="U31" s="8"/>
    </row>
    <row r="32" customFormat="false" ht="12.8" hidden="false" customHeight="false" outlineLevel="0" collapsed="false">
      <c r="D32" s="1" t="s">
        <v>47</v>
      </c>
      <c r="H32" s="7" t="n">
        <f aca="false">POWER(2,D32)</f>
        <v>512</v>
      </c>
      <c r="I32" s="7"/>
      <c r="O32" s="8"/>
      <c r="P32" s="8"/>
      <c r="Q32" s="8"/>
      <c r="R32" s="8"/>
      <c r="S32" s="8"/>
      <c r="T32" s="8"/>
      <c r="U32" s="8"/>
    </row>
    <row r="33" customFormat="false" ht="12.8" hidden="false" customHeight="false" outlineLevel="0" collapsed="false">
      <c r="D33" s="1" t="s">
        <v>48</v>
      </c>
      <c r="H33" s="7" t="n">
        <f aca="false">POWER(2,D33)</f>
        <v>1024</v>
      </c>
      <c r="I33" s="7"/>
      <c r="O33" s="8" t="s">
        <v>49</v>
      </c>
      <c r="P33" s="8"/>
      <c r="Q33" s="8"/>
      <c r="R33" s="8"/>
      <c r="S33" s="8"/>
      <c r="T33" s="8"/>
      <c r="U33" s="8"/>
    </row>
    <row r="36" customFormat="false" ht="12.8" hidden="false" customHeight="false" outlineLevel="0" collapsed="false">
      <c r="O36" s="1" t="s">
        <v>50</v>
      </c>
    </row>
    <row r="37" customFormat="false" ht="12.8" hidden="false" customHeight="false" outlineLevel="0" collapsed="false">
      <c r="O37" s="1" t="s">
        <v>51</v>
      </c>
    </row>
  </sheetData>
  <mergeCells count="4">
    <mergeCell ref="H30:I30"/>
    <mergeCell ref="H31:I31"/>
    <mergeCell ref="H32:I32"/>
    <mergeCell ref="H33:I3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4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H7" activeCellId="0" sqref="H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E1" s="0" t="s">
        <v>52</v>
      </c>
    </row>
    <row r="2" customFormat="false" ht="12.8" hidden="false" customHeight="false" outlineLevel="0" collapsed="false">
      <c r="C2" s="0" t="s">
        <v>53</v>
      </c>
      <c r="G2" s="0" t="s">
        <v>54</v>
      </c>
    </row>
    <row r="3" customFormat="false" ht="12.8" hidden="false" customHeight="false" outlineLevel="0" collapsed="false">
      <c r="G3" s="0" t="s">
        <v>3</v>
      </c>
    </row>
    <row r="4" customFormat="false" ht="12.8" hidden="false" customHeight="false" outlineLevel="0" collapsed="false">
      <c r="A4" s="9"/>
      <c r="B4" s="9"/>
      <c r="C4" s="9"/>
      <c r="D4" s="9"/>
      <c r="E4" s="9"/>
      <c r="F4" s="10" t="s">
        <v>55</v>
      </c>
      <c r="G4" s="10"/>
    </row>
    <row r="5" customFormat="false" ht="12.8" hidden="false" customHeight="false" outlineLevel="0" collapsed="false">
      <c r="F5" s="0" t="s">
        <v>3</v>
      </c>
    </row>
    <row r="7" customFormat="false" ht="12.8" hidden="false" customHeight="false" outlineLevel="0" collapsed="false">
      <c r="F7" s="0" t="s">
        <v>56</v>
      </c>
      <c r="G7" s="0" t="s">
        <v>53</v>
      </c>
    </row>
    <row r="8" customFormat="false" ht="12.8" hidden="false" customHeight="false" outlineLevel="0" collapsed="false">
      <c r="A8" s="11"/>
      <c r="B8" s="12"/>
      <c r="C8" s="12"/>
    </row>
    <row r="11" customFormat="false" ht="12.8" hidden="false" customHeight="false" outlineLevel="0" collapsed="false">
      <c r="G11" s="13" t="s">
        <v>3</v>
      </c>
    </row>
    <row r="12" customFormat="false" ht="12.8" hidden="false" customHeight="false" outlineLevel="0" collapsed="false">
      <c r="B12" s="14" t="s">
        <v>3</v>
      </c>
      <c r="C12" s="15" t="s">
        <v>3</v>
      </c>
      <c r="D12" s="16"/>
      <c r="F12" s="17"/>
      <c r="G12" s="16" t="s">
        <v>54</v>
      </c>
    </row>
    <row r="15" customFormat="false" ht="12.8" hidden="false" customHeight="false" outlineLevel="0" collapsed="false">
      <c r="E15" s="13"/>
    </row>
    <row r="16" customFormat="false" ht="12.8" hidden="false" customHeight="false" outlineLevel="0" collapsed="false">
      <c r="E16" s="18"/>
    </row>
    <row r="17" customFormat="false" ht="12.8" hidden="false" customHeight="false" outlineLevel="0" collapsed="false">
      <c r="A17" s="19"/>
      <c r="B17" s="20"/>
      <c r="C17" s="20"/>
      <c r="D17" s="20"/>
      <c r="E17" s="20"/>
      <c r="F17" s="20" t="s">
        <v>57</v>
      </c>
      <c r="G17" s="21"/>
    </row>
    <row r="21" customFormat="false" ht="12.8" hidden="false" customHeight="false" outlineLevel="0" collapsed="false">
      <c r="A21" s="0" t="s">
        <v>58</v>
      </c>
      <c r="B21" s="0" t="s">
        <v>59</v>
      </c>
    </row>
    <row r="22" customFormat="false" ht="12.8" hidden="false" customHeight="false" outlineLevel="0" collapsed="false">
      <c r="A22" s="0" t="s">
        <v>60</v>
      </c>
      <c r="B22" s="0" t="s">
        <v>61</v>
      </c>
    </row>
    <row r="24" customFormat="false" ht="12.8" hidden="false" customHeight="false" outlineLevel="0" collapsed="false">
      <c r="A24" s="0" t="s">
        <v>62</v>
      </c>
      <c r="B24" s="0" t="s">
        <v>63</v>
      </c>
    </row>
    <row r="25" customFormat="false" ht="12.8" hidden="false" customHeight="false" outlineLevel="0" collapsed="false">
      <c r="C25" s="0" t="s">
        <v>64</v>
      </c>
    </row>
    <row r="26" customFormat="false" ht="12.8" hidden="false" customHeight="false" outlineLevel="0" collapsed="false">
      <c r="B26" s="0" t="s">
        <v>65</v>
      </c>
    </row>
    <row r="27" customFormat="false" ht="12.8" hidden="false" customHeight="false" outlineLevel="0" collapsed="false">
      <c r="B27" s="0" t="s">
        <v>66</v>
      </c>
    </row>
    <row r="28" customFormat="false" ht="12.8" hidden="false" customHeight="false" outlineLevel="0" collapsed="false">
      <c r="B28" s="0" t="s">
        <v>67</v>
      </c>
    </row>
    <row r="29" customFormat="false" ht="12.8" hidden="false" customHeight="false" outlineLevel="0" collapsed="false">
      <c r="B29" s="0" t="s">
        <v>68</v>
      </c>
    </row>
    <row r="30" customFormat="false" ht="12.8" hidden="false" customHeight="false" outlineLevel="0" collapsed="false">
      <c r="B30" s="0" t="s">
        <v>69</v>
      </c>
    </row>
    <row r="32" customFormat="false" ht="12.8" hidden="false" customHeight="false" outlineLevel="0" collapsed="false">
      <c r="A32" s="0" t="n">
        <v>0</v>
      </c>
      <c r="B32" s="2" t="s">
        <v>70</v>
      </c>
      <c r="C32" s="2" t="s">
        <v>71</v>
      </c>
      <c r="D32" s="2" t="s">
        <v>72</v>
      </c>
      <c r="E32" s="22" t="n">
        <v>0.333333333333333</v>
      </c>
      <c r="F32" s="23" t="s">
        <v>73</v>
      </c>
    </row>
    <row r="33" customFormat="false" ht="12.8" hidden="false" customHeight="false" outlineLevel="0" collapsed="false">
      <c r="A33" s="0" t="n">
        <v>8</v>
      </c>
      <c r="B33" s="0" t="s">
        <v>74</v>
      </c>
      <c r="C33" s="0" t="s">
        <v>75</v>
      </c>
      <c r="D33" s="0" t="s">
        <v>57</v>
      </c>
      <c r="E33" s="0" t="s">
        <v>57</v>
      </c>
      <c r="F33" s="24" t="s">
        <v>57</v>
      </c>
    </row>
    <row r="34" customFormat="false" ht="12.8" hidden="false" customHeight="false" outlineLevel="0" collapsed="false">
      <c r="A34" s="0" t="n">
        <v>9</v>
      </c>
      <c r="B34" s="0" t="s">
        <v>74</v>
      </c>
      <c r="C34" s="0" t="s">
        <v>75</v>
      </c>
      <c r="D34" s="0" t="s">
        <v>75</v>
      </c>
      <c r="E34" s="0" t="s">
        <v>57</v>
      </c>
      <c r="F34" s="24" t="s">
        <v>57</v>
      </c>
    </row>
    <row r="35" customFormat="false" ht="12.8" hidden="false" customHeight="false" outlineLevel="0" collapsed="false">
      <c r="A35" s="0" t="n">
        <v>2</v>
      </c>
      <c r="B35" s="0" t="s">
        <v>76</v>
      </c>
      <c r="C35" s="0" t="s">
        <v>57</v>
      </c>
      <c r="D35" s="0" t="s">
        <v>57</v>
      </c>
      <c r="E35" s="0" t="s">
        <v>57</v>
      </c>
      <c r="F35" s="24" t="s">
        <v>57</v>
      </c>
    </row>
    <row r="36" customFormat="false" ht="12.8" hidden="false" customHeight="false" outlineLevel="0" collapsed="false">
      <c r="A36" s="0" t="n">
        <v>3</v>
      </c>
      <c r="B36" s="0" t="s">
        <v>76</v>
      </c>
      <c r="C36" s="0" t="s">
        <v>57</v>
      </c>
      <c r="D36" s="0" t="s">
        <v>75</v>
      </c>
      <c r="E36" s="0" t="s">
        <v>57</v>
      </c>
      <c r="F36" s="24" t="s">
        <v>75</v>
      </c>
    </row>
    <row r="37" customFormat="false" ht="12.8" hidden="false" customHeight="false" outlineLevel="0" collapsed="false">
      <c r="A37" s="0" t="n">
        <v>4</v>
      </c>
      <c r="B37" s="0" t="s">
        <v>76</v>
      </c>
      <c r="C37" s="0" t="s">
        <v>57</v>
      </c>
      <c r="D37" s="0" t="s">
        <v>57</v>
      </c>
      <c r="E37" s="0" t="s">
        <v>57</v>
      </c>
      <c r="F37" s="24" t="s">
        <v>57</v>
      </c>
    </row>
    <row r="38" customFormat="false" ht="12.8" hidden="false" customHeight="false" outlineLevel="0" collapsed="false">
      <c r="A38" s="0" t="n">
        <v>6</v>
      </c>
      <c r="B38" s="0" t="s">
        <v>76</v>
      </c>
      <c r="C38" s="0" t="s">
        <v>57</v>
      </c>
      <c r="D38" s="0" t="s">
        <v>75</v>
      </c>
      <c r="E38" s="0" t="s">
        <v>75</v>
      </c>
      <c r="F38" s="24" t="s">
        <v>75</v>
      </c>
    </row>
    <row r="39" customFormat="false" ht="12.8" hidden="false" customHeight="false" outlineLevel="0" collapsed="false">
      <c r="A39" s="0" t="n">
        <v>1</v>
      </c>
      <c r="B39" s="0" t="s">
        <v>74</v>
      </c>
      <c r="C39" s="0" t="s">
        <v>57</v>
      </c>
      <c r="D39" s="0" t="s">
        <v>57</v>
      </c>
      <c r="E39" s="0" t="s">
        <v>57</v>
      </c>
      <c r="F39" s="24" t="s">
        <v>75</v>
      </c>
    </row>
    <row r="40" customFormat="false" ht="12.8" hidden="false" customHeight="false" outlineLevel="0" collapsed="false">
      <c r="A40" s="0" t="n">
        <v>5</v>
      </c>
      <c r="B40" s="0" t="s">
        <v>74</v>
      </c>
      <c r="C40" s="0" t="s">
        <v>57</v>
      </c>
      <c r="D40" s="0" t="s">
        <v>75</v>
      </c>
      <c r="E40" s="0" t="s">
        <v>57</v>
      </c>
      <c r="F40" s="24" t="s">
        <v>75</v>
      </c>
    </row>
    <row r="41" customFormat="false" ht="12.8" hidden="false" customHeight="false" outlineLevel="0" collapsed="false">
      <c r="A41" s="0" t="n">
        <v>7</v>
      </c>
      <c r="B41" s="0" t="s">
        <v>74</v>
      </c>
      <c r="C41" s="0" t="s">
        <v>57</v>
      </c>
      <c r="D41" s="0" t="s">
        <v>57</v>
      </c>
      <c r="E41" s="0" t="s">
        <v>75</v>
      </c>
      <c r="F41" s="24" t="s">
        <v>57</v>
      </c>
    </row>
    <row r="43" customFormat="false" ht="12.8" hidden="false" customHeight="false" outlineLevel="0" collapsed="false">
      <c r="A43" s="0" t="s">
        <v>77</v>
      </c>
    </row>
    <row r="44" customFormat="false" ht="12.8" hidden="false" customHeight="false" outlineLevel="0" collapsed="false">
      <c r="A44" s="0" t="s">
        <v>78</v>
      </c>
      <c r="C44" s="0" t="s">
        <v>79</v>
      </c>
    </row>
  </sheetData>
  <mergeCells count="1">
    <mergeCell ref="B8:C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false" showOutlineSymbols="true" defaultGridColor="true" view="normal" topLeftCell="B31" colorId="64" zoomScale="160" zoomScaleNormal="160" zoomScalePageLayoutView="100" workbookViewId="0">
      <selection pane="topLeft" activeCell="B31" activeCellId="0" sqref="B3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56.28"/>
    <col collapsed="false" customWidth="true" hidden="false" outlineLevel="0" max="3" min="3" style="0" width="20.57"/>
    <col collapsed="false" customWidth="true" hidden="false" outlineLevel="0" max="4" min="4" style="0" width="18.99"/>
    <col collapsed="false" customWidth="true" hidden="false" outlineLevel="0" max="5" min="5" style="0" width="16.28"/>
  </cols>
  <sheetData>
    <row r="1" customFormat="false" ht="97" hidden="false" customHeight="true" outlineLevel="0" collapsed="false">
      <c r="A1" s="2"/>
    </row>
    <row r="2" customFormat="false" ht="12.8" hidden="false" customHeight="false" outlineLevel="0" collapsed="false">
      <c r="A2" s="2"/>
      <c r="F2" s="0" t="s">
        <v>80</v>
      </c>
      <c r="G2" s="0" t="s">
        <v>81</v>
      </c>
      <c r="H2" s="0" t="s">
        <v>82</v>
      </c>
      <c r="I2" s="0" t="s">
        <v>83</v>
      </c>
    </row>
    <row r="3" customFormat="false" ht="12.8" hidden="false" customHeight="false" outlineLevel="0" collapsed="false">
      <c r="A3" s="2"/>
      <c r="F3" s="0" t="n">
        <v>1E-007</v>
      </c>
      <c r="G3" s="0" t="n">
        <f aca="false">LOG(F3,2)</f>
        <v>-23.2534966642115</v>
      </c>
      <c r="H3" s="0" t="n">
        <f aca="false">-G3</f>
        <v>23.2534966642115</v>
      </c>
      <c r="I3" s="0" t="n">
        <f aca="false">F3*H3</f>
        <v>2.32534966642115E-006</v>
      </c>
    </row>
    <row r="4" customFormat="false" ht="12.8" hidden="false" customHeight="false" outlineLevel="0" collapsed="false">
      <c r="A4" s="2"/>
      <c r="F4" s="0" t="n">
        <v>0.01</v>
      </c>
      <c r="G4" s="0" t="n">
        <f aca="false">LOG(F4,2)</f>
        <v>-6.64385618977472</v>
      </c>
      <c r="H4" s="0" t="n">
        <f aca="false">-G4</f>
        <v>6.64385618977472</v>
      </c>
      <c r="I4" s="0" t="n">
        <f aca="false">F4*H4</f>
        <v>0.0664385618977472</v>
      </c>
    </row>
    <row r="5" customFormat="false" ht="12.8" hidden="false" customHeight="false" outlineLevel="0" collapsed="false">
      <c r="A5" s="2"/>
      <c r="F5" s="0" t="n">
        <f aca="false">F4+0.05</f>
        <v>0.06</v>
      </c>
      <c r="G5" s="0" t="n">
        <f aca="false">LOG(F5,2)</f>
        <v>-4.05889368905357</v>
      </c>
      <c r="H5" s="0" t="n">
        <f aca="false">-G5</f>
        <v>4.05889368905357</v>
      </c>
      <c r="I5" s="0" t="n">
        <f aca="false">F5*H5</f>
        <v>0.243533621343214</v>
      </c>
    </row>
    <row r="6" customFormat="false" ht="12.8" hidden="false" customHeight="false" outlineLevel="0" collapsed="false">
      <c r="A6" s="2"/>
      <c r="F6" s="0" t="n">
        <f aca="false">F5+0.05</f>
        <v>0.11</v>
      </c>
      <c r="G6" s="0" t="n">
        <f aca="false">LOG(F6,2)</f>
        <v>-3.18442457113743</v>
      </c>
      <c r="H6" s="0" t="n">
        <f aca="false">-G6</f>
        <v>3.18442457113743</v>
      </c>
      <c r="I6" s="0" t="n">
        <f aca="false">F6*H6</f>
        <v>0.350286702825117</v>
      </c>
    </row>
    <row r="7" customFormat="false" ht="12.8" hidden="false" customHeight="false" outlineLevel="0" collapsed="false">
      <c r="A7" s="2"/>
      <c r="F7" s="0" t="n">
        <f aca="false">F6+0.05</f>
        <v>0.16</v>
      </c>
      <c r="G7" s="0" t="n">
        <f aca="false">LOG(F7,2)</f>
        <v>-2.64385618977472</v>
      </c>
      <c r="H7" s="0" t="n">
        <f aca="false">-G7</f>
        <v>2.64385618977472</v>
      </c>
      <c r="I7" s="0" t="n">
        <f aca="false">F7*H7</f>
        <v>0.423016990363956</v>
      </c>
    </row>
    <row r="8" customFormat="false" ht="12.8" hidden="false" customHeight="false" outlineLevel="0" collapsed="false">
      <c r="A8" s="2"/>
      <c r="F8" s="0" t="n">
        <f aca="false">F7+0.05</f>
        <v>0.21</v>
      </c>
      <c r="G8" s="0" t="n">
        <f aca="false">LOG(F8,2)</f>
        <v>-2.25153876699596</v>
      </c>
      <c r="H8" s="0" t="n">
        <f aca="false">-G8</f>
        <v>2.25153876699596</v>
      </c>
      <c r="I8" s="0" t="n">
        <f aca="false">F8*H8</f>
        <v>0.472823141069153</v>
      </c>
    </row>
    <row r="9" customFormat="false" ht="12.8" hidden="false" customHeight="false" outlineLevel="0" collapsed="false">
      <c r="A9" s="2"/>
      <c r="F9" s="0" t="n">
        <f aca="false">F8+0.05</f>
        <v>0.26</v>
      </c>
      <c r="G9" s="0" t="n">
        <f aca="false">LOG(F9,2)</f>
        <v>-1.94341647163363</v>
      </c>
      <c r="H9" s="0" t="n">
        <f aca="false">-G9</f>
        <v>1.94341647163363</v>
      </c>
      <c r="I9" s="0" t="n">
        <f aca="false">F9*H9</f>
        <v>0.505288282624744</v>
      </c>
    </row>
    <row r="10" customFormat="false" ht="12.8" hidden="false" customHeight="false" outlineLevel="0" collapsed="false">
      <c r="A10" s="2"/>
      <c r="F10" s="0" t="n">
        <f aca="false">F9+0.05</f>
        <v>0.31</v>
      </c>
      <c r="G10" s="0" t="n">
        <f aca="false">LOG(F10,2)</f>
        <v>-1.68965987938785</v>
      </c>
      <c r="H10" s="0" t="n">
        <f aca="false">-G10</f>
        <v>1.68965987938785</v>
      </c>
      <c r="I10" s="0" t="n">
        <f aca="false">F10*H10</f>
        <v>0.523794562610233</v>
      </c>
    </row>
    <row r="11" customFormat="false" ht="12.8" hidden="false" customHeight="false" outlineLevel="0" collapsed="false">
      <c r="A11" s="2"/>
      <c r="F11" s="0" t="n">
        <f aca="false">F10+0.05</f>
        <v>0.36</v>
      </c>
      <c r="G11" s="0" t="n">
        <f aca="false">LOG(F11,2)</f>
        <v>-1.47393118833241</v>
      </c>
      <c r="H11" s="0" t="n">
        <f aca="false">-G11</f>
        <v>1.47393118833241</v>
      </c>
      <c r="I11" s="0" t="n">
        <f aca="false">F11*H11</f>
        <v>0.530615227799668</v>
      </c>
    </row>
    <row r="12" customFormat="false" ht="12.8" hidden="false" customHeight="false" outlineLevel="0" collapsed="false">
      <c r="A12" s="2"/>
      <c r="F12" s="0" t="n">
        <f aca="false">F11+0.05</f>
        <v>0.41</v>
      </c>
      <c r="G12" s="0" t="n">
        <f aca="false">LOG(F12,2)</f>
        <v>-1.28630418515664</v>
      </c>
      <c r="H12" s="0" t="n">
        <f aca="false">-G12</f>
        <v>1.28630418515664</v>
      </c>
      <c r="I12" s="0" t="n">
        <f aca="false">F12*H12</f>
        <v>0.527384715914223</v>
      </c>
    </row>
    <row r="13" customFormat="false" ht="12.8" hidden="false" customHeight="false" outlineLevel="0" collapsed="false">
      <c r="A13" s="2"/>
      <c r="F13" s="0" t="n">
        <f aca="false">F12+0.05</f>
        <v>0.46</v>
      </c>
      <c r="G13" s="0" t="n">
        <f aca="false">LOG(F13,2)</f>
        <v>-1.12029423371771</v>
      </c>
      <c r="H13" s="0" t="n">
        <f aca="false">-G13</f>
        <v>1.12029423371771</v>
      </c>
      <c r="I13" s="0" t="n">
        <f aca="false">F13*H13</f>
        <v>0.515335347510147</v>
      </c>
    </row>
    <row r="14" customFormat="false" ht="12.8" hidden="false" customHeight="false" outlineLevel="0" collapsed="false">
      <c r="A14" s="2"/>
      <c r="F14" s="0" t="n">
        <f aca="false">F13+0.05</f>
        <v>0.51</v>
      </c>
      <c r="G14" s="0" t="n">
        <f aca="false">LOG(F14,2)</f>
        <v>-0.971430847803229</v>
      </c>
      <c r="H14" s="0" t="n">
        <f aca="false">-G14</f>
        <v>0.971430847803229</v>
      </c>
      <c r="I14" s="0" t="n">
        <f aca="false">F14*H14</f>
        <v>0.495429732379647</v>
      </c>
    </row>
    <row r="15" customFormat="false" ht="12.8" hidden="false" customHeight="false" outlineLevel="0" collapsed="false">
      <c r="A15" s="2"/>
      <c r="F15" s="0" t="n">
        <f aca="false">F14+0.05</f>
        <v>0.56</v>
      </c>
      <c r="G15" s="0" t="n">
        <f aca="false">LOG(F15,2)</f>
        <v>-0.83650126771712</v>
      </c>
      <c r="H15" s="0" t="n">
        <f aca="false">-G15</f>
        <v>0.83650126771712</v>
      </c>
      <c r="I15" s="0" t="n">
        <f aca="false">F15*H15</f>
        <v>0.468440709921588</v>
      </c>
    </row>
    <row r="16" customFormat="false" ht="12.8" hidden="false" customHeight="false" outlineLevel="0" collapsed="false">
      <c r="A16" s="2"/>
      <c r="F16" s="0" t="n">
        <f aca="false">F15+0.05</f>
        <v>0.61</v>
      </c>
      <c r="G16" s="0" t="n">
        <f aca="false">LOG(F16,2)</f>
        <v>-0.713118852211838</v>
      </c>
      <c r="H16" s="0" t="n">
        <f aca="false">-G16</f>
        <v>0.713118852211838</v>
      </c>
      <c r="I16" s="0" t="n">
        <f aca="false">F16*H16</f>
        <v>0.435002499849221</v>
      </c>
    </row>
    <row r="17" customFormat="false" ht="12.8" hidden="false" customHeight="false" outlineLevel="0" collapsed="false">
      <c r="A17" s="2"/>
      <c r="F17" s="0" t="n">
        <f aca="false">F16+0.05</f>
        <v>0.66</v>
      </c>
      <c r="G17" s="0" t="n">
        <f aca="false">LOG(F17,2)</f>
        <v>-0.599462070416271</v>
      </c>
      <c r="H17" s="0" t="n">
        <f aca="false">-G17</f>
        <v>0.599462070416271</v>
      </c>
      <c r="I17" s="0" t="n">
        <f aca="false">F17*H17</f>
        <v>0.395644966474739</v>
      </c>
    </row>
    <row r="18" customFormat="false" ht="12.8" hidden="false" customHeight="false" outlineLevel="0" collapsed="false">
      <c r="A18" s="2"/>
      <c r="F18" s="0" t="n">
        <f aca="false">F17+0.05</f>
        <v>0.71</v>
      </c>
      <c r="G18" s="0" t="n">
        <f aca="false">LOG(F18,2)</f>
        <v>-0.494109070270042</v>
      </c>
      <c r="H18" s="0" t="n">
        <f aca="false">-G18</f>
        <v>0.494109070270042</v>
      </c>
      <c r="I18" s="0" t="n">
        <f aca="false">F18*H18</f>
        <v>0.35081743989173</v>
      </c>
    </row>
    <row r="19" customFormat="false" ht="12.8" hidden="false" customHeight="false" outlineLevel="0" collapsed="false">
      <c r="A19" s="2" t="s">
        <v>84</v>
      </c>
      <c r="F19" s="0" t="n">
        <f aca="false">F18+0.05</f>
        <v>0.76</v>
      </c>
      <c r="G19" s="0" t="n">
        <f aca="false">LOG(F19,2)</f>
        <v>-0.395928676331139</v>
      </c>
      <c r="H19" s="0" t="n">
        <f aca="false">-G19</f>
        <v>0.395928676331139</v>
      </c>
      <c r="I19" s="0" t="n">
        <f aca="false">F19*H19</f>
        <v>0.300905794011666</v>
      </c>
    </row>
    <row r="20" customFormat="false" ht="12.8" hidden="false" customHeight="false" outlineLevel="0" collapsed="false">
      <c r="D20" s="0" t="s">
        <v>85</v>
      </c>
      <c r="E20" s="0" t="s">
        <v>86</v>
      </c>
      <c r="F20" s="0" t="n">
        <f aca="false">F19+0.05</f>
        <v>0.81</v>
      </c>
      <c r="G20" s="0" t="n">
        <f aca="false">LOG(F20,2)</f>
        <v>-0.304006186890099</v>
      </c>
      <c r="H20" s="0" t="n">
        <f aca="false">-G20</f>
        <v>0.304006186890099</v>
      </c>
      <c r="I20" s="0" t="n">
        <f aca="false">F20*H20</f>
        <v>0.246245011380981</v>
      </c>
    </row>
    <row r="21" customFormat="false" ht="12.8" hidden="false" customHeight="false" outlineLevel="0" collapsed="false">
      <c r="B21" s="0" t="s">
        <v>87</v>
      </c>
      <c r="C21" s="25" t="s">
        <v>88</v>
      </c>
      <c r="D21" s="0" t="s">
        <v>89</v>
      </c>
      <c r="E21" s="0" t="s">
        <v>3</v>
      </c>
      <c r="F21" s="0" t="n">
        <f aca="false">F20+0.05</f>
        <v>0.86</v>
      </c>
      <c r="G21" s="0" t="n">
        <f aca="false">LOG(F21,2)</f>
        <v>-0.217591435072626</v>
      </c>
      <c r="H21" s="0" t="n">
        <f aca="false">-G21</f>
        <v>0.217591435072626</v>
      </c>
      <c r="I21" s="0" t="n">
        <f aca="false">F21*H21</f>
        <v>0.187128634162459</v>
      </c>
    </row>
    <row r="22" customFormat="false" ht="12.8" hidden="false" customHeight="false" outlineLevel="0" collapsed="false">
      <c r="B22" s="0" t="s">
        <v>90</v>
      </c>
      <c r="C22" s="0" t="n">
        <f aca="false">1/2</f>
        <v>0.5</v>
      </c>
      <c r="D22" s="0" t="n">
        <f aca="false">-LOG(C22,2)</f>
        <v>1</v>
      </c>
      <c r="E22" s="0" t="n">
        <f aca="false">C22*(D22)</f>
        <v>0.5</v>
      </c>
      <c r="F22" s="0" t="n">
        <f aca="false">F21+0.05</f>
        <v>0.91</v>
      </c>
      <c r="G22" s="0" t="n">
        <f aca="false">LOG(F22,2)</f>
        <v>-0.136061549576028</v>
      </c>
      <c r="H22" s="0" t="n">
        <f aca="false">-G22</f>
        <v>0.136061549576028</v>
      </c>
      <c r="I22" s="0" t="n">
        <f aca="false">F22*H22</f>
        <v>0.123816010114185</v>
      </c>
    </row>
    <row r="23" customFormat="false" ht="12.8" hidden="false" customHeight="false" outlineLevel="0" collapsed="false">
      <c r="B23" s="0" t="s">
        <v>91</v>
      </c>
      <c r="C23" s="26" t="n">
        <v>0.25</v>
      </c>
      <c r="D23" s="0" t="n">
        <f aca="false">-LOG(C23,2)</f>
        <v>2</v>
      </c>
      <c r="E23" s="0" t="n">
        <f aca="false">C23*(D23)</f>
        <v>0.5</v>
      </c>
      <c r="F23" s="0" t="n">
        <f aca="false">F22+0.05</f>
        <v>0.96</v>
      </c>
      <c r="G23" s="0" t="n">
        <f aca="false">LOG(F23,2)</f>
        <v>-0.0588936890535679</v>
      </c>
      <c r="H23" s="0" t="n">
        <f aca="false">-G23</f>
        <v>0.0588936890535679</v>
      </c>
      <c r="I23" s="0" t="n">
        <f aca="false">F23*H23</f>
        <v>0.0565379414914252</v>
      </c>
    </row>
    <row r="24" customFormat="false" ht="12.8" hidden="false" customHeight="false" outlineLevel="0" collapsed="false">
      <c r="B24" s="0" t="s">
        <v>92</v>
      </c>
      <c r="C24" s="26" t="n">
        <v>0.125</v>
      </c>
      <c r="D24" s="0" t="n">
        <f aca="false">-LOG(C24,2)</f>
        <v>3</v>
      </c>
      <c r="E24" s="0" t="n">
        <f aca="false">C24*(D24)</f>
        <v>0.375</v>
      </c>
      <c r="F24" s="0" t="n">
        <f aca="false">F23+0.05</f>
        <v>1.01</v>
      </c>
      <c r="G24" s="0" t="n">
        <f aca="false">LOG(F24,2)</f>
        <v>0.0143552929770707</v>
      </c>
      <c r="H24" s="0" t="n">
        <f aca="false">-G24</f>
        <v>-0.0143552929770707</v>
      </c>
      <c r="I24" s="0" t="n">
        <f aca="false">F24*H24</f>
        <v>-0.0144988459068414</v>
      </c>
    </row>
    <row r="25" customFormat="false" ht="12.8" hidden="false" customHeight="false" outlineLevel="0" collapsed="false">
      <c r="B25" s="0" t="s">
        <v>93</v>
      </c>
      <c r="C25" s="26" t="n">
        <v>1E-006</v>
      </c>
      <c r="D25" s="0" t="n">
        <f aca="false">-LOG(C25,2)</f>
        <v>19.9315685693242</v>
      </c>
      <c r="E25" s="0" t="n">
        <f aca="false">C25*(D25)</f>
        <v>1.99315685693242E-005</v>
      </c>
      <c r="F25" s="0" t="n">
        <v>0</v>
      </c>
      <c r="G25" s="0" t="e">
        <f aca="false">LOG(F25,2)</f>
        <v>#VALUE!</v>
      </c>
      <c r="H25" s="0" t="e">
        <f aca="false">-G25</f>
        <v>#VALUE!</v>
      </c>
    </row>
    <row r="26" customFormat="false" ht="12.8" hidden="false" customHeight="false" outlineLevel="0" collapsed="false">
      <c r="B26" s="0" t="s">
        <v>94</v>
      </c>
      <c r="C26" s="25" t="n">
        <f aca="false">1/365</f>
        <v>0.00273972602739726</v>
      </c>
      <c r="D26" s="0" t="n">
        <f aca="false">-LOG(C26,2)</f>
        <v>8.51175265376738</v>
      </c>
      <c r="E26" s="0" t="n">
        <f aca="false">C26*(D26)</f>
        <v>0.0233198702842942</v>
      </c>
      <c r="F26" s="0" t="n">
        <f aca="false">F25+0.05</f>
        <v>0.05</v>
      </c>
      <c r="G26" s="0" t="n">
        <f aca="false">LOG(F26,2)</f>
        <v>-4.32192809488736</v>
      </c>
      <c r="H26" s="0" t="n">
        <f aca="false">-G26</f>
        <v>4.32192809488736</v>
      </c>
    </row>
    <row r="27" customFormat="false" ht="12.8" hidden="false" customHeight="false" outlineLevel="0" collapsed="false">
      <c r="B27" s="0" t="s">
        <v>95</v>
      </c>
      <c r="C27" s="0" t="n">
        <v>1</v>
      </c>
      <c r="D27" s="0" t="n">
        <f aca="false">-LOG(C27,2)</f>
        <v>-0</v>
      </c>
      <c r="E27" s="0" t="n">
        <f aca="false">C27*(D27)</f>
        <v>-0</v>
      </c>
      <c r="F27" s="0" t="n">
        <f aca="false">F26+0.05</f>
        <v>0.1</v>
      </c>
      <c r="G27" s="0" t="n">
        <f aca="false">LOG(F27,2)</f>
        <v>-3.32192809488736</v>
      </c>
      <c r="H27" s="0" t="n">
        <f aca="false">-G27</f>
        <v>3.32192809488736</v>
      </c>
    </row>
    <row r="28" customFormat="false" ht="12.8" hidden="false" customHeight="false" outlineLevel="0" collapsed="false">
      <c r="F28" s="0" t="n">
        <f aca="false">F27+0.05</f>
        <v>0.15</v>
      </c>
      <c r="G28" s="0" t="n">
        <f aca="false">LOG(F28,2)</f>
        <v>-2.73696559416621</v>
      </c>
      <c r="H28" s="0" t="n">
        <f aca="false">-G28</f>
        <v>2.73696559416621</v>
      </c>
    </row>
    <row r="29" customFormat="false" ht="12.8" hidden="false" customHeight="false" outlineLevel="0" collapsed="false">
      <c r="F29" s="0" t="n">
        <f aca="false">F28+0.05</f>
        <v>0.2</v>
      </c>
      <c r="G29" s="0" t="n">
        <f aca="false">LOG(F29,2)</f>
        <v>-2.32192809488736</v>
      </c>
      <c r="H29" s="0" t="n">
        <f aca="false">-G29</f>
        <v>2.32192809488736</v>
      </c>
    </row>
    <row r="30" customFormat="false" ht="12.8" hidden="false" customHeight="false" outlineLevel="0" collapsed="false">
      <c r="A30" s="0" t="s">
        <v>96</v>
      </c>
      <c r="C30" s="25"/>
      <c r="F30" s="0" t="n">
        <f aca="false">F29+0.05</f>
        <v>0.25</v>
      </c>
      <c r="G30" s="0" t="n">
        <f aca="false">LOG(F30,2)</f>
        <v>-2</v>
      </c>
      <c r="H30" s="0" t="n">
        <f aca="false">-G30</f>
        <v>2</v>
      </c>
    </row>
    <row r="31" customFormat="false" ht="12.8" hidden="false" customHeight="false" outlineLevel="0" collapsed="false">
      <c r="C31" s="27"/>
      <c r="F31" s="0" t="n">
        <f aca="false">F30+0.05</f>
        <v>0.3</v>
      </c>
      <c r="G31" s="0" t="n">
        <f aca="false">LOG(F31,2)</f>
        <v>-1.73696559416621</v>
      </c>
      <c r="H31" s="0" t="n">
        <f aca="false">-G31</f>
        <v>1.73696559416621</v>
      </c>
    </row>
    <row r="32" customFormat="false" ht="12.8" hidden="false" customHeight="false" outlineLevel="0" collapsed="false">
      <c r="A32" s="0" t="s">
        <v>97</v>
      </c>
      <c r="C32" s="26"/>
      <c r="D32" s="26"/>
      <c r="E32" s="26"/>
      <c r="F32" s="0" t="n">
        <f aca="false">F31+0.05</f>
        <v>0.35</v>
      </c>
      <c r="G32" s="0" t="n">
        <f aca="false">LOG(F32,2)</f>
        <v>-1.51457317282976</v>
      </c>
      <c r="H32" s="0" t="n">
        <f aca="false">-G32</f>
        <v>1.51457317282976</v>
      </c>
    </row>
    <row r="33" customFormat="false" ht="12.8" hidden="false" customHeight="false" outlineLevel="0" collapsed="false">
      <c r="A33" s="0" t="s">
        <v>98</v>
      </c>
      <c r="C33" s="26"/>
      <c r="D33" s="26"/>
      <c r="E33" s="26"/>
      <c r="F33" s="0" t="n">
        <f aca="false">F32+0.05</f>
        <v>0.4</v>
      </c>
      <c r="G33" s="0" t="n">
        <f aca="false">LOG(F33,2)</f>
        <v>-1.32192809488736</v>
      </c>
      <c r="H33" s="0" t="n">
        <f aca="false">-G33</f>
        <v>1.32192809488736</v>
      </c>
    </row>
    <row r="34" customFormat="false" ht="12.8" hidden="false" customHeight="false" outlineLevel="0" collapsed="false">
      <c r="C34" s="25"/>
      <c r="F34" s="0" t="n">
        <f aca="false">F33+0.05</f>
        <v>0.45</v>
      </c>
      <c r="G34" s="0" t="n">
        <f aca="false">LOG(F34,2)</f>
        <v>-1.15200309344505</v>
      </c>
      <c r="H34" s="0" t="n">
        <f aca="false">-G34</f>
        <v>1.15200309344505</v>
      </c>
    </row>
    <row r="35" customFormat="false" ht="12.8" hidden="false" customHeight="false" outlineLevel="0" collapsed="false">
      <c r="C35" s="25"/>
      <c r="F35" s="0" t="n">
        <f aca="false">F34+0.05</f>
        <v>0.5</v>
      </c>
      <c r="G35" s="0" t="n">
        <f aca="false">LOG(F35,2)</f>
        <v>-1</v>
      </c>
      <c r="H35" s="0" t="n">
        <f aca="false">-G35</f>
        <v>1</v>
      </c>
    </row>
    <row r="36" customFormat="false" ht="12.8" hidden="false" customHeight="false" outlineLevel="0" collapsed="false">
      <c r="F36" s="0" t="n">
        <f aca="false">F35+0.05</f>
        <v>0.55</v>
      </c>
      <c r="G36" s="0" t="n">
        <f aca="false">LOG(F36,2)</f>
        <v>-0.862496476250065</v>
      </c>
      <c r="H36" s="0" t="n">
        <f aca="false">-G36</f>
        <v>0.862496476250065</v>
      </c>
    </row>
    <row r="37" customFormat="false" ht="12.8" hidden="false" customHeight="false" outlineLevel="0" collapsed="false">
      <c r="F37" s="0" t="n">
        <f aca="false">F36+0.05</f>
        <v>0.6</v>
      </c>
      <c r="G37" s="0" t="n">
        <f aca="false">LOG(F37,2)</f>
        <v>-0.736965594166206</v>
      </c>
      <c r="H37" s="0" t="n">
        <f aca="false">-G37</f>
        <v>0.736965594166206</v>
      </c>
    </row>
    <row r="38" customFormat="false" ht="12.8" hidden="false" customHeight="false" outlineLevel="0" collapsed="false">
      <c r="F38" s="0" t="n">
        <f aca="false">F37+0.05</f>
        <v>0.65</v>
      </c>
      <c r="G38" s="0" t="n">
        <f aca="false">LOG(F38,2)</f>
        <v>-0.62148837674627</v>
      </c>
      <c r="H38" s="0" t="n">
        <f aca="false">-G38</f>
        <v>0.62148837674627</v>
      </c>
    </row>
    <row r="39" customFormat="false" ht="12.8" hidden="false" customHeight="false" outlineLevel="0" collapsed="false">
      <c r="F39" s="0" t="n">
        <f aca="false">F38+0.05</f>
        <v>0.7</v>
      </c>
      <c r="G39" s="0" t="n">
        <f aca="false">LOG(F39,2)</f>
        <v>-0.514573172829758</v>
      </c>
      <c r="H39" s="0" t="n">
        <f aca="false">-G39</f>
        <v>0.514573172829758</v>
      </c>
    </row>
    <row r="40" customFormat="false" ht="12.8" hidden="false" customHeight="false" outlineLevel="0" collapsed="false">
      <c r="F40" s="0" t="n">
        <f aca="false">F39+0.05</f>
        <v>0.75</v>
      </c>
      <c r="G40" s="0" t="n">
        <f aca="false">LOG(F40,2)</f>
        <v>-0.415037499278844</v>
      </c>
      <c r="H40" s="0" t="n">
        <f aca="false">-G40</f>
        <v>0.415037499278844</v>
      </c>
    </row>
    <row r="41" customFormat="false" ht="12.8" hidden="false" customHeight="false" outlineLevel="0" collapsed="false">
      <c r="F41" s="0" t="n">
        <f aca="false">F40+0.05</f>
        <v>0.8</v>
      </c>
      <c r="G41" s="0" t="n">
        <f aca="false">LOG(F41,2)</f>
        <v>-0.321928094887362</v>
      </c>
      <c r="H41" s="0" t="n">
        <f aca="false">-G41</f>
        <v>0.321928094887362</v>
      </c>
    </row>
    <row r="42" customFormat="false" ht="12.8" hidden="false" customHeight="false" outlineLevel="0" collapsed="false">
      <c r="F42" s="0" t="n">
        <f aca="false">F41+0.05</f>
        <v>0.85</v>
      </c>
      <c r="G42" s="0" t="n">
        <f aca="false">LOG(F42,2)</f>
        <v>-0.234465253637023</v>
      </c>
      <c r="H42" s="0" t="n">
        <f aca="false">-G42</f>
        <v>0.234465253637023</v>
      </c>
    </row>
    <row r="43" customFormat="false" ht="12.8" hidden="false" customHeight="false" outlineLevel="0" collapsed="false">
      <c r="F43" s="0" t="n">
        <f aca="false">F42+0.05</f>
        <v>0.9</v>
      </c>
      <c r="G43" s="0" t="n">
        <f aca="false">LOG(F43,2)</f>
        <v>-0.15200309344505</v>
      </c>
      <c r="H43" s="0" t="n">
        <f aca="false">-G43</f>
        <v>0.15200309344505</v>
      </c>
    </row>
    <row r="44" customFormat="false" ht="12.8" hidden="false" customHeight="false" outlineLevel="0" collapsed="false">
      <c r="F44" s="0" t="n">
        <f aca="false">F43+0.05</f>
        <v>0.95</v>
      </c>
      <c r="G44" s="0" t="n">
        <f aca="false">LOG(F44,2)</f>
        <v>-0.0740005814437764</v>
      </c>
      <c r="H44" s="0" t="n">
        <f aca="false">-G44</f>
        <v>0.0740005814437764</v>
      </c>
    </row>
    <row r="45" customFormat="false" ht="12.8" hidden="false" customHeight="false" outlineLevel="0" collapsed="false">
      <c r="F45" s="0" t="n">
        <f aca="false">F44+0.05</f>
        <v>1</v>
      </c>
      <c r="G45" s="0" t="n">
        <f aca="false">LOG(F45,2)</f>
        <v>3.20342650381492E-016</v>
      </c>
      <c r="H45" s="0" t="n">
        <f aca="false">-G45</f>
        <v>-3.20342650381492E-016</v>
      </c>
    </row>
    <row r="46" customFormat="false" ht="12.8" hidden="false" customHeight="false" outlineLevel="0" collapsed="false">
      <c r="F46" s="0" t="n">
        <v>2.5</v>
      </c>
      <c r="G46" s="0" t="n">
        <f aca="false">LOG(F46,2)</f>
        <v>1.32192809488736</v>
      </c>
      <c r="H46" s="0" t="n">
        <f aca="false">-G46</f>
        <v>-1.32192809488736</v>
      </c>
    </row>
    <row r="47" customFormat="false" ht="12.8" hidden="false" customHeight="false" outlineLevel="0" collapsed="false">
      <c r="F47" s="0" t="n">
        <v>3</v>
      </c>
      <c r="G47" s="0" t="n">
        <f aca="false">LOG(F47,2)</f>
        <v>1.58496250072116</v>
      </c>
      <c r="H47" s="0" t="n">
        <f aca="false">-G47</f>
        <v>-1.58496250072116</v>
      </c>
    </row>
    <row r="48" customFormat="false" ht="12.8" hidden="false" customHeight="false" outlineLevel="0" collapsed="false">
      <c r="F48" s="0" t="n">
        <v>3.5</v>
      </c>
      <c r="G48" s="0" t="n">
        <f aca="false">LOG(F48,2)</f>
        <v>1.8073549220576</v>
      </c>
      <c r="H48" s="0" t="n">
        <f aca="false">-G48</f>
        <v>-1.8073549220576</v>
      </c>
    </row>
    <row r="49" customFormat="false" ht="12.8" hidden="false" customHeight="false" outlineLevel="0" collapsed="false">
      <c r="F49" s="0" t="n">
        <v>4</v>
      </c>
      <c r="G49" s="0" t="n">
        <v>2</v>
      </c>
      <c r="H49" s="0" t="n">
        <f aca="false">-G49</f>
        <v>-2</v>
      </c>
    </row>
    <row r="50" customFormat="false" ht="12.8" hidden="false" customHeight="false" outlineLevel="0" collapsed="false">
      <c r="F50" s="0" t="n">
        <v>4.5</v>
      </c>
      <c r="G50" s="0" t="n">
        <f aca="false">LOG(F50,2)</f>
        <v>2.16992500144231</v>
      </c>
      <c r="H50" s="0" t="n">
        <f aca="false">-G50</f>
        <v>-2.16992500144231</v>
      </c>
    </row>
    <row r="51" customFormat="false" ht="12.8" hidden="false" customHeight="false" outlineLevel="0" collapsed="false">
      <c r="F51" s="0" t="n">
        <v>5</v>
      </c>
      <c r="G51" s="0" t="n">
        <f aca="false">LOG(F51,2)</f>
        <v>2.32192809488736</v>
      </c>
      <c r="H51" s="0" t="n">
        <f aca="false">-G51</f>
        <v>-2.32192809488736</v>
      </c>
    </row>
    <row r="52" customFormat="false" ht="12.8" hidden="false" customHeight="false" outlineLevel="0" collapsed="false">
      <c r="F52" s="0" t="n">
        <v>5.5</v>
      </c>
      <c r="G52" s="0" t="n">
        <f aca="false">LOG(F52,2)</f>
        <v>2.4594316186373</v>
      </c>
      <c r="H52" s="0" t="n">
        <f aca="false">-G52</f>
        <v>-2.4594316186373</v>
      </c>
    </row>
    <row r="53" customFormat="false" ht="12.8" hidden="false" customHeight="false" outlineLevel="0" collapsed="false">
      <c r="F53" s="0" t="n">
        <v>6</v>
      </c>
      <c r="G53" s="0" t="n">
        <f aca="false">LOG(F53,2)</f>
        <v>2.58496250072116</v>
      </c>
      <c r="H53" s="0" t="n">
        <f aca="false">-G53</f>
        <v>-2.58496250072116</v>
      </c>
    </row>
    <row r="54" customFormat="false" ht="12.8" hidden="false" customHeight="false" outlineLevel="0" collapsed="false">
      <c r="F54" s="0" t="n">
        <v>6.5</v>
      </c>
      <c r="G54" s="0" t="n">
        <f aca="false">LOG(F54,2)</f>
        <v>2.70043971814109</v>
      </c>
      <c r="H54" s="0" t="n">
        <f aca="false">-G54</f>
        <v>-2.70043971814109</v>
      </c>
    </row>
    <row r="55" customFormat="false" ht="12.8" hidden="false" customHeight="false" outlineLevel="0" collapsed="false">
      <c r="F55" s="0" t="n">
        <v>7</v>
      </c>
      <c r="G55" s="0" t="n">
        <f aca="false">LOG(F55,2)</f>
        <v>2.8073549220576</v>
      </c>
      <c r="H55" s="0" t="n">
        <f aca="false">-G55</f>
        <v>-2.8073549220576</v>
      </c>
    </row>
    <row r="56" customFormat="false" ht="12.8" hidden="false" customHeight="false" outlineLevel="0" collapsed="false">
      <c r="F56" s="0" t="n">
        <v>7.5</v>
      </c>
      <c r="G56" s="0" t="n">
        <f aca="false">LOG(F56,2)</f>
        <v>2.90689059560852</v>
      </c>
      <c r="H56" s="0" t="n">
        <f aca="false">-G56</f>
        <v>-2.90689059560852</v>
      </c>
    </row>
    <row r="57" customFormat="false" ht="12.8" hidden="false" customHeight="false" outlineLevel="0" collapsed="false">
      <c r="F57" s="0" t="n">
        <v>8</v>
      </c>
      <c r="G57" s="0" t="n">
        <f aca="false">LOG(F57,2)</f>
        <v>3</v>
      </c>
      <c r="H57" s="0" t="n">
        <f aca="false">-G57</f>
        <v>-3</v>
      </c>
    </row>
    <row r="58" customFormat="false" ht="12.8" hidden="false" customHeight="false" outlineLevel="0" collapsed="false">
      <c r="F58" s="0" t="n">
        <v>10</v>
      </c>
      <c r="G58" s="0" t="n">
        <f aca="false">LOG(F58,2)</f>
        <v>3.32192809488736</v>
      </c>
      <c r="H58" s="0" t="n">
        <f aca="false">-G58</f>
        <v>-3.32192809488736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91"/>
  <sheetViews>
    <sheetView showFormulas="false" showGridLines="true" showRowColHeaders="true" showZeros="true" rightToLeft="false" tabSelected="false" showOutlineSymbols="true" defaultGridColor="true" view="normal" topLeftCell="F55" colorId="64" zoomScale="160" zoomScaleNormal="160" zoomScalePageLayoutView="100" workbookViewId="0">
      <selection pane="topLeft" activeCell="F84" activeCellId="0" sqref="F84"/>
    </sheetView>
  </sheetViews>
  <sheetFormatPr defaultColWidth="11.53515625" defaultRowHeight="12.8" zeroHeight="false" outlineLevelRow="0" outlineLevelCol="0"/>
  <cols>
    <col collapsed="false" customWidth="true" hidden="false" outlineLevel="0" max="10" min="10" style="0" width="17.97"/>
    <col collapsed="false" customWidth="true" hidden="false" outlineLevel="0" max="13" min="13" style="0" width="6.93"/>
  </cols>
  <sheetData>
    <row r="2" customFormat="false" ht="12.8" hidden="false" customHeight="false" outlineLevel="0" collapsed="false">
      <c r="F2" s="0" t="s">
        <v>3</v>
      </c>
    </row>
    <row r="4" customFormat="false" ht="12.8" hidden="false" customHeight="false" outlineLevel="0" collapsed="false">
      <c r="A4" s="9"/>
      <c r="B4" s="9"/>
      <c r="C4" s="9" t="s">
        <v>52</v>
      </c>
      <c r="D4" s="9"/>
      <c r="E4" s="9"/>
      <c r="F4" s="10"/>
      <c r="G4" s="10" t="s">
        <v>76</v>
      </c>
    </row>
    <row r="5" customFormat="false" ht="12.8" hidden="false" customHeight="false" outlineLevel="0" collapsed="false">
      <c r="C5" s="0" t="s">
        <v>55</v>
      </c>
      <c r="H5" s="0" t="s">
        <v>99</v>
      </c>
    </row>
    <row r="8" customFormat="false" ht="12.8" hidden="false" customHeight="false" outlineLevel="0" collapsed="false">
      <c r="A8" s="11" t="s">
        <v>71</v>
      </c>
      <c r="B8" s="28" t="s">
        <v>100</v>
      </c>
      <c r="C8" s="28"/>
    </row>
    <row r="9" customFormat="false" ht="12.8" hidden="false" customHeight="false" outlineLevel="0" collapsed="false">
      <c r="A9" s="0" t="n">
        <v>8.9</v>
      </c>
      <c r="C9" s="0" t="s">
        <v>101</v>
      </c>
    </row>
    <row r="12" customFormat="false" ht="12.8" hidden="false" customHeight="false" outlineLevel="0" collapsed="false">
      <c r="B12" s="29" t="n">
        <v>0.333333333333333</v>
      </c>
      <c r="C12" s="30" t="n">
        <v>0.375</v>
      </c>
      <c r="D12" s="16"/>
      <c r="F12" s="17" t="s">
        <v>102</v>
      </c>
      <c r="G12" s="16" t="s">
        <v>103</v>
      </c>
    </row>
    <row r="13" customFormat="false" ht="12.8" hidden="false" customHeight="false" outlineLevel="0" collapsed="false">
      <c r="B13" s="0" t="n">
        <v>7</v>
      </c>
      <c r="C13" s="0" t="n">
        <v>1.5</v>
      </c>
      <c r="F13" s="0" t="n">
        <v>3.6</v>
      </c>
      <c r="G13" s="0" t="n">
        <v>2.4</v>
      </c>
    </row>
    <row r="15" customFormat="false" ht="12.8" hidden="false" customHeight="false" outlineLevel="0" collapsed="false">
      <c r="E15" s="13"/>
    </row>
    <row r="16" customFormat="false" ht="12.8" hidden="false" customHeight="false" outlineLevel="0" collapsed="false">
      <c r="E16" s="18"/>
    </row>
    <row r="17" customFormat="false" ht="12.8" hidden="false" customHeight="false" outlineLevel="0" collapsed="false">
      <c r="A17" s="31" t="s">
        <v>57</v>
      </c>
      <c r="B17" s="32" t="s">
        <v>104</v>
      </c>
      <c r="C17" s="32" t="s">
        <v>105</v>
      </c>
      <c r="D17" s="32"/>
      <c r="E17" s="32"/>
      <c r="F17" s="32" t="s">
        <v>105</v>
      </c>
      <c r="G17" s="33" t="s">
        <v>57</v>
      </c>
    </row>
    <row r="21" customFormat="false" ht="12.8" hidden="false" customHeight="false" outlineLevel="0" collapsed="false">
      <c r="A21" s="0" t="s">
        <v>58</v>
      </c>
      <c r="B21" s="0" t="s">
        <v>59</v>
      </c>
    </row>
    <row r="22" customFormat="false" ht="12.8" hidden="false" customHeight="false" outlineLevel="0" collapsed="false">
      <c r="A22" s="0" t="s">
        <v>60</v>
      </c>
      <c r="B22" s="0" t="s">
        <v>61</v>
      </c>
    </row>
    <row r="24" customFormat="false" ht="12.8" hidden="false" customHeight="false" outlineLevel="0" collapsed="false">
      <c r="A24" s="0" t="s">
        <v>106</v>
      </c>
      <c r="K24" s="0" t="s">
        <v>107</v>
      </c>
    </row>
    <row r="26" customFormat="false" ht="12.8" hidden="false" customHeight="false" outlineLevel="0" collapsed="false">
      <c r="B26" s="0" t="s">
        <v>108</v>
      </c>
      <c r="K26" s="0" t="s">
        <v>109</v>
      </c>
    </row>
    <row r="27" customFormat="false" ht="12.8" hidden="false" customHeight="false" outlineLevel="0" collapsed="false">
      <c r="K27" s="0" t="s">
        <v>110</v>
      </c>
    </row>
    <row r="28" customFormat="false" ht="12.8" hidden="false" customHeight="false" outlineLevel="0" collapsed="false">
      <c r="B28" s="0" t="s">
        <v>111</v>
      </c>
    </row>
    <row r="29" customFormat="false" ht="12.8" hidden="false" customHeight="false" outlineLevel="0" collapsed="false">
      <c r="B29" s="0" t="s">
        <v>112</v>
      </c>
      <c r="K29" s="0" t="s">
        <v>113</v>
      </c>
    </row>
    <row r="32" customFormat="false" ht="12.8" hidden="false" customHeight="false" outlineLevel="0" collapsed="false">
      <c r="A32" s="34" t="s">
        <v>114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6"/>
    </row>
    <row r="33" customFormat="false" ht="12.8" hidden="false" customHeight="false" outlineLevel="0" collapsed="false">
      <c r="A33" s="37" t="s">
        <v>115</v>
      </c>
      <c r="J33" s="0" t="s">
        <v>3</v>
      </c>
      <c r="Q33" s="38"/>
    </row>
    <row r="34" customFormat="false" ht="12.8" hidden="false" customHeight="false" outlineLevel="0" collapsed="false">
      <c r="A34" s="39"/>
      <c r="Q34" s="38"/>
    </row>
    <row r="35" customFormat="false" ht="12.8" hidden="false" customHeight="false" outlineLevel="0" collapsed="false">
      <c r="A35" s="40"/>
      <c r="B35" s="9"/>
      <c r="C35" s="9"/>
      <c r="D35" s="9" t="s">
        <v>116</v>
      </c>
      <c r="E35" s="9" t="s">
        <v>117</v>
      </c>
      <c r="F35" s="9" t="s">
        <v>118</v>
      </c>
      <c r="G35" s="9" t="s">
        <v>119</v>
      </c>
      <c r="H35" s="9"/>
      <c r="J35" s="9" t="s">
        <v>3</v>
      </c>
      <c r="K35" s="9"/>
      <c r="L35" s="9"/>
      <c r="M35" s="9" t="s">
        <v>116</v>
      </c>
      <c r="N35" s="9" t="s">
        <v>117</v>
      </c>
      <c r="O35" s="9" t="s">
        <v>118</v>
      </c>
      <c r="P35" s="9" t="s">
        <v>119</v>
      </c>
      <c r="Q35" s="41"/>
    </row>
    <row r="36" customFormat="false" ht="12.8" hidden="false" customHeight="false" outlineLevel="0" collapsed="false">
      <c r="A36" s="40" t="s">
        <v>120</v>
      </c>
      <c r="B36" s="9"/>
      <c r="C36" s="9" t="s">
        <v>121</v>
      </c>
      <c r="D36" s="9" t="n">
        <v>9</v>
      </c>
      <c r="E36" s="9"/>
      <c r="F36" s="9"/>
      <c r="G36" s="9"/>
      <c r="H36" s="9"/>
      <c r="J36" s="9" t="s">
        <v>120</v>
      </c>
      <c r="K36" s="9"/>
      <c r="L36" s="9" t="s">
        <v>121</v>
      </c>
      <c r="M36" s="9" t="n">
        <v>9</v>
      </c>
      <c r="N36" s="9"/>
      <c r="O36" s="9"/>
      <c r="P36" s="9"/>
      <c r="Q36" s="41"/>
    </row>
    <row r="37" customFormat="false" ht="12.8" hidden="false" customHeight="false" outlineLevel="0" collapsed="false">
      <c r="A37" s="40" t="s">
        <v>122</v>
      </c>
      <c r="B37" s="9"/>
      <c r="C37" s="9" t="s">
        <v>55</v>
      </c>
      <c r="D37" s="9" t="n">
        <v>5</v>
      </c>
      <c r="E37" s="9" t="s">
        <v>3</v>
      </c>
      <c r="F37" s="9"/>
      <c r="G37" s="9"/>
      <c r="H37" s="9"/>
      <c r="J37" s="9" t="s">
        <v>123</v>
      </c>
      <c r="K37" s="9"/>
      <c r="L37" s="9" t="s">
        <v>124</v>
      </c>
      <c r="M37" s="9" t="n">
        <v>4</v>
      </c>
      <c r="N37" s="9" t="s">
        <v>3</v>
      </c>
      <c r="O37" s="9"/>
      <c r="P37" s="9"/>
      <c r="Q37" s="41"/>
    </row>
    <row r="38" customFormat="false" ht="12.8" hidden="false" customHeight="false" outlineLevel="0" collapsed="false">
      <c r="A38" s="40" t="s">
        <v>125</v>
      </c>
      <c r="B38" s="9"/>
      <c r="C38" s="9"/>
      <c r="D38" s="9"/>
      <c r="E38" s="9" t="n">
        <f aca="false">D37/D36</f>
        <v>0.555555555555556</v>
      </c>
      <c r="F38" s="9"/>
      <c r="G38" s="9"/>
      <c r="H38" s="9"/>
      <c r="J38" s="9" t="s">
        <v>126</v>
      </c>
      <c r="K38" s="9"/>
      <c r="L38" s="9"/>
      <c r="M38" s="9"/>
      <c r="N38" s="9" t="n">
        <f aca="false">M37/M36</f>
        <v>0.444444444444444</v>
      </c>
      <c r="O38" s="9"/>
      <c r="P38" s="9"/>
      <c r="Q38" s="41"/>
    </row>
    <row r="39" customFormat="false" ht="12.8" hidden="false" customHeight="false" outlineLevel="0" collapsed="false">
      <c r="A39" s="40"/>
      <c r="B39" s="9"/>
      <c r="C39" s="9"/>
      <c r="D39" s="9"/>
      <c r="E39" s="9"/>
      <c r="F39" s="9"/>
      <c r="G39" s="9"/>
      <c r="H39" s="9"/>
      <c r="J39" s="9"/>
      <c r="K39" s="9"/>
      <c r="L39" s="9"/>
      <c r="M39" s="9"/>
      <c r="N39" s="9"/>
      <c r="O39" s="9"/>
      <c r="P39" s="9"/>
      <c r="Q39" s="41"/>
    </row>
    <row r="40" customFormat="false" ht="12.8" hidden="false" customHeight="false" outlineLevel="0" collapsed="false">
      <c r="A40" s="42" t="s">
        <v>127</v>
      </c>
      <c r="B40" s="9"/>
      <c r="C40" s="9"/>
      <c r="D40" s="9"/>
      <c r="E40" s="9"/>
      <c r="F40" s="9"/>
      <c r="G40" s="9"/>
      <c r="H40" s="9"/>
      <c r="J40" s="9" t="s">
        <v>128</v>
      </c>
      <c r="K40" s="9"/>
      <c r="L40" s="9"/>
      <c r="M40" s="9"/>
      <c r="N40" s="9"/>
      <c r="O40" s="9"/>
      <c r="P40" s="9"/>
      <c r="Q40" s="41"/>
    </row>
    <row r="41" customFormat="false" ht="12.8" hidden="false" customHeight="false" outlineLevel="0" collapsed="false">
      <c r="A41" s="40" t="s">
        <v>122</v>
      </c>
      <c r="B41" s="9"/>
      <c r="C41" s="9" t="s">
        <v>55</v>
      </c>
      <c r="D41" s="9" t="n">
        <v>5</v>
      </c>
      <c r="E41" s="9" t="n">
        <v>1</v>
      </c>
      <c r="F41" s="9"/>
      <c r="G41" s="9"/>
      <c r="H41" s="9"/>
      <c r="J41" s="9" t="s">
        <v>123</v>
      </c>
      <c r="K41" s="9"/>
      <c r="L41" s="9" t="s">
        <v>124</v>
      </c>
      <c r="M41" s="9" t="n">
        <v>4</v>
      </c>
      <c r="N41" s="9" t="n">
        <v>1</v>
      </c>
      <c r="O41" s="9"/>
      <c r="P41" s="9"/>
      <c r="Q41" s="41"/>
    </row>
    <row r="42" customFormat="false" ht="12.8" hidden="false" customHeight="false" outlineLevel="0" collapsed="false">
      <c r="A42" s="40" t="s">
        <v>129</v>
      </c>
      <c r="B42" s="9"/>
      <c r="C42" s="9" t="s">
        <v>101</v>
      </c>
      <c r="D42" s="9" t="n">
        <v>3</v>
      </c>
      <c r="E42" s="9" t="n">
        <f aca="false">D42/D37</f>
        <v>0.6</v>
      </c>
      <c r="F42" s="9" t="n">
        <f aca="false">-LOG(E42,2)</f>
        <v>0.736965594166206</v>
      </c>
      <c r="G42" s="9" t="n">
        <f aca="false">E42*F42</f>
        <v>0.442179356499724</v>
      </c>
      <c r="H42" s="9"/>
      <c r="J42" s="9" t="s">
        <v>129</v>
      </c>
      <c r="K42" s="9"/>
      <c r="L42" s="9" t="n">
        <v>3.6</v>
      </c>
      <c r="M42" s="9" t="n">
        <v>2</v>
      </c>
      <c r="N42" s="9" t="n">
        <f aca="false">M42/M37</f>
        <v>0.5</v>
      </c>
      <c r="O42" s="9" t="n">
        <f aca="false">-LOG(N42,2)</f>
        <v>1</v>
      </c>
      <c r="P42" s="9" t="n">
        <f aca="false">N42*O42</f>
        <v>0.5</v>
      </c>
      <c r="Q42" s="41"/>
    </row>
    <row r="43" customFormat="false" ht="12.8" hidden="false" customHeight="false" outlineLevel="0" collapsed="false">
      <c r="A43" s="40" t="s">
        <v>130</v>
      </c>
      <c r="B43" s="9"/>
      <c r="C43" s="9" t="s">
        <v>131</v>
      </c>
      <c r="D43" s="9" t="n">
        <v>2</v>
      </c>
      <c r="E43" s="9" t="n">
        <f aca="false">D43/D37</f>
        <v>0.4</v>
      </c>
      <c r="F43" s="9" t="n">
        <f aca="false">-LOG(E43,2)</f>
        <v>1.32192809488736</v>
      </c>
      <c r="G43" s="9" t="n">
        <f aca="false">E43*F43</f>
        <v>0.528771237954945</v>
      </c>
      <c r="H43" s="9"/>
      <c r="J43" s="9" t="s">
        <v>130</v>
      </c>
      <c r="K43" s="9"/>
      <c r="L43" s="9" t="n">
        <v>2.4</v>
      </c>
      <c r="M43" s="9" t="n">
        <v>2</v>
      </c>
      <c r="N43" s="9" t="n">
        <f aca="false">M43/M37</f>
        <v>0.5</v>
      </c>
      <c r="O43" s="9" t="n">
        <f aca="false">-LOG(N43,2)</f>
        <v>1</v>
      </c>
      <c r="P43" s="9" t="n">
        <f aca="false">N43*O43</f>
        <v>0.5</v>
      </c>
      <c r="Q43" s="41"/>
    </row>
    <row r="44" customFormat="false" ht="12.8" hidden="false" customHeight="false" outlineLevel="0" collapsed="false">
      <c r="A44" s="40" t="s">
        <v>132</v>
      </c>
      <c r="B44" s="9"/>
      <c r="C44" s="9"/>
      <c r="D44" s="9"/>
      <c r="E44" s="9"/>
      <c r="F44" s="9"/>
      <c r="G44" s="9"/>
      <c r="H44" s="9" t="n">
        <f aca="false">SUM(G42:G43)</f>
        <v>0.970950594454668</v>
      </c>
      <c r="J44" s="9" t="s">
        <v>132</v>
      </c>
      <c r="K44" s="9"/>
      <c r="L44" s="9"/>
      <c r="M44" s="9"/>
      <c r="N44" s="9"/>
      <c r="O44" s="9"/>
      <c r="P44" s="9"/>
      <c r="Q44" s="41" t="n">
        <f aca="false">SUM(P42:P43)</f>
        <v>1</v>
      </c>
    </row>
    <row r="45" customFormat="false" ht="12.8" hidden="false" customHeight="false" outlineLevel="0" collapsed="false">
      <c r="A45" s="40"/>
      <c r="B45" s="9"/>
      <c r="C45" s="9"/>
      <c r="D45" s="9"/>
      <c r="E45" s="9"/>
      <c r="F45" s="9"/>
      <c r="G45" s="9"/>
      <c r="H45" s="9"/>
      <c r="J45" s="9"/>
      <c r="K45" s="9"/>
      <c r="L45" s="9"/>
      <c r="M45" s="9"/>
      <c r="N45" s="9"/>
      <c r="O45" s="9"/>
      <c r="P45" s="9"/>
      <c r="Q45" s="41"/>
    </row>
    <row r="46" customFormat="false" ht="12.8" hidden="false" customHeight="false" outlineLevel="0" collapsed="false">
      <c r="A46" s="40"/>
      <c r="B46" s="9"/>
      <c r="C46" s="9"/>
      <c r="D46" s="9"/>
      <c r="E46" s="9"/>
      <c r="F46" s="9"/>
      <c r="G46" s="9"/>
      <c r="H46" s="9"/>
      <c r="J46" s="9"/>
      <c r="K46" s="9"/>
      <c r="L46" s="9"/>
      <c r="M46" s="9"/>
      <c r="N46" s="9"/>
      <c r="O46" s="9"/>
      <c r="P46" s="9"/>
      <c r="Q46" s="41"/>
    </row>
    <row r="47" customFormat="false" ht="12.8" hidden="false" customHeight="false" outlineLevel="0" collapsed="false">
      <c r="A47" s="40" t="s">
        <v>133</v>
      </c>
      <c r="B47" s="9"/>
      <c r="C47" s="9"/>
      <c r="D47" s="9"/>
      <c r="E47" s="9"/>
      <c r="F47" s="9"/>
      <c r="G47" s="9"/>
      <c r="H47" s="9" t="n">
        <f aca="false">H44*E38</f>
        <v>0.53941699691926</v>
      </c>
      <c r="J47" s="9" t="s">
        <v>134</v>
      </c>
      <c r="K47" s="9"/>
      <c r="L47" s="9"/>
      <c r="M47" s="9"/>
      <c r="N47" s="9"/>
      <c r="O47" s="9"/>
      <c r="P47" s="9"/>
      <c r="Q47" s="41" t="n">
        <f aca="false">N38*Q44</f>
        <v>0.444444444444444</v>
      </c>
    </row>
    <row r="48" customFormat="false" ht="12.8" hidden="false" customHeight="false" outlineLevel="0" collapsed="false">
      <c r="A48" s="39"/>
      <c r="Q48" s="38"/>
    </row>
    <row r="49" customFormat="false" ht="12.8" hidden="false" customHeight="false" outlineLevel="0" collapsed="false">
      <c r="A49" s="39" t="s">
        <v>135</v>
      </c>
      <c r="D49" s="0" t="n">
        <f aca="false">H47+Q47</f>
        <v>0.983861441363705</v>
      </c>
      <c r="Q49" s="38"/>
    </row>
    <row r="50" customFormat="false" ht="12.8" hidden="false" customHeight="false" outlineLevel="0" collapsed="false">
      <c r="A50" s="4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5"/>
    </row>
    <row r="53" customFormat="false" ht="12.8" hidden="false" customHeight="false" outlineLevel="0" collapsed="false">
      <c r="A53" s="34" t="s">
        <v>136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6"/>
    </row>
    <row r="54" customFormat="false" ht="12.8" hidden="false" customHeight="false" outlineLevel="0" collapsed="false">
      <c r="A54" s="37" t="s">
        <v>137</v>
      </c>
      <c r="Q54" s="38"/>
    </row>
    <row r="55" customFormat="false" ht="12.8" hidden="false" customHeight="false" outlineLevel="0" collapsed="false">
      <c r="A55" s="39"/>
      <c r="Q55" s="38"/>
    </row>
    <row r="56" customFormat="false" ht="12.8" hidden="false" customHeight="false" outlineLevel="0" collapsed="false">
      <c r="A56" s="46"/>
      <c r="B56" s="47"/>
      <c r="C56" s="47"/>
      <c r="D56" s="47" t="s">
        <v>116</v>
      </c>
      <c r="E56" s="47" t="s">
        <v>117</v>
      </c>
      <c r="F56" s="47" t="s">
        <v>118</v>
      </c>
      <c r="G56" s="47" t="s">
        <v>119</v>
      </c>
      <c r="H56" s="47"/>
      <c r="J56" s="47"/>
      <c r="K56" s="47"/>
      <c r="L56" s="47"/>
      <c r="M56" s="47" t="s">
        <v>116</v>
      </c>
      <c r="N56" s="47" t="s">
        <v>117</v>
      </c>
      <c r="O56" s="47" t="s">
        <v>118</v>
      </c>
      <c r="P56" s="47" t="s">
        <v>119</v>
      </c>
      <c r="Q56" s="48"/>
    </row>
    <row r="57" customFormat="false" ht="12.8" hidden="false" customHeight="false" outlineLevel="0" collapsed="false">
      <c r="A57" s="46" t="s">
        <v>120</v>
      </c>
      <c r="B57" s="47"/>
      <c r="C57" s="47" t="s">
        <v>138</v>
      </c>
      <c r="D57" s="47" t="n">
        <v>9</v>
      </c>
      <c r="E57" s="47"/>
      <c r="F57" s="47"/>
      <c r="G57" s="47"/>
      <c r="H57" s="47"/>
      <c r="J57" s="47" t="s">
        <v>120</v>
      </c>
      <c r="K57" s="47"/>
      <c r="L57" s="47"/>
      <c r="M57" s="47"/>
      <c r="N57" s="47"/>
      <c r="O57" s="47"/>
      <c r="P57" s="47"/>
      <c r="Q57" s="48"/>
    </row>
    <row r="58" customFormat="false" ht="12.8" hidden="false" customHeight="false" outlineLevel="0" collapsed="false">
      <c r="A58" s="46" t="s">
        <v>139</v>
      </c>
      <c r="B58" s="47"/>
      <c r="C58" s="47" t="s">
        <v>131</v>
      </c>
      <c r="D58" s="47" t="n">
        <v>2</v>
      </c>
      <c r="E58" s="47" t="n">
        <f aca="false">D58/D57</f>
        <v>0.222222222222222</v>
      </c>
      <c r="F58" s="47"/>
      <c r="G58" s="47"/>
      <c r="H58" s="47"/>
      <c r="J58" s="47" t="s">
        <v>140</v>
      </c>
      <c r="K58" s="47"/>
      <c r="L58" s="47"/>
      <c r="M58" s="47"/>
      <c r="N58" s="47"/>
      <c r="O58" s="47"/>
      <c r="P58" s="47"/>
      <c r="Q58" s="48"/>
    </row>
    <row r="59" customFormat="false" ht="12.8" hidden="false" customHeight="false" outlineLevel="0" collapsed="false">
      <c r="A59" s="46"/>
      <c r="B59" s="47"/>
      <c r="C59" s="47"/>
      <c r="D59" s="47"/>
      <c r="E59" s="47"/>
      <c r="F59" s="47"/>
      <c r="G59" s="47"/>
      <c r="H59" s="47"/>
      <c r="J59" s="47"/>
      <c r="K59" s="47"/>
      <c r="L59" s="47"/>
      <c r="M59" s="47"/>
      <c r="N59" s="47"/>
      <c r="O59" s="47"/>
      <c r="P59" s="47"/>
      <c r="Q59" s="48"/>
    </row>
    <row r="60" customFormat="false" ht="12.8" hidden="false" customHeight="false" outlineLevel="0" collapsed="false">
      <c r="A60" s="49" t="s">
        <v>141</v>
      </c>
      <c r="B60" s="47"/>
      <c r="C60" s="47"/>
      <c r="D60" s="47"/>
      <c r="E60" s="47"/>
      <c r="F60" s="47"/>
      <c r="G60" s="47"/>
      <c r="H60" s="47"/>
      <c r="J60" s="50" t="s">
        <v>142</v>
      </c>
      <c r="K60" s="47"/>
      <c r="L60" s="47"/>
      <c r="M60" s="47"/>
      <c r="N60" s="47"/>
      <c r="O60" s="47"/>
      <c r="P60" s="47"/>
      <c r="Q60" s="48"/>
    </row>
    <row r="61" customFormat="false" ht="12.8" hidden="false" customHeight="false" outlineLevel="0" collapsed="false">
      <c r="A61" s="46" t="s">
        <v>139</v>
      </c>
      <c r="B61" s="47"/>
      <c r="C61" s="47" t="s">
        <v>131</v>
      </c>
      <c r="D61" s="47" t="n">
        <v>2</v>
      </c>
      <c r="E61" s="47" t="n">
        <v>1</v>
      </c>
      <c r="F61" s="47"/>
      <c r="G61" s="47"/>
      <c r="H61" s="47"/>
      <c r="J61" s="47"/>
      <c r="K61" s="47"/>
      <c r="L61" s="47"/>
      <c r="M61" s="47"/>
      <c r="N61" s="47"/>
      <c r="O61" s="47"/>
      <c r="P61" s="47"/>
      <c r="Q61" s="48"/>
    </row>
    <row r="62" customFormat="false" ht="12.8" hidden="false" customHeight="false" outlineLevel="0" collapsed="false">
      <c r="A62" s="46" t="s">
        <v>129</v>
      </c>
      <c r="B62" s="47"/>
      <c r="C62" s="47" t="s">
        <v>131</v>
      </c>
      <c r="D62" s="47" t="n">
        <v>2</v>
      </c>
      <c r="E62" s="47" t="n">
        <f aca="false">D62/D58</f>
        <v>1</v>
      </c>
      <c r="F62" s="47" t="n">
        <f aca="false">-LOG(E62,2)</f>
        <v>-0</v>
      </c>
      <c r="G62" s="47" t="n">
        <f aca="false">E62*F62</f>
        <v>-0</v>
      </c>
      <c r="H62" s="47"/>
      <c r="J62" s="47" t="s">
        <v>129</v>
      </c>
      <c r="K62" s="47"/>
      <c r="L62" s="47"/>
      <c r="M62" s="47"/>
      <c r="N62" s="47"/>
      <c r="O62" s="47"/>
      <c r="P62" s="47"/>
      <c r="Q62" s="48"/>
    </row>
    <row r="63" customFormat="false" ht="12.8" hidden="false" customHeight="false" outlineLevel="0" collapsed="false">
      <c r="A63" s="46" t="s">
        <v>130</v>
      </c>
      <c r="B63" s="47"/>
      <c r="C63" s="47" t="s">
        <v>143</v>
      </c>
      <c r="D63" s="47" t="n">
        <v>0</v>
      </c>
      <c r="E63" s="47" t="n">
        <f aca="false">D63/D58</f>
        <v>0</v>
      </c>
      <c r="F63" s="47" t="e">
        <f aca="false">-LOG(E63,2)</f>
        <v>#VALUE!</v>
      </c>
      <c r="G63" s="47" t="n">
        <v>0</v>
      </c>
      <c r="H63" s="47"/>
      <c r="J63" s="47" t="s">
        <v>130</v>
      </c>
      <c r="K63" s="47"/>
      <c r="L63" s="47"/>
      <c r="M63" s="47"/>
      <c r="N63" s="47"/>
      <c r="O63" s="47"/>
      <c r="P63" s="47"/>
      <c r="Q63" s="48"/>
    </row>
    <row r="64" customFormat="false" ht="12.8" hidden="false" customHeight="false" outlineLevel="0" collapsed="false">
      <c r="A64" s="46" t="s">
        <v>132</v>
      </c>
      <c r="B64" s="47"/>
      <c r="C64" s="47"/>
      <c r="D64" s="47"/>
      <c r="E64" s="47"/>
      <c r="F64" s="47"/>
      <c r="G64" s="47"/>
      <c r="H64" s="47" t="n">
        <f aca="false">SUM(G62:G63)</f>
        <v>0</v>
      </c>
      <c r="J64" s="47" t="s">
        <v>132</v>
      </c>
      <c r="K64" s="47"/>
      <c r="L64" s="47"/>
      <c r="M64" s="47"/>
      <c r="N64" s="47"/>
      <c r="O64" s="47"/>
      <c r="P64" s="47"/>
      <c r="Q64" s="48"/>
    </row>
    <row r="65" customFormat="false" ht="12.8" hidden="false" customHeight="false" outlineLevel="0" collapsed="false">
      <c r="A65" s="46"/>
      <c r="B65" s="47"/>
      <c r="C65" s="47"/>
      <c r="D65" s="47"/>
      <c r="E65" s="47"/>
      <c r="F65" s="47"/>
      <c r="G65" s="47"/>
      <c r="H65" s="47"/>
      <c r="J65" s="47"/>
      <c r="K65" s="47"/>
      <c r="L65" s="47"/>
      <c r="M65" s="47"/>
      <c r="N65" s="47"/>
      <c r="O65" s="47"/>
      <c r="P65" s="47"/>
      <c r="Q65" s="48"/>
    </row>
    <row r="66" customFormat="false" ht="12.8" hidden="false" customHeight="false" outlineLevel="0" collapsed="false">
      <c r="A66" s="46"/>
      <c r="B66" s="47"/>
      <c r="C66" s="47"/>
      <c r="D66" s="47"/>
      <c r="E66" s="47"/>
      <c r="F66" s="47"/>
      <c r="G66" s="47"/>
      <c r="H66" s="47"/>
      <c r="J66" s="47"/>
      <c r="K66" s="47"/>
      <c r="L66" s="47"/>
      <c r="M66" s="47"/>
      <c r="N66" s="47"/>
      <c r="O66" s="47"/>
      <c r="P66" s="47"/>
      <c r="Q66" s="48"/>
    </row>
    <row r="67" customFormat="false" ht="12.8" hidden="false" customHeight="false" outlineLevel="0" collapsed="false">
      <c r="A67" s="46" t="s">
        <v>144</v>
      </c>
      <c r="B67" s="47"/>
      <c r="C67" s="47"/>
      <c r="D67" s="47"/>
      <c r="E67" s="47"/>
      <c r="F67" s="47"/>
      <c r="G67" s="47"/>
      <c r="H67" s="47" t="n">
        <f aca="false">H64*E65</f>
        <v>0</v>
      </c>
      <c r="J67" s="47" t="s">
        <v>145</v>
      </c>
      <c r="K67" s="47"/>
      <c r="L67" s="47"/>
      <c r="M67" s="47"/>
      <c r="N67" s="47"/>
      <c r="O67" s="47"/>
      <c r="P67" s="47"/>
      <c r="Q67" s="48"/>
    </row>
    <row r="68" customFormat="false" ht="12.8" hidden="false" customHeight="false" outlineLevel="0" collapsed="false">
      <c r="A68" s="39"/>
      <c r="Q68" s="38"/>
    </row>
    <row r="69" customFormat="false" ht="12.8" hidden="false" customHeight="false" outlineLevel="0" collapsed="false">
      <c r="A69" s="39" t="s">
        <v>146</v>
      </c>
      <c r="D69" s="0" t="n">
        <f aca="false">H67+Q67</f>
        <v>0</v>
      </c>
      <c r="Q69" s="38"/>
    </row>
    <row r="70" customFormat="false" ht="12.8" hidden="false" customHeight="false" outlineLevel="0" collapsed="false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5"/>
    </row>
    <row r="74" customFormat="false" ht="12.8" hidden="false" customHeight="false" outlineLevel="0" collapsed="false">
      <c r="A74" s="34" t="s">
        <v>147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6"/>
    </row>
    <row r="75" customFormat="false" ht="12.8" hidden="false" customHeight="false" outlineLevel="0" collapsed="false">
      <c r="A75" s="37" t="s">
        <v>148</v>
      </c>
      <c r="Q75" s="38"/>
    </row>
    <row r="76" customFormat="false" ht="12.8" hidden="false" customHeight="false" outlineLevel="0" collapsed="false">
      <c r="A76" s="39"/>
      <c r="Q76" s="38"/>
    </row>
    <row r="77" customFormat="false" ht="12.8" hidden="false" customHeight="false" outlineLevel="0" collapsed="false">
      <c r="A77" s="51"/>
      <c r="B77" s="52"/>
      <c r="C77" s="52"/>
      <c r="D77" s="52" t="s">
        <v>116</v>
      </c>
      <c r="E77" s="52" t="s">
        <v>117</v>
      </c>
      <c r="F77" s="52" t="s">
        <v>118</v>
      </c>
      <c r="G77" s="52" t="s">
        <v>119</v>
      </c>
      <c r="H77" s="52"/>
      <c r="J77" s="52"/>
      <c r="K77" s="52"/>
      <c r="L77" s="52"/>
      <c r="M77" s="52" t="s">
        <v>116</v>
      </c>
      <c r="N77" s="52" t="s">
        <v>117</v>
      </c>
      <c r="O77" s="52" t="s">
        <v>118</v>
      </c>
      <c r="P77" s="52" t="s">
        <v>119</v>
      </c>
      <c r="Q77" s="53"/>
    </row>
    <row r="78" customFormat="false" ht="12.8" hidden="false" customHeight="false" outlineLevel="0" collapsed="false">
      <c r="A78" s="51" t="s">
        <v>120</v>
      </c>
      <c r="B78" s="52"/>
      <c r="C78" s="52" t="s">
        <v>55</v>
      </c>
      <c r="D78" s="52" t="n">
        <v>5</v>
      </c>
      <c r="E78" s="52"/>
      <c r="F78" s="52"/>
      <c r="G78" s="52"/>
      <c r="H78" s="52"/>
      <c r="J78" s="52" t="s">
        <v>120</v>
      </c>
      <c r="K78" s="52"/>
      <c r="L78" s="52"/>
      <c r="M78" s="52"/>
      <c r="N78" s="52"/>
      <c r="O78" s="52"/>
      <c r="P78" s="52"/>
      <c r="Q78" s="53"/>
    </row>
    <row r="79" customFormat="false" ht="12.8" hidden="false" customHeight="false" outlineLevel="0" collapsed="false">
      <c r="A79" s="51" t="s">
        <v>139</v>
      </c>
      <c r="B79" s="52"/>
      <c r="C79" s="52" t="s">
        <v>131</v>
      </c>
      <c r="D79" s="52" t="n">
        <v>2</v>
      </c>
      <c r="E79" s="52" t="n">
        <f aca="false">D79/D78</f>
        <v>0.4</v>
      </c>
      <c r="F79" s="52"/>
      <c r="G79" s="52"/>
      <c r="H79" s="52"/>
      <c r="J79" s="52" t="s">
        <v>149</v>
      </c>
      <c r="K79" s="52"/>
      <c r="L79" s="52"/>
      <c r="M79" s="52"/>
      <c r="N79" s="52"/>
      <c r="O79" s="52"/>
      <c r="P79" s="52"/>
      <c r="Q79" s="53"/>
    </row>
    <row r="80" customFormat="false" ht="12.8" hidden="false" customHeight="false" outlineLevel="0" collapsed="false">
      <c r="A80" s="51"/>
      <c r="B80" s="52"/>
      <c r="C80" s="52"/>
      <c r="D80" s="52"/>
      <c r="E80" s="52"/>
      <c r="F80" s="52"/>
      <c r="G80" s="52"/>
      <c r="H80" s="52"/>
      <c r="J80" s="52"/>
      <c r="K80" s="52"/>
      <c r="L80" s="52"/>
      <c r="M80" s="52"/>
      <c r="N80" s="52"/>
      <c r="O80" s="52"/>
      <c r="P80" s="52"/>
      <c r="Q80" s="53"/>
    </row>
    <row r="81" customFormat="false" ht="12.8" hidden="false" customHeight="false" outlineLevel="0" collapsed="false">
      <c r="A81" s="54" t="s">
        <v>150</v>
      </c>
      <c r="B81" s="52"/>
      <c r="C81" s="52"/>
      <c r="D81" s="52"/>
      <c r="E81" s="52"/>
      <c r="F81" s="52"/>
      <c r="G81" s="52"/>
      <c r="H81" s="52"/>
      <c r="J81" s="55" t="s">
        <v>151</v>
      </c>
      <c r="K81" s="52"/>
      <c r="L81" s="52"/>
      <c r="M81" s="52"/>
      <c r="N81" s="52"/>
      <c r="O81" s="52"/>
      <c r="P81" s="52"/>
      <c r="Q81" s="53"/>
    </row>
    <row r="82" customFormat="false" ht="12.8" hidden="false" customHeight="false" outlineLevel="0" collapsed="false">
      <c r="A82" s="51" t="s">
        <v>139</v>
      </c>
      <c r="B82" s="52"/>
      <c r="C82" s="52" t="s">
        <v>131</v>
      </c>
      <c r="D82" s="52" t="n">
        <v>2</v>
      </c>
      <c r="E82" s="52" t="n">
        <v>1</v>
      </c>
      <c r="F82" s="52"/>
      <c r="G82" s="52"/>
      <c r="H82" s="52"/>
      <c r="J82" s="52"/>
      <c r="K82" s="52"/>
      <c r="L82" s="52"/>
      <c r="M82" s="52"/>
      <c r="N82" s="52"/>
      <c r="O82" s="52"/>
      <c r="P82" s="52"/>
      <c r="Q82" s="53"/>
    </row>
    <row r="83" customFormat="false" ht="12.8" hidden="false" customHeight="false" outlineLevel="0" collapsed="false">
      <c r="A83" s="51" t="s">
        <v>129</v>
      </c>
      <c r="B83" s="52"/>
      <c r="C83" s="52" t="s">
        <v>131</v>
      </c>
      <c r="D83" s="52" t="n">
        <v>2</v>
      </c>
      <c r="E83" s="52" t="n">
        <f aca="false">D83/D82</f>
        <v>1</v>
      </c>
      <c r="F83" s="52" t="n">
        <f aca="false">-LOG(E83,2)</f>
        <v>-0</v>
      </c>
      <c r="G83" s="52" t="n">
        <f aca="false">E83*F83</f>
        <v>-0</v>
      </c>
      <c r="H83" s="52"/>
      <c r="J83" s="52" t="s">
        <v>129</v>
      </c>
      <c r="K83" s="52"/>
      <c r="L83" s="52"/>
      <c r="M83" s="52"/>
      <c r="N83" s="52"/>
      <c r="O83" s="52"/>
      <c r="P83" s="52" t="n">
        <f aca="false">N83*O83</f>
        <v>0</v>
      </c>
      <c r="Q83" s="53"/>
    </row>
    <row r="84" customFormat="false" ht="12.8" hidden="false" customHeight="false" outlineLevel="0" collapsed="false">
      <c r="A84" s="51" t="s">
        <v>130</v>
      </c>
      <c r="B84" s="52"/>
      <c r="C84" s="52" t="s">
        <v>152</v>
      </c>
      <c r="D84" s="52" t="n">
        <v>0</v>
      </c>
      <c r="E84" s="52" t="n">
        <f aca="false">D84/D82</f>
        <v>0</v>
      </c>
      <c r="F84" s="52" t="e">
        <f aca="false">-LOG(E84,2)</f>
        <v>#VALUE!</v>
      </c>
      <c r="G84" s="52" t="n">
        <v>0</v>
      </c>
      <c r="H84" s="52"/>
      <c r="J84" s="52" t="s">
        <v>130</v>
      </c>
      <c r="K84" s="52"/>
      <c r="L84" s="56"/>
      <c r="M84" s="52"/>
      <c r="N84" s="52"/>
      <c r="O84" s="52"/>
      <c r="P84" s="52" t="n">
        <f aca="false">N84*O84</f>
        <v>0</v>
      </c>
      <c r="Q84" s="53"/>
    </row>
    <row r="85" customFormat="false" ht="12.8" hidden="false" customHeight="false" outlineLevel="0" collapsed="false">
      <c r="A85" s="51" t="s">
        <v>132</v>
      </c>
      <c r="B85" s="52"/>
      <c r="C85" s="52"/>
      <c r="D85" s="52"/>
      <c r="E85" s="52"/>
      <c r="F85" s="52"/>
      <c r="G85" s="52"/>
      <c r="H85" s="52" t="n">
        <f aca="false">SUM(G83:G84)</f>
        <v>0</v>
      </c>
      <c r="J85" s="52" t="s">
        <v>132</v>
      </c>
      <c r="K85" s="52"/>
      <c r="L85" s="52"/>
      <c r="M85" s="52"/>
      <c r="N85" s="52"/>
      <c r="O85" s="52"/>
      <c r="P85" s="52"/>
      <c r="Q85" s="53" t="n">
        <f aca="false">SUM(P83:P84)</f>
        <v>0</v>
      </c>
    </row>
    <row r="86" customFormat="false" ht="12.8" hidden="false" customHeight="false" outlineLevel="0" collapsed="false">
      <c r="A86" s="51"/>
      <c r="B86" s="52"/>
      <c r="C86" s="52"/>
      <c r="D86" s="52"/>
      <c r="E86" s="52"/>
      <c r="F86" s="52"/>
      <c r="G86" s="52"/>
      <c r="H86" s="52"/>
      <c r="J86" s="52"/>
      <c r="K86" s="52"/>
      <c r="L86" s="52"/>
      <c r="M86" s="52"/>
      <c r="N86" s="52"/>
      <c r="O86" s="52"/>
      <c r="P86" s="52"/>
      <c r="Q86" s="53"/>
    </row>
    <row r="87" customFormat="false" ht="12.8" hidden="false" customHeight="false" outlineLevel="0" collapsed="false">
      <c r="A87" s="51"/>
      <c r="B87" s="52"/>
      <c r="C87" s="52"/>
      <c r="D87" s="52"/>
      <c r="E87" s="52"/>
      <c r="F87" s="52"/>
      <c r="G87" s="52"/>
      <c r="H87" s="52"/>
      <c r="J87" s="52"/>
      <c r="K87" s="52"/>
      <c r="L87" s="52"/>
      <c r="M87" s="52"/>
      <c r="N87" s="52"/>
      <c r="O87" s="52"/>
      <c r="P87" s="52"/>
      <c r="Q87" s="53"/>
    </row>
    <row r="88" customFormat="false" ht="12.8" hidden="false" customHeight="false" outlineLevel="0" collapsed="false">
      <c r="A88" s="51" t="s">
        <v>153</v>
      </c>
      <c r="B88" s="52"/>
      <c r="C88" s="52"/>
      <c r="D88" s="52"/>
      <c r="E88" s="52"/>
      <c r="F88" s="52"/>
      <c r="G88" s="52"/>
      <c r="H88" s="52" t="n">
        <f aca="false">H85*E86</f>
        <v>0</v>
      </c>
      <c r="J88" s="52" t="s">
        <v>154</v>
      </c>
      <c r="K88" s="52"/>
      <c r="L88" s="52"/>
      <c r="M88" s="52"/>
      <c r="N88" s="52"/>
      <c r="O88" s="52"/>
      <c r="P88" s="52"/>
      <c r="Q88" s="53" t="n">
        <f aca="false">N79*Q85</f>
        <v>0</v>
      </c>
    </row>
    <row r="89" customFormat="false" ht="12.8" hidden="false" customHeight="false" outlineLevel="0" collapsed="false">
      <c r="A89" s="39"/>
      <c r="Q89" s="38"/>
    </row>
    <row r="90" customFormat="false" ht="12.8" hidden="false" customHeight="false" outlineLevel="0" collapsed="false">
      <c r="A90" s="39" t="s">
        <v>155</v>
      </c>
      <c r="D90" s="0" t="n">
        <f aca="false">H88+Q88</f>
        <v>0</v>
      </c>
      <c r="Q90" s="38"/>
    </row>
    <row r="91" customFormat="false" ht="12.8" hidden="false" customHeight="false" outlineLevel="0" collapsed="false">
      <c r="A91" s="43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5"/>
    </row>
  </sheetData>
  <mergeCells count="1">
    <mergeCell ref="B8:C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2:B53"/>
  <sheetViews>
    <sheetView showFormulas="false" showGridLines="true" showRowColHeaders="true" showZeros="true" rightToLeft="false" tabSelected="false" showOutlineSymbols="true" defaultGridColor="true" view="normal" topLeftCell="A29" colorId="64" zoomScale="160" zoomScaleNormal="160" zoomScalePageLayoutView="100" workbookViewId="0">
      <selection pane="topLeft" activeCell="A32" activeCellId="0" sqref="A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25"/>
  </cols>
  <sheetData>
    <row r="42" customFormat="false" ht="12.8" hidden="false" customHeight="false" outlineLevel="0" collapsed="false">
      <c r="A42" s="0" t="s">
        <v>156</v>
      </c>
      <c r="B42" s="0" t="s">
        <v>157</v>
      </c>
    </row>
    <row r="43" customFormat="false" ht="12.8" hidden="false" customHeight="false" outlineLevel="0" collapsed="false">
      <c r="A43" s="0" t="n">
        <v>0</v>
      </c>
    </row>
    <row r="44" customFormat="false" ht="12.8" hidden="false" customHeight="false" outlineLevel="0" collapsed="false">
      <c r="A44" s="0" t="n">
        <v>0.1</v>
      </c>
      <c r="B44" s="0" t="n">
        <f aca="false">1-POWER(A44,2)-POWER(A52,2)</f>
        <v>0.18</v>
      </c>
    </row>
    <row r="45" customFormat="false" ht="12.8" hidden="false" customHeight="false" outlineLevel="0" collapsed="false">
      <c r="A45" s="0" t="n">
        <v>0.2</v>
      </c>
      <c r="B45" s="0" t="n">
        <f aca="false">1-POWER(A45,2)-POWER(A51,2)</f>
        <v>0.32</v>
      </c>
    </row>
    <row r="46" customFormat="false" ht="12.8" hidden="false" customHeight="false" outlineLevel="0" collapsed="false">
      <c r="A46" s="0" t="n">
        <v>0.3</v>
      </c>
      <c r="B46" s="0" t="n">
        <f aca="false">1-POWER(A46,2)-POWER(A50,2)</f>
        <v>0.42</v>
      </c>
    </row>
    <row r="47" customFormat="false" ht="12.8" hidden="false" customHeight="false" outlineLevel="0" collapsed="false">
      <c r="A47" s="0" t="n">
        <v>0.4</v>
      </c>
      <c r="B47" s="0" t="n">
        <f aca="false">1-POWER(A47,2)-POWER(A49,2)</f>
        <v>0.48</v>
      </c>
    </row>
    <row r="48" customFormat="false" ht="12.8" hidden="false" customHeight="false" outlineLevel="0" collapsed="false">
      <c r="A48" s="0" t="n">
        <v>0.5</v>
      </c>
      <c r="B48" s="0" t="n">
        <f aca="false">1-POWER(A48,2)-POWER(A56,2)</f>
        <v>0.75</v>
      </c>
    </row>
    <row r="49" customFormat="false" ht="12.8" hidden="false" customHeight="false" outlineLevel="0" collapsed="false">
      <c r="A49" s="0" t="n">
        <v>0.6</v>
      </c>
      <c r="B49" s="0" t="n">
        <f aca="false">1-POWER(A49,2)-POWER(A57,2)</f>
        <v>0.64</v>
      </c>
    </row>
    <row r="50" customFormat="false" ht="12.8" hidden="false" customHeight="false" outlineLevel="0" collapsed="false">
      <c r="A50" s="0" t="n">
        <v>0.7</v>
      </c>
      <c r="B50" s="0" t="n">
        <f aca="false">1-POWER(A50,2)-POWER(A58,2)</f>
        <v>0.51</v>
      </c>
    </row>
    <row r="51" customFormat="false" ht="12.8" hidden="false" customHeight="false" outlineLevel="0" collapsed="false">
      <c r="A51" s="0" t="n">
        <v>0.8</v>
      </c>
      <c r="B51" s="0" t="n">
        <f aca="false">1-POWER(A51,2)-POWER(A59,2)</f>
        <v>0.36</v>
      </c>
    </row>
    <row r="52" customFormat="false" ht="12.8" hidden="false" customHeight="false" outlineLevel="0" collapsed="false">
      <c r="A52" s="0" t="n">
        <v>0.9</v>
      </c>
      <c r="B52" s="0" t="n">
        <f aca="false">1-POWER(A52,2)-POWER(A60,2)</f>
        <v>0.19</v>
      </c>
    </row>
    <row r="53" customFormat="false" ht="12.8" hidden="false" customHeight="false" outlineLevel="0" collapsed="false">
      <c r="A53" s="0" t="n">
        <v>1</v>
      </c>
      <c r="B53" s="0" t="n">
        <f aca="false">1-POWER(A53,2)-POWER(A61,2)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2077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2021-09-10T12:48:46Z</dcterms:created>
  <dc:creator/>
  <dc:description/>
  <dc:language>de-DE</dc:language>
  <cp:lastModifiedBy/>
  <dcterms:modified xsi:type="dcterms:W3CDTF">2022-03-04T08:20:06Z</dcterms:modified>
  <cp:revision>30</cp:revision>
  <dc:subject/>
  <dc:title/>
</cp:coreProperties>
</file>