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PycharmProjects\machine_learning\ML\Woche_2\"/>
    </mc:Choice>
  </mc:AlternateContent>
  <xr:revisionPtr revIDLastSave="0" documentId="8_{257848B0-7DAD-4DDE-B30C-E9BAAF3226BF}" xr6:coauthVersionLast="36" xr6:coauthVersionMax="36" xr10:uidLastSave="{00000000-0000-0000-0000-000000000000}"/>
  <bookViews>
    <workbookView xWindow="0" yWindow="0" windowWidth="21570" windowHeight="7980" tabRatio="500" activeTab="3" xr2:uid="{00000000-000D-0000-FFFF-FFFF00000000}"/>
  </bookViews>
  <sheets>
    <sheet name="Logarithmus und Bäume" sheetId="1" r:id="rId1"/>
    <sheet name="Verfahren" sheetId="2" r:id="rId2"/>
    <sheet name="Logarithmus+Entropy" sheetId="3" r:id="rId3"/>
    <sheet name="Verfahren2" sheetId="4" r:id="rId4"/>
    <sheet name="Gini" sheetId="5" r:id="rId5"/>
    <sheet name="Tabelle6" sheetId="6" r:id="rId6"/>
  </sheets>
  <definedNames>
    <definedName name="__Anonymous_Sheet_DB__1">Verfahren!$A$32:$F$41</definedName>
    <definedName name="Excel_BuiltIn__FilterDatabase" localSheetId="1">Verfahren!$A$32:$F$41</definedName>
  </definedNames>
  <calcPr calcId="191029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3" i="5" l="1"/>
  <c r="B52" i="5"/>
  <c r="B51" i="5"/>
  <c r="B50" i="5"/>
  <c r="B49" i="5"/>
  <c r="B48" i="5"/>
  <c r="B47" i="5"/>
  <c r="B46" i="5"/>
  <c r="B45" i="5"/>
  <c r="B44" i="5"/>
  <c r="P84" i="4"/>
  <c r="E84" i="4"/>
  <c r="F84" i="4" s="1"/>
  <c r="P83" i="4"/>
  <c r="Q85" i="4" s="1"/>
  <c r="Q88" i="4" s="1"/>
  <c r="E83" i="4"/>
  <c r="E79" i="4"/>
  <c r="E63" i="4"/>
  <c r="F63" i="4" s="1"/>
  <c r="F62" i="4"/>
  <c r="G62" i="4" s="1"/>
  <c r="H64" i="4" s="1"/>
  <c r="H67" i="4" s="1"/>
  <c r="D69" i="4" s="1"/>
  <c r="E62" i="4"/>
  <c r="E58" i="4"/>
  <c r="N43" i="4"/>
  <c r="F43" i="4"/>
  <c r="G43" i="4" s="1"/>
  <c r="E43" i="4"/>
  <c r="N42" i="4"/>
  <c r="F42" i="4"/>
  <c r="G42" i="4" s="1"/>
  <c r="H44" i="4" s="1"/>
  <c r="H47" i="4" s="1"/>
  <c r="E42" i="4"/>
  <c r="N38" i="4"/>
  <c r="E38" i="4"/>
  <c r="G58" i="3"/>
  <c r="H58" i="3" s="1"/>
  <c r="H57" i="3"/>
  <c r="G57" i="3"/>
  <c r="G56" i="3"/>
  <c r="H56" i="3" s="1"/>
  <c r="H55" i="3"/>
  <c r="G55" i="3"/>
  <c r="H54" i="3"/>
  <c r="G54" i="3"/>
  <c r="G53" i="3"/>
  <c r="H53" i="3" s="1"/>
  <c r="G52" i="3"/>
  <c r="H52" i="3" s="1"/>
  <c r="H51" i="3"/>
  <c r="G51" i="3"/>
  <c r="G50" i="3"/>
  <c r="H50" i="3" s="1"/>
  <c r="H49" i="3"/>
  <c r="G48" i="3"/>
  <c r="H48" i="3" s="1"/>
  <c r="H47" i="3"/>
  <c r="G47" i="3"/>
  <c r="G46" i="3"/>
  <c r="H46" i="3" s="1"/>
  <c r="D27" i="3"/>
  <c r="E27" i="3" s="1"/>
  <c r="F26" i="3"/>
  <c r="F27" i="3" s="1"/>
  <c r="C26" i="3"/>
  <c r="H25" i="3"/>
  <c r="G25" i="3"/>
  <c r="E25" i="3"/>
  <c r="D25" i="3"/>
  <c r="E24" i="3"/>
  <c r="D24" i="3"/>
  <c r="E23" i="3"/>
  <c r="D23" i="3"/>
  <c r="C22" i="3"/>
  <c r="D22" i="3" s="1"/>
  <c r="E22" i="3" s="1"/>
  <c r="F6" i="3"/>
  <c r="F7" i="3" s="1"/>
  <c r="F5" i="3"/>
  <c r="H4" i="3"/>
  <c r="I4" i="3" s="1"/>
  <c r="G4" i="3"/>
  <c r="G3" i="3"/>
  <c r="H3" i="3" s="1"/>
  <c r="I3" i="3" s="1"/>
  <c r="H33" i="1"/>
  <c r="H32" i="1"/>
  <c r="H31" i="1"/>
  <c r="H30" i="1"/>
  <c r="I29" i="1"/>
  <c r="I28" i="1"/>
  <c r="I27" i="1"/>
  <c r="I26" i="1"/>
  <c r="I25" i="1"/>
  <c r="I24" i="1"/>
  <c r="F28" i="3" l="1"/>
  <c r="G27" i="3"/>
  <c r="H27" i="3" s="1"/>
  <c r="P42" i="4"/>
  <c r="F8" i="3"/>
  <c r="G7" i="3"/>
  <c r="H7" i="3" s="1"/>
  <c r="I7" i="3" s="1"/>
  <c r="G83" i="4"/>
  <c r="H85" i="4" s="1"/>
  <c r="H88" i="4" s="1"/>
  <c r="D90" i="4" s="1"/>
  <c r="G6" i="3"/>
  <c r="H6" i="3" s="1"/>
  <c r="I6" i="3" s="1"/>
  <c r="O42" i="4"/>
  <c r="F83" i="4"/>
  <c r="D26" i="3"/>
  <c r="E26" i="3" s="1"/>
  <c r="G26" i="3"/>
  <c r="H26" i="3" s="1"/>
  <c r="G5" i="3"/>
  <c r="H5" i="3" s="1"/>
  <c r="I5" i="3" s="1"/>
  <c r="O43" i="4"/>
  <c r="P43" i="4" s="1"/>
  <c r="Q44" i="4" l="1"/>
  <c r="Q47" i="4" s="1"/>
  <c r="D49" i="4" s="1"/>
  <c r="G8" i="3"/>
  <c r="H8" i="3" s="1"/>
  <c r="I8" i="3" s="1"/>
  <c r="F9" i="3"/>
  <c r="F29" i="3"/>
  <c r="G28" i="3"/>
  <c r="H28" i="3" s="1"/>
  <c r="F30" i="3" l="1"/>
  <c r="G29" i="3"/>
  <c r="H29" i="3" s="1"/>
  <c r="F10" i="3"/>
  <c r="G9" i="3"/>
  <c r="H9" i="3" s="1"/>
  <c r="I9" i="3" s="1"/>
  <c r="F11" i="3" l="1"/>
  <c r="G10" i="3"/>
  <c r="H10" i="3" s="1"/>
  <c r="I10" i="3" s="1"/>
  <c r="F31" i="3"/>
  <c r="G30" i="3"/>
  <c r="H30" i="3" s="1"/>
  <c r="F32" i="3" l="1"/>
  <c r="G31" i="3"/>
  <c r="H31" i="3" s="1"/>
  <c r="G11" i="3"/>
  <c r="H11" i="3" s="1"/>
  <c r="I11" i="3" s="1"/>
  <c r="F12" i="3"/>
  <c r="F13" i="3" l="1"/>
  <c r="G12" i="3"/>
  <c r="H12" i="3" s="1"/>
  <c r="I12" i="3" s="1"/>
  <c r="F33" i="3"/>
  <c r="G32" i="3"/>
  <c r="H32" i="3" s="1"/>
  <c r="F34" i="3" l="1"/>
  <c r="G33" i="3"/>
  <c r="H33" i="3" s="1"/>
  <c r="F14" i="3"/>
  <c r="G13" i="3"/>
  <c r="H13" i="3" s="1"/>
  <c r="I13" i="3" s="1"/>
  <c r="G14" i="3" l="1"/>
  <c r="H14" i="3" s="1"/>
  <c r="I14" i="3" s="1"/>
  <c r="F15" i="3"/>
  <c r="F35" i="3"/>
  <c r="G34" i="3"/>
  <c r="H34" i="3" s="1"/>
  <c r="F16" i="3" l="1"/>
  <c r="G15" i="3"/>
  <c r="H15" i="3" s="1"/>
  <c r="I15" i="3" s="1"/>
  <c r="F36" i="3"/>
  <c r="G35" i="3"/>
  <c r="H35" i="3" s="1"/>
  <c r="F37" i="3" l="1"/>
  <c r="G36" i="3"/>
  <c r="H36" i="3" s="1"/>
  <c r="F17" i="3"/>
  <c r="G16" i="3"/>
  <c r="H16" i="3" s="1"/>
  <c r="I16" i="3" s="1"/>
  <c r="G17" i="3" l="1"/>
  <c r="H17" i="3" s="1"/>
  <c r="I17" i="3" s="1"/>
  <c r="F18" i="3"/>
  <c r="F38" i="3"/>
  <c r="G37" i="3"/>
  <c r="H37" i="3" s="1"/>
  <c r="F39" i="3" l="1"/>
  <c r="G38" i="3"/>
  <c r="H38" i="3" s="1"/>
  <c r="F19" i="3"/>
  <c r="G18" i="3"/>
  <c r="H18" i="3" s="1"/>
  <c r="I18" i="3" s="1"/>
  <c r="F20" i="3" l="1"/>
  <c r="G19" i="3"/>
  <c r="H19" i="3" s="1"/>
  <c r="I19" i="3" s="1"/>
  <c r="F40" i="3"/>
  <c r="G39" i="3"/>
  <c r="H39" i="3" s="1"/>
  <c r="G20" i="3" l="1"/>
  <c r="H20" i="3" s="1"/>
  <c r="I20" i="3" s="1"/>
  <c r="F21" i="3"/>
  <c r="F41" i="3"/>
  <c r="G40" i="3"/>
  <c r="H40" i="3" s="1"/>
  <c r="F42" i="3" l="1"/>
  <c r="G41" i="3"/>
  <c r="H41" i="3" s="1"/>
  <c r="F22" i="3"/>
  <c r="G21" i="3"/>
  <c r="H21" i="3" s="1"/>
  <c r="I21" i="3" s="1"/>
  <c r="F43" i="3" l="1"/>
  <c r="G42" i="3"/>
  <c r="H42" i="3" s="1"/>
  <c r="G22" i="3"/>
  <c r="H22" i="3" s="1"/>
  <c r="I22" i="3" s="1"/>
  <c r="F23" i="3"/>
  <c r="F24" i="3" l="1"/>
  <c r="G23" i="3"/>
  <c r="H23" i="3" s="1"/>
  <c r="I23" i="3" s="1"/>
  <c r="F44" i="3"/>
  <c r="G43" i="3"/>
  <c r="H43" i="3" s="1"/>
  <c r="G24" i="3" l="1"/>
  <c r="H24" i="3" s="1"/>
  <c r="I24" i="3" s="1"/>
  <c r="F45" i="3"/>
  <c r="G45" i="3" s="1"/>
  <c r="H45" i="3" s="1"/>
  <c r="G44" i="3"/>
  <c r="H44" i="3" s="1"/>
</calcChain>
</file>

<file path=xl/sharedStrings.xml><?xml version="1.0" encoding="utf-8"?>
<sst xmlns="http://schemas.openxmlformats.org/spreadsheetml/2006/main" count="325" uniqueCount="170">
  <si>
    <t>Bäume</t>
  </si>
  <si>
    <t>Laufzeit</t>
  </si>
  <si>
    <t>1</t>
  </si>
  <si>
    <t xml:space="preserve"> </t>
  </si>
  <si>
    <t>1 Kante</t>
  </si>
  <si>
    <t>2.1</t>
  </si>
  <si>
    <t>2.2</t>
  </si>
  <si>
    <t>2 Kanten</t>
  </si>
  <si>
    <t>3.1</t>
  </si>
  <si>
    <t>3.2</t>
  </si>
  <si>
    <t>3.3</t>
  </si>
  <si>
    <t>3.4</t>
  </si>
  <si>
    <t>3 Kanten</t>
  </si>
  <si>
    <t>4.1</t>
  </si>
  <si>
    <t>4.2</t>
  </si>
  <si>
    <t>4.3</t>
  </si>
  <si>
    <t>4.4</t>
  </si>
  <si>
    <t>4.5</t>
  </si>
  <si>
    <t>4.6</t>
  </si>
  <si>
    <t>4.7</t>
  </si>
  <si>
    <t>4.8</t>
  </si>
  <si>
    <t>4 Kanten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</si>
  <si>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</si>
  <si>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</si>
  <si>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</si>
  <si>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</si>
  <si>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</si>
  <si>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</si>
  <si>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</si>
  <si>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</si>
  <si>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</si>
  <si>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</si>
  <si>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</si>
  <si>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</si>
  <si>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</si>
  <si>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</si>
  <si>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</si>
  <si>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</si>
  <si>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Datenmenge</t>
  </si>
  <si>
    <t>2</t>
  </si>
  <si>
    <t>3</t>
  </si>
  <si>
    <t>4</t>
  </si>
  <si>
    <t>5</t>
  </si>
  <si>
    <t>6</t>
  </si>
  <si>
    <t>7</t>
  </si>
  <si>
    <t>8</t>
  </si>
  <si>
    <t>Datenmenge= 2^Laufzeit</t>
  </si>
  <si>
    <t>9</t>
  </si>
  <si>
    <t>10</t>
  </si>
  <si>
    <t>Laufzeit= log2(Datenmenge)</t>
  </si>
  <si>
    <t>2 ^10 =1024</t>
  </si>
  <si>
    <t>Log 1024=10</t>
  </si>
  <si>
    <t>Sonne</t>
  </si>
  <si>
    <t>nein</t>
  </si>
  <si>
    <t>ja</t>
  </si>
  <si>
    <t>1,5,7,8,9</t>
  </si>
  <si>
    <t xml:space="preserve"> ja</t>
  </si>
  <si>
    <t>Nein</t>
  </si>
  <si>
    <t>homogen:</t>
  </si>
  <si>
    <t>Gruppe hat nur ja, oder hat nur nein</t>
  </si>
  <si>
    <t>inhomogen</t>
  </si>
  <si>
    <t>ja und nein gemischt</t>
  </si>
  <si>
    <t xml:space="preserve">Aufgabe: </t>
  </si>
  <si>
    <t>Wähle an jedem Punkt ein Feature aus. Das  Feature soll zu einer relativ homogenen Untermenge  führen</t>
  </si>
  <si>
    <t>Die Zielspalte Fahradfahren soll homogener werden.</t>
  </si>
  <si>
    <t>Teile den gesamten Datensatz so auf, dass in der einen Untermenge das Feature „nein“ ist und in der anderen Untermenge das Feature „ja“</t>
  </si>
  <si>
    <t>Schreibe die  Nummern der Datensätze, die auf einen Knoten entfallen, unter die farbige Fläche.</t>
  </si>
  <si>
    <t>Wiederhole die Schritte für die Unterknoten.</t>
  </si>
  <si>
    <t>Wenn Du eine (fast) homogene Aufteilung erreicht hast, schreibe die Voraussage für die Zielspalte in den schwarzen Rahmen.</t>
  </si>
  <si>
    <t>Wenn Du den Baum fertig hast, formuliere Regeln für die Voraussage.</t>
  </si>
  <si>
    <t>Wetter</t>
  </si>
  <si>
    <t>Schnee</t>
  </si>
  <si>
    <t>Autokaputt</t>
  </si>
  <si>
    <t>Fahrrad</t>
  </si>
  <si>
    <t>sonnig</t>
  </si>
  <si>
    <t>Ja</t>
  </si>
  <si>
    <t>Regen</t>
  </si>
  <si>
    <t>Regelbeispiel</t>
  </si>
  <si>
    <t xml:space="preserve">Wenn Wetter =“sonnig“ und </t>
  </si>
  <si>
    <t>8:00=“Nein“ und Schnee =“nein“, dann Fahrrad=“ja“</t>
  </si>
  <si>
    <t>id</t>
  </si>
  <si>
    <t>log</t>
  </si>
  <si>
    <t>information</t>
  </si>
  <si>
    <t>Entropy-Vorb</t>
  </si>
  <si>
    <t>Der Informationsgehalt hängt von der Wahrscheinlichkeit eines Ereignisses ab und wird mit dem Logarithmus ausgerechnet.</t>
  </si>
  <si>
    <t>Informationsgröße</t>
  </si>
  <si>
    <t>Entropy-Vorbereitung</t>
  </si>
  <si>
    <t>Ereignis A</t>
  </si>
  <si>
    <t>Wahrscheinlichkeit P(A)</t>
  </si>
  <si>
    <t>log(P(A))</t>
  </si>
  <si>
    <t>ich würfele eine gerade Zahl</t>
  </si>
  <si>
    <t>bei einer Auswahl von 8 Farben kommt entweder rot oder gelb</t>
  </si>
  <si>
    <t xml:space="preserve">bei einer Auswahl von 8 Farben kommt rot </t>
  </si>
  <si>
    <t>Ich gewinne im Lotto</t>
  </si>
  <si>
    <t>Ich habe morgen Geburtstag</t>
  </si>
  <si>
    <t>ich habe irgendwann in diesem Jahr Geburtstag</t>
  </si>
  <si>
    <t>Informationsgehalt hängt von Wortlänge ab, und von Größe des Alfabets (also von der Basis des Logarithmus)</t>
  </si>
  <si>
    <t>wort= 010111001</t>
  </si>
  <si>
    <t>wort =Haus</t>
  </si>
  <si>
    <t>2,3,4,6,</t>
  </si>
  <si>
    <t>kein Schnee</t>
  </si>
  <si>
    <t>1,5,7</t>
  </si>
  <si>
    <t>A. kaputt</t>
  </si>
  <si>
    <t>A fährt</t>
  </si>
  <si>
    <t>NEIN</t>
  </si>
  <si>
    <t>JA</t>
  </si>
  <si>
    <t xml:space="preserve">Algorithmus: Berechne die Wahrscheinlichkeit, von der Wurzel zu einem bestimmten Knoten zu kommen </t>
  </si>
  <si>
    <t>p_alles=datensätze im knoten /datensätze im Vorgängerknoten</t>
  </si>
  <si>
    <t>Berechne den Informationsgehalt, der nachträglich für eine Teilmenge , die am Knoten abgeteilt wird , zustande kommt</t>
  </si>
  <si>
    <t xml:space="preserve">p_links=Wahrscheinlichkeit für die Teilmenge nach dem Split </t>
  </si>
  <si>
    <t>Entropie_links=p_links* log(p_links)</t>
  </si>
  <si>
    <t>Tue das auch mit der Gegen-Teilmenge</t>
  </si>
  <si>
    <t>Berechne die gesamte Entropie am Knoten</t>
  </si>
  <si>
    <t>p_alles*(Entropie_links+Entropie_rechs)</t>
  </si>
  <si>
    <t>Wir suchen die Entropy, die entsteht, wenn wir die Spalte Wetter als Kriterium für die Aufteilung nehmen</t>
  </si>
  <si>
    <t>Kriterium : Sonne=ja/nein, Aufteilung an der Wurzel</t>
  </si>
  <si>
    <t>Anzahl</t>
  </si>
  <si>
    <t>Prozent</t>
  </si>
  <si>
    <t>-Log</t>
  </si>
  <si>
    <t>Informationsgehalt</t>
  </si>
  <si>
    <t>Vorgängermenge</t>
  </si>
  <si>
    <t>1,2,...9</t>
  </si>
  <si>
    <t>Menge: Sonne=ja</t>
  </si>
  <si>
    <t>Menge:Sonne=nein</t>
  </si>
  <si>
    <t>2,3,4,6</t>
  </si>
  <si>
    <t>Wahrscheinlichkeit für Sonne</t>
  </si>
  <si>
    <t>Wahrscheinlichkeit für Regen</t>
  </si>
  <si>
    <t>Ab sofort gilt die Voraussetzung, dass es sonnig ist</t>
  </si>
  <si>
    <t>Hier gilt die Voraussetzung, dass es regnet</t>
  </si>
  <si>
    <t>Nummern mit Fahrrad=ja</t>
  </si>
  <si>
    <t>Nummern mit Fahrrad=nein</t>
  </si>
  <si>
    <t>8,9,</t>
  </si>
  <si>
    <t>Summe des Informationsgehaltes</t>
  </si>
  <si>
    <t>Entropy unter der Voraussetzung, dass es sonnig ist</t>
  </si>
  <si>
    <t>Entropy unter der Voraussetzung, dass es regnet ist</t>
  </si>
  <si>
    <t>Entropy bei Wahl der Spalte Wetter</t>
  </si>
  <si>
    <t>Wir suchen die Entropy, die entsteht, wenn wir die Spalte Schnee als Kriterium für die Aufteilung nehmen</t>
  </si>
  <si>
    <t>Kriterium : Schnee=ja/nein, Aufteilung an der Wurzel</t>
  </si>
  <si>
    <t>1,2,3....9</t>
  </si>
  <si>
    <t>Menge:Schnee=ja</t>
  </si>
  <si>
    <t>Menge: Schnee=9</t>
  </si>
  <si>
    <t>Ab sofort gilt die Voraussetzung, dass es schneit</t>
  </si>
  <si>
    <t>Ab sofort gilt die Voraussetzung, dass es nicht  schneit</t>
  </si>
  <si>
    <t>---</t>
  </si>
  <si>
    <t>Entropy unter der Voraussetzung, dass es schneit</t>
  </si>
  <si>
    <t>Entropy unter der Voraussetzung, dass es nicht schneit</t>
  </si>
  <si>
    <t>Entropy bei Wahl der Spalte Schnee</t>
  </si>
  <si>
    <t>Wir suchen die Entropy, die entsteht, wenn wir weiter unten im Baum die Spalte Schnee als Kriterium für die Aufteilung nehmen</t>
  </si>
  <si>
    <t>Kriterium : Schnee=ja/nein, Aufteilung am Knoten „Sonne=ja“</t>
  </si>
  <si>
    <t>Menge: Schnee=nein</t>
  </si>
  <si>
    <t>Ab sofort gilt die Voraussetzung, dass die Sonne scheint und es schneit</t>
  </si>
  <si>
    <t>Ab sofort gilt die Voraussetzung, dass die Sonne scheint und es nicht  schneit</t>
  </si>
  <si>
    <t xml:space="preserve"> '---</t>
  </si>
  <si>
    <t>Entropy unter der Voraussetzung, dass die Sonne scheint und es schneit</t>
  </si>
  <si>
    <t>Entropy unter der Voraussetzung, dass die Sonne scheint und es nicht schneit</t>
  </si>
  <si>
    <t>Entropy bei Wahl der Spalte Schnee , wobei die Spalte Sonne vorausgegangen ist</t>
  </si>
  <si>
    <t>Wahrscheinlichkeit</t>
  </si>
  <si>
    <t>1-summe(pi²)</t>
  </si>
  <si>
    <t>0</t>
  </si>
  <si>
    <t>08:00:00</t>
  </si>
  <si>
    <t>Auto kaputt</t>
  </si>
  <si>
    <t>9, 6, 3, 5</t>
  </si>
  <si>
    <t>6, 3, 5</t>
  </si>
  <si>
    <t>8, 2, 4, 1, 7</t>
  </si>
  <si>
    <t>ohne Fahrrad</t>
  </si>
  <si>
    <t>mit Fahrrad</t>
  </si>
  <si>
    <t>um 08:00</t>
  </si>
  <si>
    <t>8, 2,  4, 1</t>
  </si>
  <si>
    <t>2, 4, 1</t>
  </si>
  <si>
    <t>2, 4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</si>
</sst>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7];[Red]\-#,##0.00\ [$€-407]"/>
    <numFmt numFmtId="165" formatCode="dd/mm/yy"/>
  </numFmts>
  <fonts count="7" x14ac:knownFonts="1"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FDBB6"/>
      </patternFill>
    </fill>
    <fill>
      <patternFill patternType="solid">
        <fgColor rgb="FFAECF00"/>
        <bgColor rgb="FFFFD320"/>
      </patternFill>
    </fill>
    <fill>
      <patternFill patternType="solid">
        <fgColor rgb="FFFFFF00"/>
        <bgColor rgb="FFFFD320"/>
      </patternFill>
    </fill>
    <fill>
      <patternFill patternType="solid">
        <fgColor rgb="FF2A6099"/>
        <bgColor rgb="FF004586"/>
      </patternFill>
    </fill>
    <fill>
      <patternFill patternType="solid">
        <fgColor rgb="FFFFBF00"/>
        <bgColor rgb="FFFFD320"/>
      </patternFill>
    </fill>
    <fill>
      <patternFill patternType="solid">
        <fgColor rgb="FFFFDBB6"/>
        <bgColor rgb="FFFFCCCC"/>
      </patternFill>
    </fill>
    <fill>
      <patternFill patternType="solid">
        <fgColor rgb="FF5EB91E"/>
        <bgColor rgb="FFAECF00"/>
      </patternFill>
    </fill>
    <fill>
      <patternFill patternType="solid">
        <fgColor rgb="FFE8F2A1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CC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164" fontId="1" fillId="0" borderId="0" applyBorder="0" applyProtection="0"/>
  </cellStyleXfs>
  <cellXfs count="57">
    <xf numFmtId="0" fontId="0" fillId="0" borderId="0" xfId="0"/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49" fontId="0" fillId="2" borderId="0" xfId="0" applyNumberFormat="1" applyFont="1" applyFill="1"/>
    <xf numFmtId="49" fontId="0" fillId="3" borderId="0" xfId="0" applyNumberFormat="1" applyFont="1" applyFill="1"/>
    <xf numFmtId="0" fontId="0" fillId="0" borderId="0" xfId="0"/>
    <xf numFmtId="49" fontId="2" fillId="0" borderId="0" xfId="0" applyNumberFormat="1" applyFont="1"/>
    <xf numFmtId="0" fontId="0" fillId="4" borderId="0" xfId="0" applyFill="1"/>
    <xf numFmtId="0" fontId="4" fillId="5" borderId="0" xfId="0" applyFont="1" applyFill="1"/>
    <xf numFmtId="0" fontId="0" fillId="6" borderId="0" xfId="0" applyFill="1"/>
    <xf numFmtId="21" fontId="0" fillId="0" borderId="0" xfId="0" applyNumberFormat="1" applyFont="1"/>
    <xf numFmtId="21" fontId="0" fillId="8" borderId="0" xfId="0" applyNumberFormat="1" applyFont="1" applyFill="1"/>
    <xf numFmtId="21" fontId="0" fillId="9" borderId="0" xfId="0" applyNumberFormat="1" applyFont="1" applyFill="1"/>
    <xf numFmtId="0" fontId="0" fillId="9" borderId="0" xfId="0" applyFill="1"/>
    <xf numFmtId="0" fontId="0" fillId="8" borderId="0" xfId="0" applyFont="1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21" fontId="2" fillId="0" borderId="0" xfId="0" applyNumberFormat="1" applyFont="1"/>
    <xf numFmtId="0" fontId="2" fillId="10" borderId="0" xfId="0" applyFont="1" applyFill="1"/>
    <xf numFmtId="0" fontId="0" fillId="10" borderId="0" xfId="0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21" fontId="0" fillId="8" borderId="0" xfId="0" applyNumberFormat="1" applyFill="1"/>
    <xf numFmtId="21" fontId="0" fillId="9" borderId="0" xfId="0" applyNumberFormat="1" applyFill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4" borderId="10" xfId="0" applyFill="1" applyBorder="1"/>
    <xf numFmtId="0" fontId="0" fillId="4" borderId="11" xfId="0" applyFill="1" applyBorder="1"/>
    <xf numFmtId="0" fontId="2" fillId="4" borderId="1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2" fillId="11" borderId="10" xfId="0" applyFont="1" applyFill="1" applyBorder="1"/>
    <xf numFmtId="0" fontId="2" fillId="11" borderId="0" xfId="0" applyFont="1" applyFill="1"/>
    <xf numFmtId="0" fontId="0" fillId="12" borderId="10" xfId="0" applyFill="1" applyBorder="1"/>
    <xf numFmtId="0" fontId="0" fillId="12" borderId="0" xfId="0" applyFill="1"/>
    <xf numFmtId="0" fontId="0" fillId="12" borderId="11" xfId="0" applyFill="1" applyBorder="1"/>
    <xf numFmtId="0" fontId="2" fillId="12" borderId="10" xfId="0" applyFont="1" applyFill="1" applyBorder="1"/>
    <xf numFmtId="0" fontId="2" fillId="12" borderId="0" xfId="0" applyFont="1" applyFill="1"/>
    <xf numFmtId="0" fontId="0" fillId="12" borderId="0" xfId="0" applyFill="1" applyAlignment="1">
      <alignment horizontal="left"/>
    </xf>
  </cellXfs>
  <cellStyles count="3">
    <cellStyle name="Ergebnis 2" xfId="2" xr:uid="{00000000-0005-0000-0000-000007000000}"/>
    <cellStyle name="Standard" xfId="0" builtinId="0"/>
    <cellStyle name="Überschrif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DBB6"/>
      <rgbColor rgb="FFCCFFFF"/>
      <rgbColor rgb="FF660066"/>
      <rgbColor rgb="FFFF8080"/>
      <rgbColor rgb="FF2A6099"/>
      <rgbColor rgb="FFFF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CCCC"/>
      <rgbColor rgb="FFCC99FF"/>
      <rgbColor rgb="FFFFCC99"/>
      <rgbColor rgb="FF3366FF"/>
      <rgbColor rgb="FF33CCCC"/>
      <rgbColor rgb="FFAECF00"/>
      <rgbColor rgb="FFFFBF00"/>
      <rgbColor rgb="FFFF9900"/>
      <rgbColor rgb="FFFF420E"/>
      <rgbColor rgb="FF666699"/>
      <rgbColor rgb="FF969696"/>
      <rgbColor rgb="FF00458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3193238921882096E-2"/>
          <c:y val="1.30745247913105E-2"/>
          <c:w val="0.49805847418912702"/>
          <c:h val="0.969425726641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'Logarithmus+Entropy'!$G$2</c:f>
              <c:strCache>
                <c:ptCount val="1"/>
                <c:pt idx="0">
                  <c:v>log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'Logarithmus+Entropy'!$F$2:$F$58</c:f>
              <c:strCache>
                <c:ptCount val="57"/>
                <c:pt idx="0">
                  <c:v>id</c:v>
                </c:pt>
                <c:pt idx="1">
                  <c:v>0,0000001</c:v>
                </c:pt>
                <c:pt idx="2">
                  <c:v>0,01</c:v>
                </c:pt>
                <c:pt idx="3">
                  <c:v>0,06</c:v>
                </c:pt>
                <c:pt idx="4">
                  <c:v>0,11</c:v>
                </c:pt>
                <c:pt idx="5">
                  <c:v>0,16</c:v>
                </c:pt>
                <c:pt idx="6">
                  <c:v>0,21</c:v>
                </c:pt>
                <c:pt idx="7">
                  <c:v>0,26</c:v>
                </c:pt>
                <c:pt idx="8">
                  <c:v>0,31</c:v>
                </c:pt>
                <c:pt idx="9">
                  <c:v>0,36</c:v>
                </c:pt>
                <c:pt idx="10">
                  <c:v>0,41</c:v>
                </c:pt>
                <c:pt idx="11">
                  <c:v>0,46</c:v>
                </c:pt>
                <c:pt idx="12">
                  <c:v>0,51</c:v>
                </c:pt>
                <c:pt idx="13">
                  <c:v>0,56</c:v>
                </c:pt>
                <c:pt idx="14">
                  <c:v>0,61</c:v>
                </c:pt>
                <c:pt idx="15">
                  <c:v>0,66</c:v>
                </c:pt>
                <c:pt idx="16">
                  <c:v>0,71</c:v>
                </c:pt>
                <c:pt idx="17">
                  <c:v>0,76</c:v>
                </c:pt>
                <c:pt idx="18">
                  <c:v>0,81</c:v>
                </c:pt>
                <c:pt idx="19">
                  <c:v>0,86</c:v>
                </c:pt>
                <c:pt idx="20">
                  <c:v>0,91</c:v>
                </c:pt>
                <c:pt idx="21">
                  <c:v>0,96</c:v>
                </c:pt>
                <c:pt idx="22">
                  <c:v>1,01</c:v>
                </c:pt>
                <c:pt idx="23">
                  <c:v>0</c:v>
                </c:pt>
                <c:pt idx="24">
                  <c:v>0,05</c:v>
                </c:pt>
                <c:pt idx="25">
                  <c:v>0,1</c:v>
                </c:pt>
                <c:pt idx="26">
                  <c:v>0,15</c:v>
                </c:pt>
                <c:pt idx="27">
                  <c:v>0,2</c:v>
                </c:pt>
                <c:pt idx="28">
                  <c:v>0,25</c:v>
                </c:pt>
                <c:pt idx="29">
                  <c:v>0,3</c:v>
                </c:pt>
                <c:pt idx="30">
                  <c:v>0,35</c:v>
                </c:pt>
                <c:pt idx="31">
                  <c:v>0,4</c:v>
                </c:pt>
                <c:pt idx="32">
                  <c:v>0,45</c:v>
                </c:pt>
                <c:pt idx="33">
                  <c:v>0,5</c:v>
                </c:pt>
                <c:pt idx="34">
                  <c:v>0,55</c:v>
                </c:pt>
                <c:pt idx="35">
                  <c:v>0,6</c:v>
                </c:pt>
                <c:pt idx="36">
                  <c:v>0,65</c:v>
                </c:pt>
                <c:pt idx="37">
                  <c:v>0,7</c:v>
                </c:pt>
                <c:pt idx="38">
                  <c:v>0,75</c:v>
                </c:pt>
                <c:pt idx="39">
                  <c:v>0,8</c:v>
                </c:pt>
                <c:pt idx="40">
                  <c:v>0,85</c:v>
                </c:pt>
                <c:pt idx="41">
                  <c:v>0,9</c:v>
                </c:pt>
                <c:pt idx="42">
                  <c:v>0,95</c:v>
                </c:pt>
                <c:pt idx="43">
                  <c:v>1</c:v>
                </c:pt>
                <c:pt idx="44">
                  <c:v>2,5</c:v>
                </c:pt>
                <c:pt idx="45">
                  <c:v>3</c:v>
                </c:pt>
                <c:pt idx="46">
                  <c:v>3,5</c:v>
                </c:pt>
                <c:pt idx="47">
                  <c:v>4</c:v>
                </c:pt>
                <c:pt idx="48">
                  <c:v>4,5</c:v>
                </c:pt>
                <c:pt idx="49">
                  <c:v>5</c:v>
                </c:pt>
                <c:pt idx="50">
                  <c:v>5,5</c:v>
                </c:pt>
                <c:pt idx="51">
                  <c:v>6</c:v>
                </c:pt>
                <c:pt idx="52">
                  <c:v>6,5</c:v>
                </c:pt>
                <c:pt idx="53">
                  <c:v>7</c:v>
                </c:pt>
                <c:pt idx="54">
                  <c:v>7,5</c:v>
                </c:pt>
                <c:pt idx="55">
                  <c:v>8</c:v>
                </c:pt>
                <c:pt idx="56">
                  <c:v>10</c:v>
                </c:pt>
              </c:strCache>
            </c:strRef>
          </c:xVal>
          <c:yVal>
            <c:numRef>
              <c:f>'Logarithmus+Entropy'!$G$2:$G$58</c:f>
              <c:numCache>
                <c:formatCode>General</c:formatCode>
                <c:ptCount val="57"/>
                <c:pt idx="0">
                  <c:v>0</c:v>
                </c:pt>
                <c:pt idx="1">
                  <c:v>-23.253496664211539</c:v>
                </c:pt>
                <c:pt idx="2">
                  <c:v>-6.6438561897747244</c:v>
                </c:pt>
                <c:pt idx="3">
                  <c:v>-4.0588936890535683</c:v>
                </c:pt>
                <c:pt idx="4">
                  <c:v>-3.1844245711374275</c:v>
                </c:pt>
                <c:pt idx="5">
                  <c:v>-2.6438561897747244</c:v>
                </c:pt>
                <c:pt idx="6">
                  <c:v>-2.2515387669959646</c:v>
                </c:pt>
                <c:pt idx="7">
                  <c:v>-1.9434164716336324</c:v>
                </c:pt>
                <c:pt idx="8">
                  <c:v>-1.6896598793878495</c:v>
                </c:pt>
                <c:pt idx="9">
                  <c:v>-1.4739311883324124</c:v>
                </c:pt>
                <c:pt idx="10">
                  <c:v>-1.2863041851566412</c:v>
                </c:pt>
                <c:pt idx="11">
                  <c:v>-1.120294233717712</c:v>
                </c:pt>
                <c:pt idx="12">
                  <c:v>-0.97143084780322919</c:v>
                </c:pt>
                <c:pt idx="13">
                  <c:v>-0.83650126771712052</c:v>
                </c:pt>
                <c:pt idx="14">
                  <c:v>-0.71311885221183824</c:v>
                </c:pt>
                <c:pt idx="15">
                  <c:v>-0.59946207041627098</c:v>
                </c:pt>
                <c:pt idx="16">
                  <c:v>-0.49410907027004225</c:v>
                </c:pt>
                <c:pt idx="17">
                  <c:v>-0.39592867633113876</c:v>
                </c:pt>
                <c:pt idx="18">
                  <c:v>-0.30400618689009951</c:v>
                </c:pt>
                <c:pt idx="19">
                  <c:v>-0.21759143507262624</c:v>
                </c:pt>
                <c:pt idx="20">
                  <c:v>-0.13606154957602787</c:v>
                </c:pt>
                <c:pt idx="21">
                  <c:v>-5.8893689053567899E-2</c:v>
                </c:pt>
                <c:pt idx="22">
                  <c:v>1.4355292977070689E-2</c:v>
                </c:pt>
                <c:pt idx="23">
                  <c:v>0</c:v>
                </c:pt>
                <c:pt idx="24">
                  <c:v>-4.3219280948873626</c:v>
                </c:pt>
                <c:pt idx="25">
                  <c:v>-3.3219280948873622</c:v>
                </c:pt>
                <c:pt idx="26">
                  <c:v>-2.7369655941662061</c:v>
                </c:pt>
                <c:pt idx="27">
                  <c:v>-2.3219280948873622</c:v>
                </c:pt>
                <c:pt idx="28">
                  <c:v>-2</c:v>
                </c:pt>
                <c:pt idx="29">
                  <c:v>-1.7369655941662063</c:v>
                </c:pt>
                <c:pt idx="30">
                  <c:v>-1.5145731728297585</c:v>
                </c:pt>
                <c:pt idx="31">
                  <c:v>-1.3219280948873624</c:v>
                </c:pt>
                <c:pt idx="32">
                  <c:v>-1.1520030934450503</c:v>
                </c:pt>
                <c:pt idx="33">
                  <c:v>-1.0000000000000002</c:v>
                </c:pt>
                <c:pt idx="34">
                  <c:v>-0.8624964762500652</c:v>
                </c:pt>
                <c:pt idx="35">
                  <c:v>-0.73696559416620622</c:v>
                </c:pt>
                <c:pt idx="36">
                  <c:v>-0.62148837674627011</c:v>
                </c:pt>
                <c:pt idx="37">
                  <c:v>-0.51457317282975812</c:v>
                </c:pt>
                <c:pt idx="38">
                  <c:v>-0.41503749927884365</c:v>
                </c:pt>
                <c:pt idx="39">
                  <c:v>-0.32192809488736207</c:v>
                </c:pt>
                <c:pt idx="40">
                  <c:v>-0.23446525363702261</c:v>
                </c:pt>
                <c:pt idx="41">
                  <c:v>-0.15200309344504961</c:v>
                </c:pt>
                <c:pt idx="42">
                  <c:v>-7.4000581443776414E-2</c:v>
                </c:pt>
                <c:pt idx="43">
                  <c:v>3.2034265038149176E-16</c:v>
                </c:pt>
                <c:pt idx="44">
                  <c:v>1.3219280948873624</c:v>
                </c:pt>
                <c:pt idx="45">
                  <c:v>1.5849625007211563</c:v>
                </c:pt>
                <c:pt idx="46">
                  <c:v>1.8073549220576042</c:v>
                </c:pt>
                <c:pt idx="47">
                  <c:v>2</c:v>
                </c:pt>
                <c:pt idx="48">
                  <c:v>2.1699250014423126</c:v>
                </c:pt>
                <c:pt idx="49">
                  <c:v>2.3219280948873622</c:v>
                </c:pt>
                <c:pt idx="50">
                  <c:v>2.4594316186372973</c:v>
                </c:pt>
                <c:pt idx="51">
                  <c:v>2.5849625007211561</c:v>
                </c:pt>
                <c:pt idx="52">
                  <c:v>2.7004397181410922</c:v>
                </c:pt>
                <c:pt idx="53">
                  <c:v>2.8073549220576042</c:v>
                </c:pt>
                <c:pt idx="54">
                  <c:v>2.9068905956085187</c:v>
                </c:pt>
                <c:pt idx="55">
                  <c:v>3</c:v>
                </c:pt>
                <c:pt idx="56">
                  <c:v>3.3219280948873626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C-421F-B86A-76FA4A950F30}"/>
            </c:ext>
          </c:extLst>
        </c:ser>
        <c:ser>
          <c:idx val="1"/>
          <c:order val="1"/>
          <c:tx>
            <c:strRef>
              <c:f>'Logarithmus+Entropy'!$F$2</c:f>
              <c:strCache>
                <c:ptCount val="1"/>
                <c:pt idx="0">
                  <c:v>id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'Logarithmus+Entropy'!$F$2:$F$58</c:f>
              <c:strCache>
                <c:ptCount val="57"/>
                <c:pt idx="0">
                  <c:v>id</c:v>
                </c:pt>
                <c:pt idx="1">
                  <c:v>0,0000001</c:v>
                </c:pt>
                <c:pt idx="2">
                  <c:v>0,01</c:v>
                </c:pt>
                <c:pt idx="3">
                  <c:v>0,06</c:v>
                </c:pt>
                <c:pt idx="4">
                  <c:v>0,11</c:v>
                </c:pt>
                <c:pt idx="5">
                  <c:v>0,16</c:v>
                </c:pt>
                <c:pt idx="6">
                  <c:v>0,21</c:v>
                </c:pt>
                <c:pt idx="7">
                  <c:v>0,26</c:v>
                </c:pt>
                <c:pt idx="8">
                  <c:v>0,31</c:v>
                </c:pt>
                <c:pt idx="9">
                  <c:v>0,36</c:v>
                </c:pt>
                <c:pt idx="10">
                  <c:v>0,41</c:v>
                </c:pt>
                <c:pt idx="11">
                  <c:v>0,46</c:v>
                </c:pt>
                <c:pt idx="12">
                  <c:v>0,51</c:v>
                </c:pt>
                <c:pt idx="13">
                  <c:v>0,56</c:v>
                </c:pt>
                <c:pt idx="14">
                  <c:v>0,61</c:v>
                </c:pt>
                <c:pt idx="15">
                  <c:v>0,66</c:v>
                </c:pt>
                <c:pt idx="16">
                  <c:v>0,71</c:v>
                </c:pt>
                <c:pt idx="17">
                  <c:v>0,76</c:v>
                </c:pt>
                <c:pt idx="18">
                  <c:v>0,81</c:v>
                </c:pt>
                <c:pt idx="19">
                  <c:v>0,86</c:v>
                </c:pt>
                <c:pt idx="20">
                  <c:v>0,91</c:v>
                </c:pt>
                <c:pt idx="21">
                  <c:v>0,96</c:v>
                </c:pt>
                <c:pt idx="22">
                  <c:v>1,01</c:v>
                </c:pt>
                <c:pt idx="23">
                  <c:v>0</c:v>
                </c:pt>
                <c:pt idx="24">
                  <c:v>0,05</c:v>
                </c:pt>
                <c:pt idx="25">
                  <c:v>0,1</c:v>
                </c:pt>
                <c:pt idx="26">
                  <c:v>0,15</c:v>
                </c:pt>
                <c:pt idx="27">
                  <c:v>0,2</c:v>
                </c:pt>
                <c:pt idx="28">
                  <c:v>0,25</c:v>
                </c:pt>
                <c:pt idx="29">
                  <c:v>0,3</c:v>
                </c:pt>
                <c:pt idx="30">
                  <c:v>0,35</c:v>
                </c:pt>
                <c:pt idx="31">
                  <c:v>0,4</c:v>
                </c:pt>
                <c:pt idx="32">
                  <c:v>0,45</c:v>
                </c:pt>
                <c:pt idx="33">
                  <c:v>0,5</c:v>
                </c:pt>
                <c:pt idx="34">
                  <c:v>0,55</c:v>
                </c:pt>
                <c:pt idx="35">
                  <c:v>0,6</c:v>
                </c:pt>
                <c:pt idx="36">
                  <c:v>0,65</c:v>
                </c:pt>
                <c:pt idx="37">
                  <c:v>0,7</c:v>
                </c:pt>
                <c:pt idx="38">
                  <c:v>0,75</c:v>
                </c:pt>
                <c:pt idx="39">
                  <c:v>0,8</c:v>
                </c:pt>
                <c:pt idx="40">
                  <c:v>0,85</c:v>
                </c:pt>
                <c:pt idx="41">
                  <c:v>0,9</c:v>
                </c:pt>
                <c:pt idx="42">
                  <c:v>0,95</c:v>
                </c:pt>
                <c:pt idx="43">
                  <c:v>1</c:v>
                </c:pt>
                <c:pt idx="44">
                  <c:v>2,5</c:v>
                </c:pt>
                <c:pt idx="45">
                  <c:v>3</c:v>
                </c:pt>
                <c:pt idx="46">
                  <c:v>3,5</c:v>
                </c:pt>
                <c:pt idx="47">
                  <c:v>4</c:v>
                </c:pt>
                <c:pt idx="48">
                  <c:v>4,5</c:v>
                </c:pt>
                <c:pt idx="49">
                  <c:v>5</c:v>
                </c:pt>
                <c:pt idx="50">
                  <c:v>5,5</c:v>
                </c:pt>
                <c:pt idx="51">
                  <c:v>6</c:v>
                </c:pt>
                <c:pt idx="52">
                  <c:v>6,5</c:v>
                </c:pt>
                <c:pt idx="53">
                  <c:v>7</c:v>
                </c:pt>
                <c:pt idx="54">
                  <c:v>7,5</c:v>
                </c:pt>
                <c:pt idx="55">
                  <c:v>8</c:v>
                </c:pt>
                <c:pt idx="56">
                  <c:v>10</c:v>
                </c:pt>
              </c:strCache>
            </c:strRef>
          </c:xVal>
          <c:yVal>
            <c:numRef>
              <c:f>'Logarithmus+Entropy'!$F$2:$F$58</c:f>
              <c:numCache>
                <c:formatCode>General</c:formatCode>
                <c:ptCount val="57"/>
                <c:pt idx="0">
                  <c:v>0</c:v>
                </c:pt>
                <c:pt idx="1">
                  <c:v>9.9999999999999995E-8</c:v>
                </c:pt>
                <c:pt idx="2">
                  <c:v>0.01</c:v>
                </c:pt>
                <c:pt idx="3">
                  <c:v>6.0000000000000005E-2</c:v>
                </c:pt>
                <c:pt idx="4">
                  <c:v>0.11000000000000001</c:v>
                </c:pt>
                <c:pt idx="5">
                  <c:v>0.16000000000000003</c:v>
                </c:pt>
                <c:pt idx="6">
                  <c:v>0.21000000000000002</c:v>
                </c:pt>
                <c:pt idx="7">
                  <c:v>0.26</c:v>
                </c:pt>
                <c:pt idx="8">
                  <c:v>0.31</c:v>
                </c:pt>
                <c:pt idx="9">
                  <c:v>0.36</c:v>
                </c:pt>
                <c:pt idx="10">
                  <c:v>0.41</c:v>
                </c:pt>
                <c:pt idx="11">
                  <c:v>0.45999999999999996</c:v>
                </c:pt>
                <c:pt idx="12">
                  <c:v>0.51</c:v>
                </c:pt>
                <c:pt idx="13">
                  <c:v>0.56000000000000005</c:v>
                </c:pt>
                <c:pt idx="14">
                  <c:v>0.6100000000000001</c:v>
                </c:pt>
                <c:pt idx="15">
                  <c:v>0.66000000000000014</c:v>
                </c:pt>
                <c:pt idx="16">
                  <c:v>0.71000000000000019</c:v>
                </c:pt>
                <c:pt idx="17">
                  <c:v>0.76000000000000023</c:v>
                </c:pt>
                <c:pt idx="18">
                  <c:v>0.81000000000000028</c:v>
                </c:pt>
                <c:pt idx="19">
                  <c:v>0.86000000000000032</c:v>
                </c:pt>
                <c:pt idx="20">
                  <c:v>0.91000000000000036</c:v>
                </c:pt>
                <c:pt idx="21">
                  <c:v>0.96000000000000041</c:v>
                </c:pt>
                <c:pt idx="22">
                  <c:v>1.0100000000000005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0.39999999999999997</c:v>
                </c:pt>
                <c:pt idx="32">
                  <c:v>0.44999999999999996</c:v>
                </c:pt>
                <c:pt idx="33">
                  <c:v>0.49999999999999994</c:v>
                </c:pt>
                <c:pt idx="34">
                  <c:v>0.54999999999999993</c:v>
                </c:pt>
                <c:pt idx="35">
                  <c:v>0.6</c:v>
                </c:pt>
                <c:pt idx="36">
                  <c:v>0.65</c:v>
                </c:pt>
                <c:pt idx="37">
                  <c:v>0.70000000000000007</c:v>
                </c:pt>
                <c:pt idx="38">
                  <c:v>0.75000000000000011</c:v>
                </c:pt>
                <c:pt idx="39">
                  <c:v>0.80000000000000016</c:v>
                </c:pt>
                <c:pt idx="40">
                  <c:v>0.8500000000000002</c:v>
                </c:pt>
                <c:pt idx="41">
                  <c:v>0.90000000000000024</c:v>
                </c:pt>
                <c:pt idx="42">
                  <c:v>0.95000000000000029</c:v>
                </c:pt>
                <c:pt idx="43">
                  <c:v>1.0000000000000002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C-421F-B86A-76FA4A950F30}"/>
            </c:ext>
          </c:extLst>
        </c:ser>
        <c:ser>
          <c:idx val="2"/>
          <c:order val="2"/>
          <c:tx>
            <c:strRef>
              <c:f>'Logarithmus+Entropy'!$H$2</c:f>
              <c:strCache>
                <c:ptCount val="1"/>
                <c:pt idx="0">
                  <c:v>information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'Logarithmus+Entropy'!$F$2:$F$58</c:f>
              <c:strCache>
                <c:ptCount val="57"/>
                <c:pt idx="0">
                  <c:v>id</c:v>
                </c:pt>
                <c:pt idx="1">
                  <c:v>0,0000001</c:v>
                </c:pt>
                <c:pt idx="2">
                  <c:v>0,01</c:v>
                </c:pt>
                <c:pt idx="3">
                  <c:v>0,06</c:v>
                </c:pt>
                <c:pt idx="4">
                  <c:v>0,11</c:v>
                </c:pt>
                <c:pt idx="5">
                  <c:v>0,16</c:v>
                </c:pt>
                <c:pt idx="6">
                  <c:v>0,21</c:v>
                </c:pt>
                <c:pt idx="7">
                  <c:v>0,26</c:v>
                </c:pt>
                <c:pt idx="8">
                  <c:v>0,31</c:v>
                </c:pt>
                <c:pt idx="9">
                  <c:v>0,36</c:v>
                </c:pt>
                <c:pt idx="10">
                  <c:v>0,41</c:v>
                </c:pt>
                <c:pt idx="11">
                  <c:v>0,46</c:v>
                </c:pt>
                <c:pt idx="12">
                  <c:v>0,51</c:v>
                </c:pt>
                <c:pt idx="13">
                  <c:v>0,56</c:v>
                </c:pt>
                <c:pt idx="14">
                  <c:v>0,61</c:v>
                </c:pt>
                <c:pt idx="15">
                  <c:v>0,66</c:v>
                </c:pt>
                <c:pt idx="16">
                  <c:v>0,71</c:v>
                </c:pt>
                <c:pt idx="17">
                  <c:v>0,76</c:v>
                </c:pt>
                <c:pt idx="18">
                  <c:v>0,81</c:v>
                </c:pt>
                <c:pt idx="19">
                  <c:v>0,86</c:v>
                </c:pt>
                <c:pt idx="20">
                  <c:v>0,91</c:v>
                </c:pt>
                <c:pt idx="21">
                  <c:v>0,96</c:v>
                </c:pt>
                <c:pt idx="22">
                  <c:v>1,01</c:v>
                </c:pt>
                <c:pt idx="23">
                  <c:v>0</c:v>
                </c:pt>
                <c:pt idx="24">
                  <c:v>0,05</c:v>
                </c:pt>
                <c:pt idx="25">
                  <c:v>0,1</c:v>
                </c:pt>
                <c:pt idx="26">
                  <c:v>0,15</c:v>
                </c:pt>
                <c:pt idx="27">
                  <c:v>0,2</c:v>
                </c:pt>
                <c:pt idx="28">
                  <c:v>0,25</c:v>
                </c:pt>
                <c:pt idx="29">
                  <c:v>0,3</c:v>
                </c:pt>
                <c:pt idx="30">
                  <c:v>0,35</c:v>
                </c:pt>
                <c:pt idx="31">
                  <c:v>0,4</c:v>
                </c:pt>
                <c:pt idx="32">
                  <c:v>0,45</c:v>
                </c:pt>
                <c:pt idx="33">
                  <c:v>0,5</c:v>
                </c:pt>
                <c:pt idx="34">
                  <c:v>0,55</c:v>
                </c:pt>
                <c:pt idx="35">
                  <c:v>0,6</c:v>
                </c:pt>
                <c:pt idx="36">
                  <c:v>0,65</c:v>
                </c:pt>
                <c:pt idx="37">
                  <c:v>0,7</c:v>
                </c:pt>
                <c:pt idx="38">
                  <c:v>0,75</c:v>
                </c:pt>
                <c:pt idx="39">
                  <c:v>0,8</c:v>
                </c:pt>
                <c:pt idx="40">
                  <c:v>0,85</c:v>
                </c:pt>
                <c:pt idx="41">
                  <c:v>0,9</c:v>
                </c:pt>
                <c:pt idx="42">
                  <c:v>0,95</c:v>
                </c:pt>
                <c:pt idx="43">
                  <c:v>1</c:v>
                </c:pt>
                <c:pt idx="44">
                  <c:v>2,5</c:v>
                </c:pt>
                <c:pt idx="45">
                  <c:v>3</c:v>
                </c:pt>
                <c:pt idx="46">
                  <c:v>3,5</c:v>
                </c:pt>
                <c:pt idx="47">
                  <c:v>4</c:v>
                </c:pt>
                <c:pt idx="48">
                  <c:v>4,5</c:v>
                </c:pt>
                <c:pt idx="49">
                  <c:v>5</c:v>
                </c:pt>
                <c:pt idx="50">
                  <c:v>5,5</c:v>
                </c:pt>
                <c:pt idx="51">
                  <c:v>6</c:v>
                </c:pt>
                <c:pt idx="52">
                  <c:v>6,5</c:v>
                </c:pt>
                <c:pt idx="53">
                  <c:v>7</c:v>
                </c:pt>
                <c:pt idx="54">
                  <c:v>7,5</c:v>
                </c:pt>
                <c:pt idx="55">
                  <c:v>8</c:v>
                </c:pt>
                <c:pt idx="56">
                  <c:v>10</c:v>
                </c:pt>
              </c:strCache>
            </c:strRef>
          </c:xVal>
          <c:yVal>
            <c:numRef>
              <c:f>'Logarithmus+Entropy'!$H$2:$H$58</c:f>
              <c:numCache>
                <c:formatCode>General</c:formatCode>
                <c:ptCount val="57"/>
                <c:pt idx="0">
                  <c:v>0</c:v>
                </c:pt>
                <c:pt idx="1">
                  <c:v>23.253496664211539</c:v>
                </c:pt>
                <c:pt idx="2">
                  <c:v>6.6438561897747244</c:v>
                </c:pt>
                <c:pt idx="3">
                  <c:v>4.0588936890535683</c:v>
                </c:pt>
                <c:pt idx="4">
                  <c:v>3.1844245711374275</c:v>
                </c:pt>
                <c:pt idx="5">
                  <c:v>2.6438561897747244</c:v>
                </c:pt>
                <c:pt idx="6">
                  <c:v>2.2515387669959646</c:v>
                </c:pt>
                <c:pt idx="7">
                  <c:v>1.9434164716336324</c:v>
                </c:pt>
                <c:pt idx="8">
                  <c:v>1.6896598793878495</c:v>
                </c:pt>
                <c:pt idx="9">
                  <c:v>1.4739311883324124</c:v>
                </c:pt>
                <c:pt idx="10">
                  <c:v>1.2863041851566412</c:v>
                </c:pt>
                <c:pt idx="11">
                  <c:v>1.120294233717712</c:v>
                </c:pt>
                <c:pt idx="12">
                  <c:v>0.97143084780322919</c:v>
                </c:pt>
                <c:pt idx="13">
                  <c:v>0.83650126771712052</c:v>
                </c:pt>
                <c:pt idx="14">
                  <c:v>0.71311885221183824</c:v>
                </c:pt>
                <c:pt idx="15">
                  <c:v>0.59946207041627098</c:v>
                </c:pt>
                <c:pt idx="16">
                  <c:v>0.49410907027004225</c:v>
                </c:pt>
                <c:pt idx="17">
                  <c:v>0.39592867633113876</c:v>
                </c:pt>
                <c:pt idx="18">
                  <c:v>0.30400618689009951</c:v>
                </c:pt>
                <c:pt idx="19">
                  <c:v>0.21759143507262624</c:v>
                </c:pt>
                <c:pt idx="20">
                  <c:v>0.13606154957602787</c:v>
                </c:pt>
                <c:pt idx="21">
                  <c:v>5.8893689053567899E-2</c:v>
                </c:pt>
                <c:pt idx="22">
                  <c:v>-1.4355292977070689E-2</c:v>
                </c:pt>
                <c:pt idx="23">
                  <c:v>0</c:v>
                </c:pt>
                <c:pt idx="24">
                  <c:v>4.3219280948873626</c:v>
                </c:pt>
                <c:pt idx="25">
                  <c:v>3.3219280948873622</c:v>
                </c:pt>
                <c:pt idx="26">
                  <c:v>2.7369655941662061</c:v>
                </c:pt>
                <c:pt idx="27">
                  <c:v>2.3219280948873622</c:v>
                </c:pt>
                <c:pt idx="28">
                  <c:v>2</c:v>
                </c:pt>
                <c:pt idx="29">
                  <c:v>1.7369655941662063</c:v>
                </c:pt>
                <c:pt idx="30">
                  <c:v>1.5145731728297585</c:v>
                </c:pt>
                <c:pt idx="31">
                  <c:v>1.3219280948873624</c:v>
                </c:pt>
                <c:pt idx="32">
                  <c:v>1.1520030934450503</c:v>
                </c:pt>
                <c:pt idx="33">
                  <c:v>1.0000000000000002</c:v>
                </c:pt>
                <c:pt idx="34">
                  <c:v>0.8624964762500652</c:v>
                </c:pt>
                <c:pt idx="35">
                  <c:v>0.73696559416620622</c:v>
                </c:pt>
                <c:pt idx="36">
                  <c:v>0.62148837674627011</c:v>
                </c:pt>
                <c:pt idx="37">
                  <c:v>0.51457317282975812</c:v>
                </c:pt>
                <c:pt idx="38">
                  <c:v>0.41503749927884365</c:v>
                </c:pt>
                <c:pt idx="39">
                  <c:v>0.32192809488736207</c:v>
                </c:pt>
                <c:pt idx="40">
                  <c:v>0.23446525363702261</c:v>
                </c:pt>
                <c:pt idx="41">
                  <c:v>0.15200309344504961</c:v>
                </c:pt>
                <c:pt idx="42">
                  <c:v>7.4000581443776414E-2</c:v>
                </c:pt>
                <c:pt idx="43">
                  <c:v>-3.2034265038149176E-16</c:v>
                </c:pt>
                <c:pt idx="44">
                  <c:v>-1.3219280948873624</c:v>
                </c:pt>
                <c:pt idx="45">
                  <c:v>-1.5849625007211563</c:v>
                </c:pt>
                <c:pt idx="46">
                  <c:v>-1.8073549220576042</c:v>
                </c:pt>
                <c:pt idx="47">
                  <c:v>-2</c:v>
                </c:pt>
                <c:pt idx="48">
                  <c:v>-2.1699250014423126</c:v>
                </c:pt>
                <c:pt idx="49">
                  <c:v>-2.3219280948873622</c:v>
                </c:pt>
                <c:pt idx="50">
                  <c:v>-2.4594316186372973</c:v>
                </c:pt>
                <c:pt idx="51">
                  <c:v>-2.5849625007211561</c:v>
                </c:pt>
                <c:pt idx="52">
                  <c:v>-2.7004397181410922</c:v>
                </c:pt>
                <c:pt idx="53">
                  <c:v>-2.8073549220576042</c:v>
                </c:pt>
                <c:pt idx="54">
                  <c:v>-2.9068905956085187</c:v>
                </c:pt>
                <c:pt idx="55">
                  <c:v>-3</c:v>
                </c:pt>
                <c:pt idx="56">
                  <c:v>-3.3219280948873626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C-421F-B86A-76FA4A95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077"/>
        <c:axId val="2841784"/>
      </c:scatterChart>
      <c:valAx>
        <c:axId val="75306077"/>
        <c:scaling>
          <c:orientation val="minMax"/>
          <c:max val="1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2841784"/>
        <c:crosses val="autoZero"/>
        <c:crossBetween val="midCat"/>
      </c:valAx>
      <c:valAx>
        <c:axId val="2841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753060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de-DE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362216818123606E-2"/>
          <c:y val="0.10666344177046801"/>
          <c:w val="0.66965314219889904"/>
          <c:h val="0.79102672632724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'Logarithmus+Entropy'!$H$2</c:f>
              <c:strCache>
                <c:ptCount val="1"/>
                <c:pt idx="0">
                  <c:v>information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'Logarithmus+Entropy'!$F$3:$F$24</c:f>
              <c:numCache>
                <c:formatCode>General</c:formatCode>
                <c:ptCount val="22"/>
                <c:pt idx="0">
                  <c:v>9.9999999999999995E-8</c:v>
                </c:pt>
                <c:pt idx="1">
                  <c:v>0.01</c:v>
                </c:pt>
                <c:pt idx="2">
                  <c:v>6.0000000000000005E-2</c:v>
                </c:pt>
                <c:pt idx="3">
                  <c:v>0.11000000000000001</c:v>
                </c:pt>
                <c:pt idx="4">
                  <c:v>0.16000000000000003</c:v>
                </c:pt>
                <c:pt idx="5">
                  <c:v>0.21000000000000002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0.45999999999999996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0.6100000000000001</c:v>
                </c:pt>
                <c:pt idx="14">
                  <c:v>0.66000000000000014</c:v>
                </c:pt>
                <c:pt idx="15">
                  <c:v>0.71000000000000019</c:v>
                </c:pt>
                <c:pt idx="16">
                  <c:v>0.76000000000000023</c:v>
                </c:pt>
                <c:pt idx="17">
                  <c:v>0.81000000000000028</c:v>
                </c:pt>
                <c:pt idx="18">
                  <c:v>0.86000000000000032</c:v>
                </c:pt>
                <c:pt idx="19">
                  <c:v>0.91000000000000036</c:v>
                </c:pt>
                <c:pt idx="20">
                  <c:v>0.96000000000000041</c:v>
                </c:pt>
                <c:pt idx="21">
                  <c:v>1.0100000000000005</c:v>
                </c:pt>
              </c:numCache>
            </c:numRef>
          </c:xVal>
          <c:yVal>
            <c:numRef>
              <c:f>'Logarithmus+Entropy'!$H$3:$H$24</c:f>
              <c:numCache>
                <c:formatCode>General</c:formatCode>
                <c:ptCount val="22"/>
                <c:pt idx="0">
                  <c:v>23.253496664211539</c:v>
                </c:pt>
                <c:pt idx="1">
                  <c:v>6.6438561897747244</c:v>
                </c:pt>
                <c:pt idx="2">
                  <c:v>4.0588936890535683</c:v>
                </c:pt>
                <c:pt idx="3">
                  <c:v>3.1844245711374275</c:v>
                </c:pt>
                <c:pt idx="4">
                  <c:v>2.6438561897747244</c:v>
                </c:pt>
                <c:pt idx="5">
                  <c:v>2.2515387669959646</c:v>
                </c:pt>
                <c:pt idx="6">
                  <c:v>1.9434164716336324</c:v>
                </c:pt>
                <c:pt idx="7">
                  <c:v>1.6896598793878495</c:v>
                </c:pt>
                <c:pt idx="8">
                  <c:v>1.4739311883324124</c:v>
                </c:pt>
                <c:pt idx="9">
                  <c:v>1.2863041851566412</c:v>
                </c:pt>
                <c:pt idx="10">
                  <c:v>1.120294233717712</c:v>
                </c:pt>
                <c:pt idx="11">
                  <c:v>0.97143084780322919</c:v>
                </c:pt>
                <c:pt idx="12">
                  <c:v>0.83650126771712052</c:v>
                </c:pt>
                <c:pt idx="13">
                  <c:v>0.71311885221183824</c:v>
                </c:pt>
                <c:pt idx="14">
                  <c:v>0.59946207041627098</c:v>
                </c:pt>
                <c:pt idx="15">
                  <c:v>0.49410907027004225</c:v>
                </c:pt>
                <c:pt idx="16">
                  <c:v>0.39592867633113876</c:v>
                </c:pt>
                <c:pt idx="17">
                  <c:v>0.30400618689009951</c:v>
                </c:pt>
                <c:pt idx="18">
                  <c:v>0.21759143507262624</c:v>
                </c:pt>
                <c:pt idx="19">
                  <c:v>0.13606154957602787</c:v>
                </c:pt>
                <c:pt idx="20">
                  <c:v>5.8893689053567899E-2</c:v>
                </c:pt>
                <c:pt idx="21">
                  <c:v>-1.4355292977070689E-2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C-4AAA-AF36-146621E5F844}"/>
            </c:ext>
          </c:extLst>
        </c:ser>
        <c:ser>
          <c:idx val="1"/>
          <c:order val="1"/>
          <c:tx>
            <c:strRef>
              <c:f>'Logarithmus+Entropy'!$I$2</c:f>
              <c:strCache>
                <c:ptCount val="1"/>
                <c:pt idx="0">
                  <c:v>Entropy-Vorb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'Logarithmus+Entropy'!$F$3:$F$24</c:f>
              <c:numCache>
                <c:formatCode>General</c:formatCode>
                <c:ptCount val="22"/>
                <c:pt idx="0">
                  <c:v>9.9999999999999995E-8</c:v>
                </c:pt>
                <c:pt idx="1">
                  <c:v>0.01</c:v>
                </c:pt>
                <c:pt idx="2">
                  <c:v>6.0000000000000005E-2</c:v>
                </c:pt>
                <c:pt idx="3">
                  <c:v>0.11000000000000001</c:v>
                </c:pt>
                <c:pt idx="4">
                  <c:v>0.16000000000000003</c:v>
                </c:pt>
                <c:pt idx="5">
                  <c:v>0.21000000000000002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0.45999999999999996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0.6100000000000001</c:v>
                </c:pt>
                <c:pt idx="14">
                  <c:v>0.66000000000000014</c:v>
                </c:pt>
                <c:pt idx="15">
                  <c:v>0.71000000000000019</c:v>
                </c:pt>
                <c:pt idx="16">
                  <c:v>0.76000000000000023</c:v>
                </c:pt>
                <c:pt idx="17">
                  <c:v>0.81000000000000028</c:v>
                </c:pt>
                <c:pt idx="18">
                  <c:v>0.86000000000000032</c:v>
                </c:pt>
                <c:pt idx="19">
                  <c:v>0.91000000000000036</c:v>
                </c:pt>
                <c:pt idx="20">
                  <c:v>0.96000000000000041</c:v>
                </c:pt>
                <c:pt idx="21">
                  <c:v>1.0100000000000005</c:v>
                </c:pt>
              </c:numCache>
            </c:numRef>
          </c:xVal>
          <c:yVal>
            <c:numRef>
              <c:f>'Logarithmus+Entropy'!$I$3:$I$24</c:f>
              <c:numCache>
                <c:formatCode>General</c:formatCode>
                <c:ptCount val="22"/>
                <c:pt idx="0">
                  <c:v>2.3253496664211536E-6</c:v>
                </c:pt>
                <c:pt idx="1">
                  <c:v>6.6438561897747245E-2</c:v>
                </c:pt>
                <c:pt idx="2">
                  <c:v>0.24353362134321413</c:v>
                </c:pt>
                <c:pt idx="3">
                  <c:v>0.35028670282511709</c:v>
                </c:pt>
                <c:pt idx="4">
                  <c:v>0.42301699036395596</c:v>
                </c:pt>
                <c:pt idx="5">
                  <c:v>0.47282314106915257</c:v>
                </c:pt>
                <c:pt idx="6">
                  <c:v>0.50528828262474446</c:v>
                </c:pt>
                <c:pt idx="7">
                  <c:v>0.52379456261023327</c:v>
                </c:pt>
                <c:pt idx="8">
                  <c:v>0.53061522779966841</c:v>
                </c:pt>
                <c:pt idx="9">
                  <c:v>0.52738471591422287</c:v>
                </c:pt>
                <c:pt idx="10">
                  <c:v>0.51533534751014742</c:v>
                </c:pt>
                <c:pt idx="11">
                  <c:v>0.49542973237964688</c:v>
                </c:pt>
                <c:pt idx="12">
                  <c:v>0.46844070992158754</c:v>
                </c:pt>
                <c:pt idx="13">
                  <c:v>0.4350024998492214</c:v>
                </c:pt>
                <c:pt idx="14">
                  <c:v>0.3956449664747389</c:v>
                </c:pt>
                <c:pt idx="15">
                  <c:v>0.35081743989173009</c:v>
                </c:pt>
                <c:pt idx="16">
                  <c:v>0.30090579401166556</c:v>
                </c:pt>
                <c:pt idx="17">
                  <c:v>0.24624501138098068</c:v>
                </c:pt>
                <c:pt idx="18">
                  <c:v>0.18712863416245865</c:v>
                </c:pt>
                <c:pt idx="19">
                  <c:v>0.12381601011418542</c:v>
                </c:pt>
                <c:pt idx="20">
                  <c:v>5.6537941491425207E-2</c:v>
                </c:pt>
                <c:pt idx="21">
                  <c:v>-1.4498845906841402E-2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C-4AAA-AF36-146621E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093"/>
        <c:axId val="57292367"/>
      </c:scatterChart>
      <c:valAx>
        <c:axId val="48953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57292367"/>
        <c:crosses val="autoZero"/>
        <c:crossBetween val="midCat"/>
      </c:valAx>
      <c:valAx>
        <c:axId val="572923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48953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de-DE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123154718212195E-2"/>
          <c:y val="0.106658595641646"/>
          <c:w val="0.766332273060925"/>
          <c:h val="0.790920096852300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2"/>
                <c:pt idx="0">
                  <c:v>9.9999999999999995E-8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2"/>
                <c:pt idx="0">
                  <c:v>23.2534966642115</c:v>
                </c:pt>
                <c:pt idx="1">
                  <c:v>6.6438561897747199</c:v>
                </c:pt>
                <c:pt idx="2">
                  <c:v>4.0588936890535701</c:v>
                </c:pt>
                <c:pt idx="3">
                  <c:v>3.1844245711374302</c:v>
                </c:pt>
                <c:pt idx="4">
                  <c:v>2.6438561897747199</c:v>
                </c:pt>
                <c:pt idx="5">
                  <c:v>2.2515387669959601</c:v>
                </c:pt>
                <c:pt idx="6">
                  <c:v>1.94341647163363</c:v>
                </c:pt>
                <c:pt idx="7">
                  <c:v>1.6896598793878499</c:v>
                </c:pt>
                <c:pt idx="8">
                  <c:v>1.47393118833241</c:v>
                </c:pt>
                <c:pt idx="9">
                  <c:v>1.2863041851566399</c:v>
                </c:pt>
                <c:pt idx="10">
                  <c:v>1.12029423371771</c:v>
                </c:pt>
                <c:pt idx="11">
                  <c:v>0.97143084780322897</c:v>
                </c:pt>
                <c:pt idx="12">
                  <c:v>0.83650126771711997</c:v>
                </c:pt>
                <c:pt idx="13">
                  <c:v>0.71311885221183802</c:v>
                </c:pt>
                <c:pt idx="14">
                  <c:v>0.59946207041627098</c:v>
                </c:pt>
                <c:pt idx="15">
                  <c:v>0.49410907027004197</c:v>
                </c:pt>
                <c:pt idx="16">
                  <c:v>0.39592867633113898</c:v>
                </c:pt>
                <c:pt idx="17">
                  <c:v>0.30400618689009901</c:v>
                </c:pt>
                <c:pt idx="18">
                  <c:v>0.21759143507262599</c:v>
                </c:pt>
                <c:pt idx="19">
                  <c:v>0.13606154957602801</c:v>
                </c:pt>
                <c:pt idx="20">
                  <c:v>5.8893689053567899E-2</c:v>
                </c:pt>
                <c:pt idx="21">
                  <c:v>-1.4355292977070701E-2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information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66-4781-9867-CF3567D60960}"/>
            </c:ext>
          </c:extLst>
        </c:ser>
        <c:ser>
          <c:idx val="1"/>
          <c:order val="1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22"/>
                <c:pt idx="0">
                  <c:v>9.9999999999999995E-8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2"/>
                <c:pt idx="0">
                  <c:v>2.3253496664211498E-6</c:v>
                </c:pt>
                <c:pt idx="1">
                  <c:v>6.6438561897747203E-2</c:v>
                </c:pt>
                <c:pt idx="2">
                  <c:v>0.24353362134321399</c:v>
                </c:pt>
                <c:pt idx="3">
                  <c:v>0.35028670282511698</c:v>
                </c:pt>
                <c:pt idx="4">
                  <c:v>0.42301699036395601</c:v>
                </c:pt>
                <c:pt idx="5">
                  <c:v>0.47282314106915302</c:v>
                </c:pt>
                <c:pt idx="6">
                  <c:v>0.50528828262474401</c:v>
                </c:pt>
                <c:pt idx="7">
                  <c:v>0.52379456261023305</c:v>
                </c:pt>
                <c:pt idx="8">
                  <c:v>0.53061522779966797</c:v>
                </c:pt>
                <c:pt idx="9">
                  <c:v>0.52738471591422298</c:v>
                </c:pt>
                <c:pt idx="10">
                  <c:v>0.51533534751014698</c:v>
                </c:pt>
                <c:pt idx="11">
                  <c:v>0.49542973237964699</c:v>
                </c:pt>
                <c:pt idx="12">
                  <c:v>0.46844070992158798</c:v>
                </c:pt>
                <c:pt idx="13">
                  <c:v>0.43500249984922101</c:v>
                </c:pt>
                <c:pt idx="14">
                  <c:v>0.39564496647473901</c:v>
                </c:pt>
                <c:pt idx="15">
                  <c:v>0.35081743989172998</c:v>
                </c:pt>
                <c:pt idx="16">
                  <c:v>0.30090579401166601</c:v>
                </c:pt>
                <c:pt idx="17">
                  <c:v>0.24624501138098101</c:v>
                </c:pt>
                <c:pt idx="18">
                  <c:v>0.18712863416245901</c:v>
                </c:pt>
                <c:pt idx="19">
                  <c:v>0.123816010114185</c:v>
                </c:pt>
                <c:pt idx="20">
                  <c:v>5.65379414914252E-2</c:v>
                </c:pt>
                <c:pt idx="21">
                  <c:v>-1.44988459068414E-2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Entropy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66-4781-9867-CF3567D6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3293"/>
        <c:axId val="89524598"/>
      </c:scatterChart>
      <c:valAx>
        <c:axId val="87173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89524598"/>
        <c:crosses val="autoZero"/>
        <c:crossBetween val="midCat"/>
      </c:valAx>
      <c:valAx>
        <c:axId val="89524598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871732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de-DE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194760</xdr:colOff>
      <xdr:row>4</xdr:row>
      <xdr:rowOff>141840</xdr:rowOff>
    </xdr:from>
    <xdr:to>
      <xdr:col>17</xdr:col>
      <xdr:colOff>204840</xdr:colOff>
      <xdr:row>8</xdr:row>
      <xdr:rowOff>18000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3136680" y="849600"/>
          <a:ext cx="1737000" cy="5263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4320</xdr:colOff>
      <xdr:row>9</xdr:row>
      <xdr:rowOff>1440</xdr:rowOff>
    </xdr:from>
    <xdr:to>
      <xdr:col>9</xdr:col>
      <xdr:colOff>19080</xdr:colOff>
      <xdr:row>11</xdr:row>
      <xdr:rowOff>125640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298240" y="1522080"/>
          <a:ext cx="662760" cy="4492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23400</xdr:colOff>
      <xdr:row>13</xdr:row>
      <xdr:rowOff>3240</xdr:rowOff>
    </xdr:from>
    <xdr:to>
      <xdr:col>5</xdr:col>
      <xdr:colOff>13320</xdr:colOff>
      <xdr:row>14</xdr:row>
      <xdr:rowOff>135720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885680" y="2174040"/>
          <a:ext cx="205920" cy="2952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14400</xdr:colOff>
      <xdr:row>13</xdr:row>
      <xdr:rowOff>3240</xdr:rowOff>
    </xdr:from>
    <xdr:to>
      <xdr:col>7</xdr:col>
      <xdr:colOff>21960</xdr:colOff>
      <xdr:row>15</xdr:row>
      <xdr:rowOff>22320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08320" y="2174040"/>
          <a:ext cx="223560" cy="344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21960</xdr:colOff>
      <xdr:row>9</xdr:row>
      <xdr:rowOff>1440</xdr:rowOff>
    </xdr:from>
    <xdr:to>
      <xdr:col>12</xdr:col>
      <xdr:colOff>190080</xdr:colOff>
      <xdr:row>12</xdr:row>
      <xdr:rowOff>8640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79520" y="1522080"/>
          <a:ext cx="600120" cy="495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213840</xdr:colOff>
      <xdr:row>12</xdr:row>
      <xdr:rowOff>154440</xdr:rowOff>
    </xdr:from>
    <xdr:to>
      <xdr:col>15</xdr:col>
      <xdr:colOff>24840</xdr:colOff>
      <xdr:row>15</xdr:row>
      <xdr:rowOff>32400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19040" y="2162880"/>
          <a:ext cx="243000" cy="3654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214200</xdr:colOff>
      <xdr:row>12</xdr:row>
      <xdr:rowOff>126000</xdr:rowOff>
    </xdr:from>
    <xdr:to>
      <xdr:col>13</xdr:col>
      <xdr:colOff>8280</xdr:colOff>
      <xdr:row>14</xdr:row>
      <xdr:rowOff>135720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H="1">
          <a:off x="3587760" y="2134440"/>
          <a:ext cx="225720" cy="334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209880</xdr:colOff>
      <xdr:row>5</xdr:row>
      <xdr:rowOff>7200</xdr:rowOff>
    </xdr:from>
    <xdr:to>
      <xdr:col>25</xdr:col>
      <xdr:colOff>10440</xdr:colOff>
      <xdr:row>7</xdr:row>
      <xdr:rowOff>150120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094720" y="877680"/>
          <a:ext cx="1502280" cy="468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2160</xdr:colOff>
      <xdr:row>9</xdr:row>
      <xdr:rowOff>10800</xdr:rowOff>
    </xdr:from>
    <xdr:to>
      <xdr:col>25</xdr:col>
      <xdr:colOff>13680</xdr:colOff>
      <xdr:row>11</xdr:row>
      <xdr:rowOff>162720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H="1">
          <a:off x="5814000" y="1531440"/>
          <a:ext cx="786240" cy="477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15120</xdr:colOff>
      <xdr:row>9</xdr:row>
      <xdr:rowOff>1440</xdr:rowOff>
    </xdr:from>
    <xdr:to>
      <xdr:col>28</xdr:col>
      <xdr:colOff>244800</xdr:colOff>
      <xdr:row>11</xdr:row>
      <xdr:rowOff>135000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17680" y="1522080"/>
          <a:ext cx="735120" cy="4586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4320</xdr:colOff>
      <xdr:row>13</xdr:row>
      <xdr:rowOff>23400</xdr:rowOff>
    </xdr:from>
    <xdr:to>
      <xdr:col>21</xdr:col>
      <xdr:colOff>10800</xdr:colOff>
      <xdr:row>15</xdr:row>
      <xdr:rowOff>4320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5321160" y="2194200"/>
          <a:ext cx="285840" cy="306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2160</xdr:colOff>
      <xdr:row>13</xdr:row>
      <xdr:rowOff>3240</xdr:rowOff>
    </xdr:from>
    <xdr:to>
      <xdr:col>23</xdr:col>
      <xdr:colOff>23760</xdr:colOff>
      <xdr:row>15</xdr:row>
      <xdr:rowOff>13680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814000" y="2174040"/>
          <a:ext cx="295920" cy="335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27</xdr:col>
      <xdr:colOff>196920</xdr:colOff>
      <xdr:row>12</xdr:row>
      <xdr:rowOff>154440</xdr:rowOff>
    </xdr:from>
    <xdr:to>
      <xdr:col>29</xdr:col>
      <xdr:colOff>8280</xdr:colOff>
      <xdr:row>14</xdr:row>
      <xdr:rowOff>135720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7288920" y="2162880"/>
          <a:ext cx="316800" cy="3063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29</xdr:col>
      <xdr:colOff>194040</xdr:colOff>
      <xdr:row>12</xdr:row>
      <xdr:rowOff>154440</xdr:rowOff>
    </xdr:from>
    <xdr:to>
      <xdr:col>30</xdr:col>
      <xdr:colOff>268560</xdr:colOff>
      <xdr:row>15</xdr:row>
      <xdr:rowOff>3600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791480" y="2162880"/>
          <a:ext cx="294480" cy="3366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25920</xdr:colOff>
      <xdr:row>16</xdr:row>
      <xdr:rowOff>3240</xdr:rowOff>
    </xdr:from>
    <xdr:to>
      <xdr:col>2</xdr:col>
      <xdr:colOff>209520</xdr:colOff>
      <xdr:row>18</xdr:row>
      <xdr:rowOff>148680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1456560" y="2661840"/>
          <a:ext cx="183600" cy="470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23400</xdr:colOff>
      <xdr:row>15</xdr:row>
      <xdr:rowOff>158040</xdr:rowOff>
    </xdr:from>
    <xdr:to>
      <xdr:col>4</xdr:col>
      <xdr:colOff>207000</xdr:colOff>
      <xdr:row>19</xdr:row>
      <xdr:rowOff>12600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885680" y="2653920"/>
          <a:ext cx="183600" cy="505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34560</xdr:colOff>
      <xdr:row>16</xdr:row>
      <xdr:rowOff>14040</xdr:rowOff>
    </xdr:from>
    <xdr:to>
      <xdr:col>7</xdr:col>
      <xdr:colOff>21960</xdr:colOff>
      <xdr:row>18</xdr:row>
      <xdr:rowOff>158760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H="1">
          <a:off x="2328480" y="2672640"/>
          <a:ext cx="203400" cy="469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15</xdr:row>
      <xdr:rowOff>148680</xdr:rowOff>
    </xdr:from>
    <xdr:to>
      <xdr:col>8</xdr:col>
      <xdr:colOff>215280</xdr:colOff>
      <xdr:row>19</xdr:row>
      <xdr:rowOff>22680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726640" y="2644560"/>
          <a:ext cx="214560" cy="524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21960</xdr:colOff>
      <xdr:row>16</xdr:row>
      <xdr:rowOff>3240</xdr:rowOff>
    </xdr:from>
    <xdr:to>
      <xdr:col>10</xdr:col>
      <xdr:colOff>215640</xdr:colOff>
      <xdr:row>19</xdr:row>
      <xdr:rowOff>12600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flipH="1">
          <a:off x="3179520" y="2661840"/>
          <a:ext cx="193680" cy="497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214200</xdr:colOff>
      <xdr:row>16</xdr:row>
      <xdr:rowOff>14040</xdr:rowOff>
    </xdr:from>
    <xdr:to>
      <xdr:col>12</xdr:col>
      <xdr:colOff>180720</xdr:colOff>
      <xdr:row>18</xdr:row>
      <xdr:rowOff>149400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587760" y="2672640"/>
          <a:ext cx="18252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213840</xdr:colOff>
      <xdr:row>15</xdr:row>
      <xdr:rowOff>158040</xdr:rowOff>
    </xdr:from>
    <xdr:to>
      <xdr:col>15</xdr:col>
      <xdr:colOff>24840</xdr:colOff>
      <xdr:row>19</xdr:row>
      <xdr:rowOff>3240</xdr:rowOff>
    </xdr:to>
    <xdr:sp macro="" textlink="">
      <xdr:nvSpPr>
        <xdr:cNvPr id="22" name="Lin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flipH="1">
          <a:off x="4019040" y="2653920"/>
          <a:ext cx="243000" cy="4957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210600</xdr:colOff>
      <xdr:row>15</xdr:row>
      <xdr:rowOff>158040</xdr:rowOff>
    </xdr:from>
    <xdr:to>
      <xdr:col>16</xdr:col>
      <xdr:colOff>199800</xdr:colOff>
      <xdr:row>19</xdr:row>
      <xdr:rowOff>12600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447800" y="2653920"/>
          <a:ext cx="205200" cy="505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36000</xdr:colOff>
      <xdr:row>16</xdr:row>
      <xdr:rowOff>14040</xdr:rowOff>
    </xdr:from>
    <xdr:to>
      <xdr:col>19</xdr:col>
      <xdr:colOff>2880</xdr:colOff>
      <xdr:row>18</xdr:row>
      <xdr:rowOff>149400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flipH="1">
          <a:off x="4920840" y="2672640"/>
          <a:ext cx="18288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4320</xdr:colOff>
      <xdr:row>15</xdr:row>
      <xdr:rowOff>158040</xdr:rowOff>
    </xdr:from>
    <xdr:to>
      <xdr:col>20</xdr:col>
      <xdr:colOff>259920</xdr:colOff>
      <xdr:row>19</xdr:row>
      <xdr:rowOff>32400</xdr:rowOff>
    </xdr:to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321160" y="2653920"/>
          <a:ext cx="255600" cy="5248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12240</xdr:colOff>
      <xdr:row>16</xdr:row>
      <xdr:rowOff>3240</xdr:rowOff>
    </xdr:from>
    <xdr:to>
      <xdr:col>22</xdr:col>
      <xdr:colOff>267840</xdr:colOff>
      <xdr:row>19</xdr:row>
      <xdr:rowOff>22680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flipH="1">
          <a:off x="5824080" y="2661840"/>
          <a:ext cx="255600" cy="5072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13320</xdr:colOff>
      <xdr:row>16</xdr:row>
      <xdr:rowOff>14040</xdr:rowOff>
    </xdr:from>
    <xdr:to>
      <xdr:col>24</xdr:col>
      <xdr:colOff>268200</xdr:colOff>
      <xdr:row>19</xdr:row>
      <xdr:rowOff>23400</xdr:rowOff>
    </xdr:to>
    <xdr:sp macro="" textlink="">
      <xdr:nvSpPr>
        <xdr:cNvPr id="27" name="Lin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6315480" y="2672640"/>
          <a:ext cx="254880" cy="497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25200</xdr:colOff>
      <xdr:row>16</xdr:row>
      <xdr:rowOff>3240</xdr:rowOff>
    </xdr:from>
    <xdr:to>
      <xdr:col>26</xdr:col>
      <xdr:colOff>289800</xdr:colOff>
      <xdr:row>18</xdr:row>
      <xdr:rowOff>158040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flipH="1">
          <a:off x="6827760" y="2661840"/>
          <a:ext cx="264600" cy="4798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28</xdr:col>
      <xdr:colOff>21960</xdr:colOff>
      <xdr:row>15</xdr:row>
      <xdr:rowOff>158040</xdr:rowOff>
    </xdr:from>
    <xdr:to>
      <xdr:col>28</xdr:col>
      <xdr:colOff>256680</xdr:colOff>
      <xdr:row>18</xdr:row>
      <xdr:rowOff>158040</xdr:rowOff>
    </xdr:to>
    <xdr:sp macro="" textlink="">
      <xdr:nvSpPr>
        <xdr:cNvPr id="29" name="Lin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329960" y="2653920"/>
          <a:ext cx="234720" cy="487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29</xdr:col>
      <xdr:colOff>214920</xdr:colOff>
      <xdr:row>16</xdr:row>
      <xdr:rowOff>23400</xdr:rowOff>
    </xdr:from>
    <xdr:to>
      <xdr:col>30</xdr:col>
      <xdr:colOff>268560</xdr:colOff>
      <xdr:row>18</xdr:row>
      <xdr:rowOff>158760</xdr:rowOff>
    </xdr:to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7812360" y="2682000"/>
          <a:ext cx="27360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31</xdr:col>
      <xdr:colOff>207360</xdr:colOff>
      <xdr:row>15</xdr:row>
      <xdr:rowOff>139320</xdr:rowOff>
    </xdr:from>
    <xdr:to>
      <xdr:col>32</xdr:col>
      <xdr:colOff>257040</xdr:colOff>
      <xdr:row>19</xdr:row>
      <xdr:rowOff>3240</xdr:rowOff>
    </xdr:to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8294400" y="2635200"/>
          <a:ext cx="265680" cy="514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790560</xdr:colOff>
      <xdr:row>0</xdr:row>
      <xdr:rowOff>13320</xdr:rowOff>
    </xdr:from>
    <xdr:to>
      <xdr:col>4</xdr:col>
      <xdr:colOff>809280</xdr:colOff>
      <xdr:row>2</xdr:row>
      <xdr:rowOff>128520</xdr:rowOff>
    </xdr:to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V="1">
          <a:off x="1604520" y="13320"/>
          <a:ext cx="2460960" cy="44028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5040</xdr:colOff>
      <xdr:row>0</xdr:row>
      <xdr:rowOff>6840</xdr:rowOff>
    </xdr:from>
    <xdr:to>
      <xdr:col>6</xdr:col>
      <xdr:colOff>37440</xdr:colOff>
      <xdr:row>2</xdr:row>
      <xdr:rowOff>155160</xdr:rowOff>
    </xdr:to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075200" y="6840"/>
          <a:ext cx="846360" cy="47340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371160</xdr:colOff>
      <xdr:row>4</xdr:row>
      <xdr:rowOff>13680</xdr:rowOff>
    </xdr:from>
    <xdr:to>
      <xdr:col>1</xdr:col>
      <xdr:colOff>808560</xdr:colOff>
      <xdr:row>6</xdr:row>
      <xdr:rowOff>135720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flipH="1">
          <a:off x="371160" y="663840"/>
          <a:ext cx="1251360" cy="4471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21600</xdr:colOff>
      <xdr:row>4</xdr:row>
      <xdr:rowOff>7200</xdr:rowOff>
    </xdr:from>
    <xdr:to>
      <xdr:col>2</xdr:col>
      <xdr:colOff>22680</xdr:colOff>
      <xdr:row>6</xdr:row>
      <xdr:rowOff>161640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649520" y="657360"/>
          <a:ext cx="1080" cy="4795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349920</xdr:colOff>
      <xdr:row>8</xdr:row>
      <xdr:rowOff>13320</xdr:rowOff>
    </xdr:from>
    <xdr:to>
      <xdr:col>1</xdr:col>
      <xdr:colOff>759600</xdr:colOff>
      <xdr:row>10</xdr:row>
      <xdr:rowOff>129960</xdr:rowOff>
    </xdr:to>
    <xdr:sp macro="" textlink="">
      <xdr:nvSpPr>
        <xdr:cNvPr id="34" name="Lin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>
          <a:off x="1163880" y="1313640"/>
          <a:ext cx="409680" cy="4417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15480</xdr:colOff>
      <xdr:row>8</xdr:row>
      <xdr:rowOff>14040</xdr:rowOff>
    </xdr:from>
    <xdr:to>
      <xdr:col>2</xdr:col>
      <xdr:colOff>335520</xdr:colOff>
      <xdr:row>10</xdr:row>
      <xdr:rowOff>149760</xdr:rowOff>
    </xdr:to>
    <xdr:sp macro="" textlink="">
      <xdr:nvSpPr>
        <xdr:cNvPr id="35" name="Lin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643400" y="1314360"/>
          <a:ext cx="320040" cy="46080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273600</xdr:colOff>
      <xdr:row>3</xdr:row>
      <xdr:rowOff>146520</xdr:rowOff>
    </xdr:from>
    <xdr:to>
      <xdr:col>5</xdr:col>
      <xdr:colOff>798840</xdr:colOff>
      <xdr:row>10</xdr:row>
      <xdr:rowOff>153720</xdr:rowOff>
    </xdr:to>
    <xdr:sp macro="" textlink="">
      <xdr:nvSpPr>
        <xdr:cNvPr id="36" name="Lin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flipH="1">
          <a:off x="4343760" y="633960"/>
          <a:ext cx="525240" cy="114516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27000</xdr:colOff>
      <xdr:row>4</xdr:row>
      <xdr:rowOff>7200</xdr:rowOff>
    </xdr:from>
    <xdr:to>
      <xdr:col>6</xdr:col>
      <xdr:colOff>410760</xdr:colOff>
      <xdr:row>10</xdr:row>
      <xdr:rowOff>147600</xdr:rowOff>
    </xdr:to>
    <xdr:sp macro="" textlink="">
      <xdr:nvSpPr>
        <xdr:cNvPr id="37" name="Lin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1120" y="657360"/>
          <a:ext cx="383760" cy="111564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13320</xdr:colOff>
      <xdr:row>0</xdr:row>
      <xdr:rowOff>105120</xdr:rowOff>
    </xdr:from>
    <xdr:to>
      <xdr:col>1</xdr:col>
      <xdr:colOff>3165120</xdr:colOff>
      <xdr:row>16</xdr:row>
      <xdr:rowOff>14040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3336120</xdr:colOff>
      <xdr:row>0</xdr:row>
      <xdr:rowOff>621360</xdr:rowOff>
    </xdr:from>
    <xdr:to>
      <xdr:col>3</xdr:col>
      <xdr:colOff>725760</xdr:colOff>
      <xdr:row>15</xdr:row>
      <xdr:rowOff>90360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790920</xdr:colOff>
      <xdr:row>33</xdr:row>
      <xdr:rowOff>84240</xdr:rowOff>
    </xdr:from>
    <xdr:to>
      <xdr:col>2</xdr:col>
      <xdr:colOff>419400</xdr:colOff>
      <xdr:row>51</xdr:row>
      <xdr:rowOff>131400</xdr:rowOff>
    </xdr:to>
    <xdr:graphicFrame macro="">
      <xdr:nvGraphicFramePr>
        <xdr:cNvPr id="40" name="gelb:Entropy-Vorbereitun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787320</xdr:colOff>
      <xdr:row>0</xdr:row>
      <xdr:rowOff>13680</xdr:rowOff>
    </xdr:from>
    <xdr:to>
      <xdr:col>4</xdr:col>
      <xdr:colOff>806400</xdr:colOff>
      <xdr:row>2</xdr:row>
      <xdr:rowOff>130680</xdr:rowOff>
    </xdr:to>
    <xdr:sp macro="" textlink="">
      <xdr:nvSpPr>
        <xdr:cNvPr id="41" name="Line 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flipV="1">
          <a:off x="1601280" y="13680"/>
          <a:ext cx="2461320" cy="442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799920</xdr:colOff>
      <xdr:row>0</xdr:row>
      <xdr:rowOff>7200</xdr:rowOff>
    </xdr:from>
    <xdr:to>
      <xdr:col>6</xdr:col>
      <xdr:colOff>19440</xdr:colOff>
      <xdr:row>2</xdr:row>
      <xdr:rowOff>156960</xdr:rowOff>
    </xdr:to>
    <xdr:sp macro="" textlink="">
      <xdr:nvSpPr>
        <xdr:cNvPr id="42" name="Line 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4056120" y="7200"/>
          <a:ext cx="847440" cy="4748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371160</xdr:colOff>
      <xdr:row>4</xdr:row>
      <xdr:rowOff>13680</xdr:rowOff>
    </xdr:from>
    <xdr:to>
      <xdr:col>1</xdr:col>
      <xdr:colOff>806760</xdr:colOff>
      <xdr:row>6</xdr:row>
      <xdr:rowOff>137520</xdr:rowOff>
    </xdr:to>
    <xdr:sp macro="" textlink="">
      <xdr:nvSpPr>
        <xdr:cNvPr id="43" name="Line 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flipH="1">
          <a:off x="371160" y="663840"/>
          <a:ext cx="1249560" cy="4489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12960</xdr:colOff>
      <xdr:row>4</xdr:row>
      <xdr:rowOff>7200</xdr:rowOff>
    </xdr:from>
    <xdr:to>
      <xdr:col>2</xdr:col>
      <xdr:colOff>12960</xdr:colOff>
      <xdr:row>7</xdr:row>
      <xdr:rowOff>1080</xdr:rowOff>
    </xdr:to>
    <xdr:sp macro="" textlink="">
      <xdr:nvSpPr>
        <xdr:cNvPr id="44" name="Line 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640880" y="657360"/>
          <a:ext cx="0" cy="4813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345960</xdr:colOff>
      <xdr:row>8</xdr:row>
      <xdr:rowOff>14040</xdr:rowOff>
    </xdr:from>
    <xdr:to>
      <xdr:col>1</xdr:col>
      <xdr:colOff>755280</xdr:colOff>
      <xdr:row>10</xdr:row>
      <xdr:rowOff>131040</xdr:rowOff>
    </xdr:to>
    <xdr:sp macro="" textlink="">
      <xdr:nvSpPr>
        <xdr:cNvPr id="45" name="Line 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 flipH="1">
          <a:off x="1159920" y="1314360"/>
          <a:ext cx="409320" cy="442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6480</xdr:colOff>
      <xdr:row>8</xdr:row>
      <xdr:rowOff>14400</xdr:rowOff>
    </xdr:from>
    <xdr:to>
      <xdr:col>2</xdr:col>
      <xdr:colOff>326520</xdr:colOff>
      <xdr:row>10</xdr:row>
      <xdr:rowOff>150480</xdr:rowOff>
    </xdr:to>
    <xdr:sp macro="" textlink="">
      <xdr:nvSpPr>
        <xdr:cNvPr id="46" name="Line 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1634400" y="1314720"/>
          <a:ext cx="320040" cy="461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256320</xdr:colOff>
      <xdr:row>3</xdr:row>
      <xdr:rowOff>144360</xdr:rowOff>
    </xdr:from>
    <xdr:to>
      <xdr:col>5</xdr:col>
      <xdr:colOff>780840</xdr:colOff>
      <xdr:row>10</xdr:row>
      <xdr:rowOff>157320</xdr:rowOff>
    </xdr:to>
    <xdr:sp macro="" textlink="">
      <xdr:nvSpPr>
        <xdr:cNvPr id="47" name="Line 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 flipH="1">
          <a:off x="4326480" y="631800"/>
          <a:ext cx="524520" cy="11509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6840</xdr:colOff>
      <xdr:row>4</xdr:row>
      <xdr:rowOff>7200</xdr:rowOff>
    </xdr:from>
    <xdr:to>
      <xdr:col>6</xdr:col>
      <xdr:colOff>390600</xdr:colOff>
      <xdr:row>10</xdr:row>
      <xdr:rowOff>150120</xdr:rowOff>
    </xdr:to>
    <xdr:sp macro="" textlink="">
      <xdr:nvSpPr>
        <xdr:cNvPr id="48" name="Line 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4890960" y="657360"/>
          <a:ext cx="383760" cy="1118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cel_BuiltIn__FilterDatabase" displayName="Excel_BuiltIn__FilterDatabase_1" ref="A32:F41" totalsRowShown="0">
  <autoFilter ref="A32:F41" xr:uid="{00000000-0009-0000-0100-000001000000}"/>
  <tableColumns count="6">
    <tableColumn id="1" xr3:uid="{00000000-0010-0000-0000-000001000000}" name="0"/>
    <tableColumn id="2" xr3:uid="{00000000-0010-0000-0000-000002000000}" name="Wetter"/>
    <tableColumn id="3" xr3:uid="{00000000-0010-0000-0000-000003000000}" name="Schnee"/>
    <tableColumn id="4" xr3:uid="{00000000-0010-0000-0000-000004000000}" name="Autokaputt"/>
    <tableColumn id="5" xr3:uid="{00000000-0010-0000-0000-000005000000}" name="08:00:00"/>
    <tableColumn id="6" xr3:uid="{00000000-0010-0000-0000-000006000000}" name="Fahrra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opLeftCell="A4" zoomScale="160" zoomScaleNormal="160" workbookViewId="0">
      <selection activeCell="AA20" sqref="AA20"/>
    </sheetView>
  </sheetViews>
  <sheetFormatPr baseColWidth="10" defaultColWidth="11.5703125" defaultRowHeight="12.75" x14ac:dyDescent="0.2"/>
  <cols>
    <col min="1" max="1" width="17.140625" customWidth="1"/>
    <col min="2" max="2" width="3" customWidth="1"/>
    <col min="3" max="20" width="3" style="4" customWidth="1"/>
    <col min="21" max="21" width="4" style="4" customWidth="1"/>
    <col min="22" max="22" width="3" style="4" customWidth="1"/>
    <col min="23" max="23" width="3.85546875" style="4" customWidth="1"/>
    <col min="24" max="24" width="3" style="4" customWidth="1"/>
    <col min="25" max="25" width="4" style="4" customWidth="1"/>
    <col min="26" max="26" width="3" style="4" customWidth="1"/>
    <col min="27" max="27" width="4.140625" style="4" customWidth="1"/>
    <col min="28" max="28" width="3" style="4" customWidth="1"/>
    <col min="29" max="29" width="4.140625" style="4" customWidth="1"/>
    <col min="30" max="30" width="3.140625" style="4" customWidth="1"/>
    <col min="31" max="31" width="3.85546875" style="4" customWidth="1"/>
    <col min="32" max="32" width="3" style="4" customWidth="1"/>
    <col min="33" max="33" width="3.85546875" style="4" customWidth="1"/>
    <col min="34" max="34" width="3" style="4" customWidth="1"/>
    <col min="35" max="36" width="11.5703125" style="4"/>
  </cols>
  <sheetData>
    <row r="1" spans="1:32" ht="18" x14ac:dyDescent="0.25">
      <c r="A1" s="5"/>
      <c r="R1" s="6" t="s">
        <v>0</v>
      </c>
    </row>
    <row r="2" spans="1:32" x14ac:dyDescent="0.2">
      <c r="A2" s="5"/>
    </row>
    <row r="3" spans="1:32" x14ac:dyDescent="0.2">
      <c r="A3" s="5"/>
    </row>
    <row r="4" spans="1:32" x14ac:dyDescent="0.2">
      <c r="A4" s="5"/>
    </row>
    <row r="5" spans="1:32" x14ac:dyDescent="0.2">
      <c r="A5" s="5" t="s">
        <v>1</v>
      </c>
      <c r="S5" s="7" t="s">
        <v>2</v>
      </c>
    </row>
    <row r="6" spans="1:32" x14ac:dyDescent="0.2">
      <c r="A6" s="5"/>
    </row>
    <row r="7" spans="1:32" x14ac:dyDescent="0.2">
      <c r="A7" s="5"/>
    </row>
    <row r="8" spans="1:32" x14ac:dyDescent="0.2">
      <c r="A8" s="5"/>
      <c r="S8" s="4" t="s">
        <v>3</v>
      </c>
    </row>
    <row r="9" spans="1:32" x14ac:dyDescent="0.2">
      <c r="A9" s="5" t="s">
        <v>4</v>
      </c>
      <c r="H9"/>
      <c r="J9" s="7" t="s">
        <v>5</v>
      </c>
      <c r="K9" s="4" t="s">
        <v>3</v>
      </c>
      <c r="P9"/>
      <c r="R9" s="4" t="s">
        <v>3</v>
      </c>
      <c r="X9" s="4" t="s">
        <v>3</v>
      </c>
      <c r="Z9" s="7" t="s">
        <v>6</v>
      </c>
      <c r="AF9" s="4" t="s">
        <v>3</v>
      </c>
    </row>
    <row r="10" spans="1:32" x14ac:dyDescent="0.2">
      <c r="A10" s="5"/>
    </row>
    <row r="11" spans="1:32" x14ac:dyDescent="0.2">
      <c r="A11" s="5"/>
    </row>
    <row r="12" spans="1:32" x14ac:dyDescent="0.2">
      <c r="A12" s="5"/>
    </row>
    <row r="13" spans="1:32" x14ac:dyDescent="0.2">
      <c r="A13" s="5" t="s">
        <v>7</v>
      </c>
      <c r="F13" s="7" t="s">
        <v>8</v>
      </c>
      <c r="I13" s="4" t="s">
        <v>3</v>
      </c>
      <c r="J13" s="4" t="s">
        <v>3</v>
      </c>
      <c r="M13" s="4" t="s">
        <v>3</v>
      </c>
      <c r="N13" s="7" t="s">
        <v>9</v>
      </c>
      <c r="Q13" s="4" t="s">
        <v>3</v>
      </c>
      <c r="R13" s="4" t="s">
        <v>3</v>
      </c>
      <c r="U13" s="4" t="s">
        <v>3</v>
      </c>
      <c r="V13" s="7" t="s">
        <v>10</v>
      </c>
      <c r="Y13" s="4" t="s">
        <v>3</v>
      </c>
      <c r="Z13" s="4" t="s">
        <v>3</v>
      </c>
      <c r="AC13" s="4" t="s">
        <v>3</v>
      </c>
      <c r="AD13" s="7" t="s">
        <v>11</v>
      </c>
    </row>
    <row r="14" spans="1:32" x14ac:dyDescent="0.2">
      <c r="A14" s="5"/>
    </row>
    <row r="15" spans="1:32" x14ac:dyDescent="0.2">
      <c r="A15" s="5"/>
    </row>
    <row r="16" spans="1:32" x14ac:dyDescent="0.2">
      <c r="A16" s="5" t="s">
        <v>12</v>
      </c>
      <c r="D16" s="7" t="s">
        <v>13</v>
      </c>
      <c r="H16" s="7" t="s">
        <v>14</v>
      </c>
      <c r="L16" s="7" t="s">
        <v>15</v>
      </c>
      <c r="P16" s="7" t="s">
        <v>16</v>
      </c>
      <c r="T16" s="7" t="s">
        <v>17</v>
      </c>
      <c r="X16" s="7" t="s">
        <v>18</v>
      </c>
      <c r="AB16" s="7" t="s">
        <v>19</v>
      </c>
      <c r="AF16" s="7" t="s">
        <v>20</v>
      </c>
    </row>
    <row r="17" spans="1:33" x14ac:dyDescent="0.2">
      <c r="A17" s="5"/>
    </row>
    <row r="18" spans="1:33" x14ac:dyDescent="0.2">
      <c r="A18" s="5"/>
    </row>
    <row r="19" spans="1:33" x14ac:dyDescent="0.2">
      <c r="A19" s="5"/>
    </row>
    <row r="20" spans="1:33" x14ac:dyDescent="0.2">
      <c r="A20" s="5" t="s">
        <v>21</v>
      </c>
      <c r="B20" s="4"/>
      <c r="C20" s="8" t="s">
        <v>22</v>
      </c>
      <c r="E20" s="8" t="s">
        <v>23</v>
      </c>
      <c r="G20" s="8" t="s">
        <v>24</v>
      </c>
      <c r="I20" s="8" t="s">
        <v>25</v>
      </c>
      <c r="K20" s="8" t="s">
        <v>26</v>
      </c>
      <c r="M20" s="8" t="s">
        <v>27</v>
      </c>
      <c r="O20" s="8" t="s">
        <v>28</v>
      </c>
      <c r="Q20" s="8" t="s">
        <v>29</v>
      </c>
      <c r="S20" s="8" t="s">
        <v>30</v>
      </c>
      <c r="U20" s="8" t="s">
        <v>31</v>
      </c>
      <c r="W20" s="8" t="s">
        <v>32</v>
      </c>
      <c r="Y20" s="8" t="s">
        <v>33</v>
      </c>
      <c r="AA20" s="8" t="s">
        <v>34</v>
      </c>
      <c r="AC20" s="8" t="s">
        <v>35</v>
      </c>
      <c r="AE20" s="8" t="s">
        <v>36</v>
      </c>
      <c r="AG20" s="8" t="s">
        <v>37</v>
      </c>
    </row>
    <row r="23" spans="1:33" x14ac:dyDescent="0.2">
      <c r="D23" s="4" t="s">
        <v>1</v>
      </c>
      <c r="H23" s="4" t="s">
        <v>38</v>
      </c>
      <c r="O23"/>
      <c r="P23"/>
      <c r="Q23"/>
      <c r="R23"/>
      <c r="S23"/>
      <c r="T23"/>
      <c r="U23"/>
    </row>
    <row r="24" spans="1:33" x14ac:dyDescent="0.2">
      <c r="D24" s="4" t="s">
        <v>2</v>
      </c>
      <c r="H24"/>
      <c r="I24" s="9">
        <f t="shared" ref="I24:I29" si="0">POWER(2,D24)</f>
        <v>2</v>
      </c>
      <c r="O24"/>
      <c r="P24"/>
      <c r="Q24"/>
      <c r="R24"/>
      <c r="S24"/>
      <c r="T24"/>
      <c r="U24"/>
    </row>
    <row r="25" spans="1:33" x14ac:dyDescent="0.2">
      <c r="D25" s="4" t="s">
        <v>39</v>
      </c>
      <c r="H25"/>
      <c r="I25" s="9">
        <f t="shared" si="0"/>
        <v>4</v>
      </c>
      <c r="O25"/>
      <c r="P25"/>
      <c r="Q25"/>
      <c r="R25"/>
      <c r="S25"/>
      <c r="T25"/>
      <c r="U25"/>
    </row>
    <row r="26" spans="1:33" x14ac:dyDescent="0.2">
      <c r="D26" s="4" t="s">
        <v>40</v>
      </c>
      <c r="H26"/>
      <c r="I26" s="9">
        <f t="shared" si="0"/>
        <v>8</v>
      </c>
    </row>
    <row r="27" spans="1:33" x14ac:dyDescent="0.2">
      <c r="D27" s="4" t="s">
        <v>41</v>
      </c>
      <c r="H27"/>
      <c r="I27" s="9">
        <f t="shared" si="0"/>
        <v>16</v>
      </c>
    </row>
    <row r="28" spans="1:33" x14ac:dyDescent="0.2">
      <c r="D28" s="4" t="s">
        <v>42</v>
      </c>
      <c r="H28"/>
      <c r="I28" s="9">
        <f t="shared" si="0"/>
        <v>32</v>
      </c>
    </row>
    <row r="29" spans="1:33" x14ac:dyDescent="0.2">
      <c r="D29" s="4" t="s">
        <v>43</v>
      </c>
      <c r="H29"/>
      <c r="I29" s="9">
        <f t="shared" si="0"/>
        <v>64</v>
      </c>
    </row>
    <row r="30" spans="1:33" x14ac:dyDescent="0.2">
      <c r="D30" s="4" t="s">
        <v>44</v>
      </c>
      <c r="H30" s="3">
        <f>POWER(2,D30)</f>
        <v>128</v>
      </c>
      <c r="I30" s="3"/>
    </row>
    <row r="31" spans="1:33" x14ac:dyDescent="0.2">
      <c r="D31" s="4" t="s">
        <v>45</v>
      </c>
      <c r="H31" s="3">
        <f>POWER(2,D31)</f>
        <v>256</v>
      </c>
      <c r="I31" s="3"/>
      <c r="O31" s="10" t="s">
        <v>46</v>
      </c>
      <c r="P31" s="10"/>
      <c r="Q31" s="10"/>
      <c r="R31" s="10"/>
      <c r="S31" s="10"/>
      <c r="T31" s="10"/>
      <c r="U31" s="10"/>
    </row>
    <row r="32" spans="1:33" x14ac:dyDescent="0.2">
      <c r="D32" s="4" t="s">
        <v>47</v>
      </c>
      <c r="H32" s="3">
        <f>POWER(2,D32)</f>
        <v>512</v>
      </c>
      <c r="I32" s="3"/>
      <c r="O32" s="10"/>
      <c r="P32" s="10"/>
      <c r="Q32" s="10"/>
      <c r="R32" s="10"/>
      <c r="S32" s="10"/>
      <c r="T32" s="10"/>
      <c r="U32" s="10"/>
    </row>
    <row r="33" spans="4:21" x14ac:dyDescent="0.2">
      <c r="D33" s="4" t="s">
        <v>48</v>
      </c>
      <c r="H33" s="3">
        <f>POWER(2,D33)</f>
        <v>1024</v>
      </c>
      <c r="I33" s="3"/>
      <c r="O33" s="10" t="s">
        <v>49</v>
      </c>
      <c r="P33" s="10"/>
      <c r="Q33" s="10"/>
      <c r="R33" s="10"/>
      <c r="S33" s="10"/>
      <c r="T33" s="10"/>
      <c r="U33" s="10"/>
    </row>
    <row r="36" spans="4:21" x14ac:dyDescent="0.2">
      <c r="O36" s="4" t="s">
        <v>50</v>
      </c>
    </row>
    <row r="37" spans="4:21" x14ac:dyDescent="0.2">
      <c r="O37" s="4" t="s">
        <v>51</v>
      </c>
    </row>
  </sheetData>
  <mergeCells count="4">
    <mergeCell ref="H30:I30"/>
    <mergeCell ref="H31:I31"/>
    <mergeCell ref="H32:I32"/>
    <mergeCell ref="H33:I3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A28" zoomScale="160" zoomScaleNormal="160" workbookViewId="0">
      <selection activeCell="E2" sqref="E2"/>
    </sheetView>
  </sheetViews>
  <sheetFormatPr baseColWidth="10" defaultColWidth="11.5703125" defaultRowHeight="12.75" x14ac:dyDescent="0.2"/>
  <sheetData>
    <row r="1" spans="1:7" x14ac:dyDescent="0.2">
      <c r="E1" t="s">
        <v>160</v>
      </c>
    </row>
    <row r="2" spans="1:7" x14ac:dyDescent="0.2">
      <c r="C2" t="s">
        <v>53</v>
      </c>
      <c r="G2" t="s">
        <v>54</v>
      </c>
    </row>
    <row r="3" spans="1:7" x14ac:dyDescent="0.2">
      <c r="G3" t="s">
        <v>3</v>
      </c>
    </row>
    <row r="4" spans="1:7" x14ac:dyDescent="0.2">
      <c r="A4" s="11"/>
      <c r="B4" s="11"/>
      <c r="C4" s="11"/>
      <c r="D4" s="11"/>
      <c r="E4" s="11"/>
      <c r="F4" s="12" t="s">
        <v>55</v>
      </c>
      <c r="G4" s="12"/>
    </row>
    <row r="5" spans="1:7" x14ac:dyDescent="0.2">
      <c r="F5" t="s">
        <v>3</v>
      </c>
    </row>
    <row r="7" spans="1:7" x14ac:dyDescent="0.2">
      <c r="F7" t="s">
        <v>56</v>
      </c>
      <c r="G7" t="s">
        <v>53</v>
      </c>
    </row>
    <row r="8" spans="1:7" x14ac:dyDescent="0.2">
      <c r="A8" s="13"/>
      <c r="B8" s="2"/>
      <c r="C8" s="2"/>
    </row>
    <row r="11" spans="1:7" x14ac:dyDescent="0.2">
      <c r="G11" s="14" t="s">
        <v>3</v>
      </c>
    </row>
    <row r="12" spans="1:7" x14ac:dyDescent="0.2">
      <c r="B12" s="15" t="s">
        <v>3</v>
      </c>
      <c r="C12" s="16" t="s">
        <v>3</v>
      </c>
      <c r="D12" s="17"/>
      <c r="F12" s="18"/>
      <c r="G12" s="17" t="s">
        <v>54</v>
      </c>
    </row>
    <row r="15" spans="1:7" x14ac:dyDescent="0.2">
      <c r="E15" s="14"/>
    </row>
    <row r="16" spans="1:7" x14ac:dyDescent="0.2">
      <c r="E16" s="19"/>
    </row>
    <row r="17" spans="1:7" x14ac:dyDescent="0.2">
      <c r="A17" s="20"/>
      <c r="B17" s="21"/>
      <c r="C17" s="21"/>
      <c r="D17" s="21"/>
      <c r="E17" s="21"/>
      <c r="F17" s="21" t="s">
        <v>57</v>
      </c>
      <c r="G17" s="22"/>
    </row>
    <row r="21" spans="1:7" x14ac:dyDescent="0.2">
      <c r="A21" t="s">
        <v>58</v>
      </c>
      <c r="B21" t="s">
        <v>59</v>
      </c>
    </row>
    <row r="22" spans="1:7" x14ac:dyDescent="0.2">
      <c r="A22" t="s">
        <v>60</v>
      </c>
      <c r="B22" t="s">
        <v>61</v>
      </c>
    </row>
    <row r="24" spans="1:7" x14ac:dyDescent="0.2">
      <c r="A24" t="s">
        <v>62</v>
      </c>
      <c r="B24" t="s">
        <v>63</v>
      </c>
    </row>
    <row r="25" spans="1:7" x14ac:dyDescent="0.2">
      <c r="C25" t="s">
        <v>64</v>
      </c>
    </row>
    <row r="26" spans="1:7" x14ac:dyDescent="0.2">
      <c r="B26" t="s">
        <v>65</v>
      </c>
    </row>
    <row r="27" spans="1:7" x14ac:dyDescent="0.2">
      <c r="B27" t="s">
        <v>66</v>
      </c>
    </row>
    <row r="28" spans="1:7" x14ac:dyDescent="0.2">
      <c r="B28" t="s">
        <v>67</v>
      </c>
    </row>
    <row r="29" spans="1:7" x14ac:dyDescent="0.2">
      <c r="B29" t="s">
        <v>68</v>
      </c>
    </row>
    <row r="30" spans="1:7" x14ac:dyDescent="0.2">
      <c r="B30" t="s">
        <v>69</v>
      </c>
    </row>
    <row r="32" spans="1:7" x14ac:dyDescent="0.2">
      <c r="A32" t="s">
        <v>158</v>
      </c>
      <c r="B32" s="5" t="s">
        <v>70</v>
      </c>
      <c r="C32" s="5" t="s">
        <v>71</v>
      </c>
      <c r="D32" s="5" t="s">
        <v>72</v>
      </c>
      <c r="E32" s="23" t="s">
        <v>159</v>
      </c>
      <c r="F32" s="24" t="s">
        <v>73</v>
      </c>
    </row>
    <row r="33" spans="1:7" x14ac:dyDescent="0.2">
      <c r="A33">
        <v>8</v>
      </c>
      <c r="B33" t="s">
        <v>74</v>
      </c>
      <c r="C33" t="s">
        <v>75</v>
      </c>
      <c r="D33" t="s">
        <v>57</v>
      </c>
      <c r="E33" t="s">
        <v>57</v>
      </c>
      <c r="F33" s="25" t="s">
        <v>57</v>
      </c>
    </row>
    <row r="34" spans="1:7" x14ac:dyDescent="0.2">
      <c r="A34">
        <v>9</v>
      </c>
      <c r="B34" t="s">
        <v>74</v>
      </c>
      <c r="C34" t="s">
        <v>75</v>
      </c>
      <c r="D34" t="s">
        <v>75</v>
      </c>
      <c r="E34" t="s">
        <v>57</v>
      </c>
      <c r="F34" s="25" t="s">
        <v>57</v>
      </c>
    </row>
    <row r="35" spans="1:7" x14ac:dyDescent="0.2">
      <c r="A35">
        <v>2</v>
      </c>
      <c r="B35" t="s">
        <v>76</v>
      </c>
      <c r="C35" t="s">
        <v>57</v>
      </c>
      <c r="D35" t="s">
        <v>57</v>
      </c>
      <c r="E35" t="s">
        <v>57</v>
      </c>
      <c r="F35" s="25" t="s">
        <v>57</v>
      </c>
    </row>
    <row r="36" spans="1:7" x14ac:dyDescent="0.2">
      <c r="A36">
        <v>3</v>
      </c>
      <c r="B36" t="s">
        <v>76</v>
      </c>
      <c r="C36" t="s">
        <v>57</v>
      </c>
      <c r="D36" t="s">
        <v>75</v>
      </c>
      <c r="E36" t="s">
        <v>57</v>
      </c>
      <c r="F36" s="25" t="s">
        <v>75</v>
      </c>
    </row>
    <row r="37" spans="1:7" x14ac:dyDescent="0.2">
      <c r="A37">
        <v>4</v>
      </c>
      <c r="B37" t="s">
        <v>76</v>
      </c>
      <c r="C37" t="s">
        <v>57</v>
      </c>
      <c r="D37" t="s">
        <v>57</v>
      </c>
      <c r="E37" t="s">
        <v>57</v>
      </c>
      <c r="F37" s="25" t="s">
        <v>57</v>
      </c>
    </row>
    <row r="38" spans="1:7" x14ac:dyDescent="0.2">
      <c r="A38">
        <v>6</v>
      </c>
      <c r="B38" t="s">
        <v>76</v>
      </c>
      <c r="C38" t="s">
        <v>57</v>
      </c>
      <c r="D38" t="s">
        <v>75</v>
      </c>
      <c r="E38" t="s">
        <v>75</v>
      </c>
      <c r="F38" s="25" t="s">
        <v>75</v>
      </c>
    </row>
    <row r="39" spans="1:7" x14ac:dyDescent="0.2">
      <c r="A39">
        <v>1</v>
      </c>
      <c r="B39" t="s">
        <v>74</v>
      </c>
      <c r="C39" t="s">
        <v>57</v>
      </c>
      <c r="D39" t="s">
        <v>57</v>
      </c>
      <c r="E39" t="s">
        <v>57</v>
      </c>
      <c r="F39" s="25" t="s">
        <v>75</v>
      </c>
    </row>
    <row r="40" spans="1:7" x14ac:dyDescent="0.2">
      <c r="A40">
        <v>5</v>
      </c>
      <c r="B40" t="s">
        <v>74</v>
      </c>
      <c r="C40" t="s">
        <v>57</v>
      </c>
      <c r="D40" t="s">
        <v>75</v>
      </c>
      <c r="E40" t="s">
        <v>57</v>
      </c>
      <c r="F40" s="25" t="s">
        <v>75</v>
      </c>
    </row>
    <row r="41" spans="1:7" x14ac:dyDescent="0.2">
      <c r="A41">
        <v>7</v>
      </c>
      <c r="B41" t="s">
        <v>74</v>
      </c>
      <c r="C41" t="s">
        <v>57</v>
      </c>
      <c r="D41" t="s">
        <v>57</v>
      </c>
      <c r="E41" t="s">
        <v>75</v>
      </c>
      <c r="F41" s="25" t="s">
        <v>57</v>
      </c>
    </row>
    <row r="43" spans="1:7" x14ac:dyDescent="0.2">
      <c r="A43" t="s">
        <v>77</v>
      </c>
    </row>
    <row r="44" spans="1:7" x14ac:dyDescent="0.2">
      <c r="A44" t="s">
        <v>78</v>
      </c>
      <c r="C44" t="s">
        <v>79</v>
      </c>
    </row>
    <row r="47" spans="1:7" x14ac:dyDescent="0.2">
      <c r="G47" t="s">
        <v>160</v>
      </c>
    </row>
    <row r="50" spans="3:13" x14ac:dyDescent="0.2">
      <c r="D50" t="s">
        <v>75</v>
      </c>
      <c r="J50" t="s">
        <v>57</v>
      </c>
    </row>
    <row r="51" spans="3:13" x14ac:dyDescent="0.2">
      <c r="D51" t="s">
        <v>161</v>
      </c>
      <c r="J51" t="s">
        <v>163</v>
      </c>
    </row>
    <row r="52" spans="3:13" x14ac:dyDescent="0.2">
      <c r="D52" t="s">
        <v>71</v>
      </c>
      <c r="J52" t="s">
        <v>166</v>
      </c>
    </row>
    <row r="55" spans="3:13" x14ac:dyDescent="0.2">
      <c r="C55" t="s">
        <v>75</v>
      </c>
      <c r="E55" t="s">
        <v>57</v>
      </c>
      <c r="H55" t="s">
        <v>75</v>
      </c>
      <c r="L55" t="s">
        <v>57</v>
      </c>
    </row>
    <row r="56" spans="3:13" x14ac:dyDescent="0.2">
      <c r="C56">
        <v>9</v>
      </c>
      <c r="E56" t="s">
        <v>162</v>
      </c>
      <c r="H56">
        <v>7</v>
      </c>
      <c r="L56" t="s">
        <v>167</v>
      </c>
    </row>
    <row r="57" spans="3:13" x14ac:dyDescent="0.2">
      <c r="C57" t="s">
        <v>164</v>
      </c>
      <c r="E57" t="s">
        <v>165</v>
      </c>
      <c r="H57" t="s">
        <v>164</v>
      </c>
      <c r="L57" t="s">
        <v>71</v>
      </c>
    </row>
    <row r="60" spans="3:13" x14ac:dyDescent="0.2">
      <c r="K60" t="s">
        <v>75</v>
      </c>
      <c r="M60" t="s">
        <v>57</v>
      </c>
    </row>
    <row r="61" spans="3:13" x14ac:dyDescent="0.2">
      <c r="K61">
        <v>8</v>
      </c>
      <c r="M61" t="s">
        <v>168</v>
      </c>
    </row>
    <row r="62" spans="3:13" x14ac:dyDescent="0.2">
      <c r="K62" t="s">
        <v>164</v>
      </c>
      <c r="M62" t="s">
        <v>70</v>
      </c>
    </row>
    <row r="65" spans="12:14" x14ac:dyDescent="0.2">
      <c r="L65" t="s">
        <v>76</v>
      </c>
      <c r="N65" t="s">
        <v>52</v>
      </c>
    </row>
    <row r="66" spans="12:14" x14ac:dyDescent="0.2">
      <c r="L66" t="s">
        <v>169</v>
      </c>
      <c r="N66">
        <v>1</v>
      </c>
    </row>
    <row r="67" spans="12:14" x14ac:dyDescent="0.2">
      <c r="L67" t="s">
        <v>164</v>
      </c>
      <c r="N67" t="s">
        <v>165</v>
      </c>
    </row>
  </sheetData>
  <mergeCells count="1">
    <mergeCell ref="B8:C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topLeftCell="B1" zoomScale="160" zoomScaleNormal="160" workbookViewId="0">
      <selection activeCell="B31" sqref="B31"/>
    </sheetView>
  </sheetViews>
  <sheetFormatPr baseColWidth="10" defaultColWidth="11.5703125" defaultRowHeight="12.75" x14ac:dyDescent="0.2"/>
  <cols>
    <col min="2" max="2" width="56.28515625" customWidth="1"/>
    <col min="3" max="3" width="20.5703125" customWidth="1"/>
    <col min="4" max="4" width="19" customWidth="1"/>
    <col min="5" max="5" width="16.28515625" customWidth="1"/>
  </cols>
  <sheetData>
    <row r="1" spans="1:9" ht="96.95" customHeight="1" x14ac:dyDescent="0.2">
      <c r="A1" s="5"/>
    </row>
    <row r="2" spans="1:9" x14ac:dyDescent="0.2">
      <c r="A2" s="5"/>
      <c r="F2" t="s">
        <v>80</v>
      </c>
      <c r="G2" t="s">
        <v>81</v>
      </c>
      <c r="H2" t="s">
        <v>82</v>
      </c>
      <c r="I2" t="s">
        <v>83</v>
      </c>
    </row>
    <row r="3" spans="1:9" x14ac:dyDescent="0.2">
      <c r="A3" s="5"/>
      <c r="F3">
        <v>9.9999999999999995E-8</v>
      </c>
      <c r="G3">
        <f t="shared" ref="G3:G48" si="0">LOG(F3,2)</f>
        <v>-23.253496664211539</v>
      </c>
      <c r="H3">
        <f t="shared" ref="H3:H34" si="1">-G3</f>
        <v>23.253496664211539</v>
      </c>
      <c r="I3">
        <f t="shared" ref="I3:I24" si="2">F3*H3</f>
        <v>2.3253496664211536E-6</v>
      </c>
    </row>
    <row r="4" spans="1:9" x14ac:dyDescent="0.2">
      <c r="A4" s="5"/>
      <c r="F4">
        <v>0.01</v>
      </c>
      <c r="G4">
        <f t="shared" si="0"/>
        <v>-6.6438561897747244</v>
      </c>
      <c r="H4">
        <f t="shared" si="1"/>
        <v>6.6438561897747244</v>
      </c>
      <c r="I4">
        <f t="shared" si="2"/>
        <v>6.6438561897747245E-2</v>
      </c>
    </row>
    <row r="5" spans="1:9" x14ac:dyDescent="0.2">
      <c r="A5" s="5"/>
      <c r="F5">
        <f t="shared" ref="F5:F24" si="3">F4+0.05</f>
        <v>6.0000000000000005E-2</v>
      </c>
      <c r="G5">
        <f t="shared" si="0"/>
        <v>-4.0588936890535683</v>
      </c>
      <c r="H5">
        <f t="shared" si="1"/>
        <v>4.0588936890535683</v>
      </c>
      <c r="I5">
        <f t="shared" si="2"/>
        <v>0.24353362134321413</v>
      </c>
    </row>
    <row r="6" spans="1:9" x14ac:dyDescent="0.2">
      <c r="A6" s="5"/>
      <c r="F6">
        <f t="shared" si="3"/>
        <v>0.11000000000000001</v>
      </c>
      <c r="G6">
        <f t="shared" si="0"/>
        <v>-3.1844245711374275</v>
      </c>
      <c r="H6">
        <f t="shared" si="1"/>
        <v>3.1844245711374275</v>
      </c>
      <c r="I6">
        <f t="shared" si="2"/>
        <v>0.35028670282511709</v>
      </c>
    </row>
    <row r="7" spans="1:9" x14ac:dyDescent="0.2">
      <c r="A7" s="5"/>
      <c r="F7">
        <f t="shared" si="3"/>
        <v>0.16000000000000003</v>
      </c>
      <c r="G7">
        <f t="shared" si="0"/>
        <v>-2.6438561897747244</v>
      </c>
      <c r="H7">
        <f t="shared" si="1"/>
        <v>2.6438561897747244</v>
      </c>
      <c r="I7">
        <f t="shared" si="2"/>
        <v>0.42301699036395596</v>
      </c>
    </row>
    <row r="8" spans="1:9" x14ac:dyDescent="0.2">
      <c r="A8" s="5"/>
      <c r="F8">
        <f t="shared" si="3"/>
        <v>0.21000000000000002</v>
      </c>
      <c r="G8">
        <f t="shared" si="0"/>
        <v>-2.2515387669959646</v>
      </c>
      <c r="H8">
        <f t="shared" si="1"/>
        <v>2.2515387669959646</v>
      </c>
      <c r="I8">
        <f t="shared" si="2"/>
        <v>0.47282314106915257</v>
      </c>
    </row>
    <row r="9" spans="1:9" x14ac:dyDescent="0.2">
      <c r="A9" s="5"/>
      <c r="F9">
        <f t="shared" si="3"/>
        <v>0.26</v>
      </c>
      <c r="G9">
        <f t="shared" si="0"/>
        <v>-1.9434164716336324</v>
      </c>
      <c r="H9">
        <f t="shared" si="1"/>
        <v>1.9434164716336324</v>
      </c>
      <c r="I9">
        <f t="shared" si="2"/>
        <v>0.50528828262474446</v>
      </c>
    </row>
    <row r="10" spans="1:9" x14ac:dyDescent="0.2">
      <c r="A10" s="5"/>
      <c r="F10">
        <f t="shared" si="3"/>
        <v>0.31</v>
      </c>
      <c r="G10">
        <f t="shared" si="0"/>
        <v>-1.6896598793878495</v>
      </c>
      <c r="H10">
        <f t="shared" si="1"/>
        <v>1.6896598793878495</v>
      </c>
      <c r="I10">
        <f t="shared" si="2"/>
        <v>0.52379456261023327</v>
      </c>
    </row>
    <row r="11" spans="1:9" x14ac:dyDescent="0.2">
      <c r="A11" s="5"/>
      <c r="F11">
        <f t="shared" si="3"/>
        <v>0.36</v>
      </c>
      <c r="G11">
        <f t="shared" si="0"/>
        <v>-1.4739311883324124</v>
      </c>
      <c r="H11">
        <f t="shared" si="1"/>
        <v>1.4739311883324124</v>
      </c>
      <c r="I11">
        <f t="shared" si="2"/>
        <v>0.53061522779966841</v>
      </c>
    </row>
    <row r="12" spans="1:9" x14ac:dyDescent="0.2">
      <c r="A12" s="5"/>
      <c r="F12">
        <f t="shared" si="3"/>
        <v>0.41</v>
      </c>
      <c r="G12">
        <f t="shared" si="0"/>
        <v>-1.2863041851566412</v>
      </c>
      <c r="H12">
        <f t="shared" si="1"/>
        <v>1.2863041851566412</v>
      </c>
      <c r="I12">
        <f t="shared" si="2"/>
        <v>0.52738471591422287</v>
      </c>
    </row>
    <row r="13" spans="1:9" x14ac:dyDescent="0.2">
      <c r="A13" s="5"/>
      <c r="F13">
        <f t="shared" si="3"/>
        <v>0.45999999999999996</v>
      </c>
      <c r="G13">
        <f t="shared" si="0"/>
        <v>-1.120294233717712</v>
      </c>
      <c r="H13">
        <f t="shared" si="1"/>
        <v>1.120294233717712</v>
      </c>
      <c r="I13">
        <f t="shared" si="2"/>
        <v>0.51533534751014742</v>
      </c>
    </row>
    <row r="14" spans="1:9" x14ac:dyDescent="0.2">
      <c r="A14" s="5"/>
      <c r="F14">
        <f t="shared" si="3"/>
        <v>0.51</v>
      </c>
      <c r="G14">
        <f t="shared" si="0"/>
        <v>-0.97143084780322919</v>
      </c>
      <c r="H14">
        <f t="shared" si="1"/>
        <v>0.97143084780322919</v>
      </c>
      <c r="I14">
        <f t="shared" si="2"/>
        <v>0.49542973237964688</v>
      </c>
    </row>
    <row r="15" spans="1:9" x14ac:dyDescent="0.2">
      <c r="A15" s="5"/>
      <c r="F15">
        <f t="shared" si="3"/>
        <v>0.56000000000000005</v>
      </c>
      <c r="G15">
        <f t="shared" si="0"/>
        <v>-0.83650126771712052</v>
      </c>
      <c r="H15">
        <f t="shared" si="1"/>
        <v>0.83650126771712052</v>
      </c>
      <c r="I15">
        <f t="shared" si="2"/>
        <v>0.46844070992158754</v>
      </c>
    </row>
    <row r="16" spans="1:9" x14ac:dyDescent="0.2">
      <c r="A16" s="5"/>
      <c r="F16">
        <f t="shared" si="3"/>
        <v>0.6100000000000001</v>
      </c>
      <c r="G16">
        <f t="shared" si="0"/>
        <v>-0.71311885221183824</v>
      </c>
      <c r="H16">
        <f t="shared" si="1"/>
        <v>0.71311885221183824</v>
      </c>
      <c r="I16">
        <f t="shared" si="2"/>
        <v>0.4350024998492214</v>
      </c>
    </row>
    <row r="17" spans="1:9" x14ac:dyDescent="0.2">
      <c r="A17" s="5"/>
      <c r="F17">
        <f t="shared" si="3"/>
        <v>0.66000000000000014</v>
      </c>
      <c r="G17">
        <f t="shared" si="0"/>
        <v>-0.59946207041627098</v>
      </c>
      <c r="H17">
        <f t="shared" si="1"/>
        <v>0.59946207041627098</v>
      </c>
      <c r="I17">
        <f t="shared" si="2"/>
        <v>0.3956449664747389</v>
      </c>
    </row>
    <row r="18" spans="1:9" x14ac:dyDescent="0.2">
      <c r="A18" s="5"/>
      <c r="F18">
        <f t="shared" si="3"/>
        <v>0.71000000000000019</v>
      </c>
      <c r="G18">
        <f t="shared" si="0"/>
        <v>-0.49410907027004225</v>
      </c>
      <c r="H18">
        <f t="shared" si="1"/>
        <v>0.49410907027004225</v>
      </c>
      <c r="I18">
        <f t="shared" si="2"/>
        <v>0.35081743989173009</v>
      </c>
    </row>
    <row r="19" spans="1:9" x14ac:dyDescent="0.2">
      <c r="A19" s="5" t="s">
        <v>84</v>
      </c>
      <c r="F19">
        <f t="shared" si="3"/>
        <v>0.76000000000000023</v>
      </c>
      <c r="G19">
        <f t="shared" si="0"/>
        <v>-0.39592867633113876</v>
      </c>
      <c r="H19">
        <f t="shared" si="1"/>
        <v>0.39592867633113876</v>
      </c>
      <c r="I19">
        <f t="shared" si="2"/>
        <v>0.30090579401166556</v>
      </c>
    </row>
    <row r="20" spans="1:9" x14ac:dyDescent="0.2">
      <c r="D20" t="s">
        <v>85</v>
      </c>
      <c r="E20" t="s">
        <v>86</v>
      </c>
      <c r="F20">
        <f t="shared" si="3"/>
        <v>0.81000000000000028</v>
      </c>
      <c r="G20">
        <f t="shared" si="0"/>
        <v>-0.30400618689009951</v>
      </c>
      <c r="H20">
        <f t="shared" si="1"/>
        <v>0.30400618689009951</v>
      </c>
      <c r="I20">
        <f t="shared" si="2"/>
        <v>0.24624501138098068</v>
      </c>
    </row>
    <row r="21" spans="1:9" x14ac:dyDescent="0.2">
      <c r="B21" t="s">
        <v>87</v>
      </c>
      <c r="C21" s="26" t="s">
        <v>88</v>
      </c>
      <c r="D21" t="s">
        <v>89</v>
      </c>
      <c r="E21" t="s">
        <v>3</v>
      </c>
      <c r="F21">
        <f t="shared" si="3"/>
        <v>0.86000000000000032</v>
      </c>
      <c r="G21">
        <f t="shared" si="0"/>
        <v>-0.21759143507262624</v>
      </c>
      <c r="H21">
        <f t="shared" si="1"/>
        <v>0.21759143507262624</v>
      </c>
      <c r="I21">
        <f t="shared" si="2"/>
        <v>0.18712863416245865</v>
      </c>
    </row>
    <row r="22" spans="1:9" x14ac:dyDescent="0.2">
      <c r="B22" t="s">
        <v>90</v>
      </c>
      <c r="C22">
        <f>1/2</f>
        <v>0.5</v>
      </c>
      <c r="D22">
        <f t="shared" ref="D22:D27" si="4">-LOG(C22,2)</f>
        <v>1</v>
      </c>
      <c r="E22">
        <f t="shared" ref="E22:E27" si="5">C22*(D22)</f>
        <v>0.5</v>
      </c>
      <c r="F22">
        <f t="shared" si="3"/>
        <v>0.91000000000000036</v>
      </c>
      <c r="G22">
        <f t="shared" si="0"/>
        <v>-0.13606154957602787</v>
      </c>
      <c r="H22">
        <f t="shared" si="1"/>
        <v>0.13606154957602787</v>
      </c>
      <c r="I22">
        <f t="shared" si="2"/>
        <v>0.12381601011418542</v>
      </c>
    </row>
    <row r="23" spans="1:9" x14ac:dyDescent="0.2">
      <c r="B23" t="s">
        <v>91</v>
      </c>
      <c r="C23" s="27">
        <v>0.25</v>
      </c>
      <c r="D23">
        <f t="shared" si="4"/>
        <v>2</v>
      </c>
      <c r="E23">
        <f t="shared" si="5"/>
        <v>0.5</v>
      </c>
      <c r="F23">
        <f t="shared" si="3"/>
        <v>0.96000000000000041</v>
      </c>
      <c r="G23">
        <f t="shared" si="0"/>
        <v>-5.8893689053567899E-2</v>
      </c>
      <c r="H23">
        <f t="shared" si="1"/>
        <v>5.8893689053567899E-2</v>
      </c>
      <c r="I23">
        <f t="shared" si="2"/>
        <v>5.6537941491425207E-2</v>
      </c>
    </row>
    <row r="24" spans="1:9" x14ac:dyDescent="0.2">
      <c r="B24" t="s">
        <v>92</v>
      </c>
      <c r="C24" s="27">
        <v>0.125</v>
      </c>
      <c r="D24">
        <f t="shared" si="4"/>
        <v>3</v>
      </c>
      <c r="E24">
        <f t="shared" si="5"/>
        <v>0.375</v>
      </c>
      <c r="F24">
        <f t="shared" si="3"/>
        <v>1.0100000000000005</v>
      </c>
      <c r="G24">
        <f t="shared" si="0"/>
        <v>1.4355292977070689E-2</v>
      </c>
      <c r="H24">
        <f t="shared" si="1"/>
        <v>-1.4355292977070689E-2</v>
      </c>
      <c r="I24">
        <f t="shared" si="2"/>
        <v>-1.4498845906841402E-2</v>
      </c>
    </row>
    <row r="25" spans="1:9" x14ac:dyDescent="0.2">
      <c r="B25" t="s">
        <v>93</v>
      </c>
      <c r="C25" s="27">
        <v>9.9999999999999995E-7</v>
      </c>
      <c r="D25">
        <f t="shared" si="4"/>
        <v>19.931568569324174</v>
      </c>
      <c r="E25">
        <f t="shared" si="5"/>
        <v>1.9931568569324173E-5</v>
      </c>
      <c r="F25">
        <v>0</v>
      </c>
      <c r="G25" t="e">
        <f t="shared" si="0"/>
        <v>#NUM!</v>
      </c>
      <c r="H25" t="e">
        <f t="shared" si="1"/>
        <v>#NUM!</v>
      </c>
    </row>
    <row r="26" spans="1:9" x14ac:dyDescent="0.2">
      <c r="B26" t="s">
        <v>94</v>
      </c>
      <c r="C26" s="26">
        <f>1/365</f>
        <v>2.7397260273972603E-3</v>
      </c>
      <c r="D26">
        <f t="shared" si="4"/>
        <v>8.5117526537673793</v>
      </c>
      <c r="E26">
        <f t="shared" si="5"/>
        <v>2.3319870284294192E-2</v>
      </c>
      <c r="F26">
        <f t="shared" ref="F26:F45" si="6">F25+0.05</f>
        <v>0.05</v>
      </c>
      <c r="G26">
        <f t="shared" si="0"/>
        <v>-4.3219280948873626</v>
      </c>
      <c r="H26">
        <f t="shared" si="1"/>
        <v>4.3219280948873626</v>
      </c>
    </row>
    <row r="27" spans="1:9" x14ac:dyDescent="0.2">
      <c r="B27" t="s">
        <v>95</v>
      </c>
      <c r="C27">
        <v>1</v>
      </c>
      <c r="D27">
        <f t="shared" si="4"/>
        <v>0</v>
      </c>
      <c r="E27">
        <f t="shared" si="5"/>
        <v>0</v>
      </c>
      <c r="F27">
        <f t="shared" si="6"/>
        <v>0.1</v>
      </c>
      <c r="G27">
        <f t="shared" si="0"/>
        <v>-3.3219280948873622</v>
      </c>
      <c r="H27">
        <f t="shared" si="1"/>
        <v>3.3219280948873622</v>
      </c>
    </row>
    <row r="28" spans="1:9" x14ac:dyDescent="0.2">
      <c r="F28">
        <f t="shared" si="6"/>
        <v>0.15000000000000002</v>
      </c>
      <c r="G28">
        <f t="shared" si="0"/>
        <v>-2.7369655941662061</v>
      </c>
      <c r="H28">
        <f t="shared" si="1"/>
        <v>2.7369655941662061</v>
      </c>
    </row>
    <row r="29" spans="1:9" x14ac:dyDescent="0.2">
      <c r="F29">
        <f t="shared" si="6"/>
        <v>0.2</v>
      </c>
      <c r="G29">
        <f t="shared" si="0"/>
        <v>-2.3219280948873622</v>
      </c>
      <c r="H29">
        <f t="shared" si="1"/>
        <v>2.3219280948873622</v>
      </c>
    </row>
    <row r="30" spans="1:9" x14ac:dyDescent="0.2">
      <c r="A30" t="s">
        <v>96</v>
      </c>
      <c r="C30" s="26"/>
      <c r="F30">
        <f t="shared" si="6"/>
        <v>0.25</v>
      </c>
      <c r="G30">
        <f t="shared" si="0"/>
        <v>-2</v>
      </c>
      <c r="H30">
        <f t="shared" si="1"/>
        <v>2</v>
      </c>
    </row>
    <row r="31" spans="1:9" x14ac:dyDescent="0.2">
      <c r="C31" s="28"/>
      <c r="F31">
        <f t="shared" si="6"/>
        <v>0.3</v>
      </c>
      <c r="G31">
        <f t="shared" si="0"/>
        <v>-1.7369655941662063</v>
      </c>
      <c r="H31">
        <f t="shared" si="1"/>
        <v>1.7369655941662063</v>
      </c>
    </row>
    <row r="32" spans="1:9" x14ac:dyDescent="0.2">
      <c r="A32" t="s">
        <v>97</v>
      </c>
      <c r="C32" s="27"/>
      <c r="D32" s="27"/>
      <c r="E32" s="27"/>
      <c r="F32">
        <f t="shared" si="6"/>
        <v>0.35</v>
      </c>
      <c r="G32">
        <f t="shared" si="0"/>
        <v>-1.5145731728297585</v>
      </c>
      <c r="H32">
        <f t="shared" si="1"/>
        <v>1.5145731728297585</v>
      </c>
    </row>
    <row r="33" spans="1:8" x14ac:dyDescent="0.2">
      <c r="A33" t="s">
        <v>98</v>
      </c>
      <c r="C33" s="27"/>
      <c r="D33" s="27"/>
      <c r="E33" s="27"/>
      <c r="F33">
        <f t="shared" si="6"/>
        <v>0.39999999999999997</v>
      </c>
      <c r="G33">
        <f t="shared" si="0"/>
        <v>-1.3219280948873624</v>
      </c>
      <c r="H33">
        <f t="shared" si="1"/>
        <v>1.3219280948873624</v>
      </c>
    </row>
    <row r="34" spans="1:8" x14ac:dyDescent="0.2">
      <c r="C34" s="26"/>
      <c r="F34">
        <f t="shared" si="6"/>
        <v>0.44999999999999996</v>
      </c>
      <c r="G34">
        <f t="shared" si="0"/>
        <v>-1.1520030934450503</v>
      </c>
      <c r="H34">
        <f t="shared" si="1"/>
        <v>1.1520030934450503</v>
      </c>
    </row>
    <row r="35" spans="1:8" x14ac:dyDescent="0.2">
      <c r="C35" s="26"/>
      <c r="F35">
        <f t="shared" si="6"/>
        <v>0.49999999999999994</v>
      </c>
      <c r="G35">
        <f t="shared" si="0"/>
        <v>-1.0000000000000002</v>
      </c>
      <c r="H35">
        <f t="shared" ref="H35:H66" si="7">-G35</f>
        <v>1.0000000000000002</v>
      </c>
    </row>
    <row r="36" spans="1:8" x14ac:dyDescent="0.2">
      <c r="F36">
        <f t="shared" si="6"/>
        <v>0.54999999999999993</v>
      </c>
      <c r="G36">
        <f t="shared" si="0"/>
        <v>-0.8624964762500652</v>
      </c>
      <c r="H36">
        <f t="shared" si="7"/>
        <v>0.8624964762500652</v>
      </c>
    </row>
    <row r="37" spans="1:8" x14ac:dyDescent="0.2">
      <c r="F37">
        <f t="shared" si="6"/>
        <v>0.6</v>
      </c>
      <c r="G37">
        <f t="shared" si="0"/>
        <v>-0.73696559416620622</v>
      </c>
      <c r="H37">
        <f t="shared" si="7"/>
        <v>0.73696559416620622</v>
      </c>
    </row>
    <row r="38" spans="1:8" x14ac:dyDescent="0.2">
      <c r="F38">
        <f t="shared" si="6"/>
        <v>0.65</v>
      </c>
      <c r="G38">
        <f t="shared" si="0"/>
        <v>-0.62148837674627011</v>
      </c>
      <c r="H38">
        <f t="shared" si="7"/>
        <v>0.62148837674627011</v>
      </c>
    </row>
    <row r="39" spans="1:8" x14ac:dyDescent="0.2">
      <c r="F39">
        <f t="shared" si="6"/>
        <v>0.70000000000000007</v>
      </c>
      <c r="G39">
        <f t="shared" si="0"/>
        <v>-0.51457317282975812</v>
      </c>
      <c r="H39">
        <f t="shared" si="7"/>
        <v>0.51457317282975812</v>
      </c>
    </row>
    <row r="40" spans="1:8" x14ac:dyDescent="0.2">
      <c r="F40">
        <f t="shared" si="6"/>
        <v>0.75000000000000011</v>
      </c>
      <c r="G40">
        <f t="shared" si="0"/>
        <v>-0.41503749927884365</v>
      </c>
      <c r="H40">
        <f t="shared" si="7"/>
        <v>0.41503749927884365</v>
      </c>
    </row>
    <row r="41" spans="1:8" x14ac:dyDescent="0.2">
      <c r="F41">
        <f t="shared" si="6"/>
        <v>0.80000000000000016</v>
      </c>
      <c r="G41">
        <f t="shared" si="0"/>
        <v>-0.32192809488736207</v>
      </c>
      <c r="H41">
        <f t="shared" si="7"/>
        <v>0.32192809488736207</v>
      </c>
    </row>
    <row r="42" spans="1:8" x14ac:dyDescent="0.2">
      <c r="F42">
        <f t="shared" si="6"/>
        <v>0.8500000000000002</v>
      </c>
      <c r="G42">
        <f t="shared" si="0"/>
        <v>-0.23446525363702261</v>
      </c>
      <c r="H42">
        <f t="shared" si="7"/>
        <v>0.23446525363702261</v>
      </c>
    </row>
    <row r="43" spans="1:8" x14ac:dyDescent="0.2">
      <c r="F43">
        <f t="shared" si="6"/>
        <v>0.90000000000000024</v>
      </c>
      <c r="G43">
        <f t="shared" si="0"/>
        <v>-0.15200309344504961</v>
      </c>
      <c r="H43">
        <f t="shared" si="7"/>
        <v>0.15200309344504961</v>
      </c>
    </row>
    <row r="44" spans="1:8" x14ac:dyDescent="0.2">
      <c r="F44">
        <f t="shared" si="6"/>
        <v>0.95000000000000029</v>
      </c>
      <c r="G44">
        <f t="shared" si="0"/>
        <v>-7.4000581443776414E-2</v>
      </c>
      <c r="H44">
        <f t="shared" si="7"/>
        <v>7.4000581443776414E-2</v>
      </c>
    </row>
    <row r="45" spans="1:8" x14ac:dyDescent="0.2">
      <c r="F45">
        <f t="shared" si="6"/>
        <v>1.0000000000000002</v>
      </c>
      <c r="G45">
        <f t="shared" si="0"/>
        <v>3.2034265038149176E-16</v>
      </c>
      <c r="H45">
        <f t="shared" si="7"/>
        <v>-3.2034265038149176E-16</v>
      </c>
    </row>
    <row r="46" spans="1:8" x14ac:dyDescent="0.2">
      <c r="F46">
        <v>2.5</v>
      </c>
      <c r="G46">
        <f t="shared" si="0"/>
        <v>1.3219280948873624</v>
      </c>
      <c r="H46">
        <f t="shared" si="7"/>
        <v>-1.3219280948873624</v>
      </c>
    </row>
    <row r="47" spans="1:8" x14ac:dyDescent="0.2">
      <c r="F47">
        <v>3</v>
      </c>
      <c r="G47">
        <f t="shared" si="0"/>
        <v>1.5849625007211563</v>
      </c>
      <c r="H47">
        <f t="shared" si="7"/>
        <v>-1.5849625007211563</v>
      </c>
    </row>
    <row r="48" spans="1:8" x14ac:dyDescent="0.2">
      <c r="F48">
        <v>3.5</v>
      </c>
      <c r="G48">
        <f t="shared" si="0"/>
        <v>1.8073549220576042</v>
      </c>
      <c r="H48">
        <f t="shared" si="7"/>
        <v>-1.8073549220576042</v>
      </c>
    </row>
    <row r="49" spans="6:8" x14ac:dyDescent="0.2">
      <c r="F49">
        <v>4</v>
      </c>
      <c r="G49">
        <v>2</v>
      </c>
      <c r="H49">
        <f t="shared" si="7"/>
        <v>-2</v>
      </c>
    </row>
    <row r="50" spans="6:8" x14ac:dyDescent="0.2">
      <c r="F50">
        <v>4.5</v>
      </c>
      <c r="G50">
        <f t="shared" ref="G50:G58" si="8">LOG(F50,2)</f>
        <v>2.1699250014423126</v>
      </c>
      <c r="H50">
        <f t="shared" si="7"/>
        <v>-2.1699250014423126</v>
      </c>
    </row>
    <row r="51" spans="6:8" x14ac:dyDescent="0.2">
      <c r="F51">
        <v>5</v>
      </c>
      <c r="G51">
        <f t="shared" si="8"/>
        <v>2.3219280948873622</v>
      </c>
      <c r="H51">
        <f t="shared" si="7"/>
        <v>-2.3219280948873622</v>
      </c>
    </row>
    <row r="52" spans="6:8" x14ac:dyDescent="0.2">
      <c r="F52">
        <v>5.5</v>
      </c>
      <c r="G52">
        <f t="shared" si="8"/>
        <v>2.4594316186372973</v>
      </c>
      <c r="H52">
        <f t="shared" si="7"/>
        <v>-2.4594316186372973</v>
      </c>
    </row>
    <row r="53" spans="6:8" x14ac:dyDescent="0.2">
      <c r="F53">
        <v>6</v>
      </c>
      <c r="G53">
        <f t="shared" si="8"/>
        <v>2.5849625007211561</v>
      </c>
      <c r="H53">
        <f t="shared" si="7"/>
        <v>-2.5849625007211561</v>
      </c>
    </row>
    <row r="54" spans="6:8" x14ac:dyDescent="0.2">
      <c r="F54">
        <v>6.5</v>
      </c>
      <c r="G54">
        <f t="shared" si="8"/>
        <v>2.7004397181410922</v>
      </c>
      <c r="H54">
        <f t="shared" si="7"/>
        <v>-2.7004397181410922</v>
      </c>
    </row>
    <row r="55" spans="6:8" x14ac:dyDescent="0.2">
      <c r="F55">
        <v>7</v>
      </c>
      <c r="G55">
        <f t="shared" si="8"/>
        <v>2.8073549220576042</v>
      </c>
      <c r="H55">
        <f t="shared" si="7"/>
        <v>-2.8073549220576042</v>
      </c>
    </row>
    <row r="56" spans="6:8" x14ac:dyDescent="0.2">
      <c r="F56">
        <v>7.5</v>
      </c>
      <c r="G56">
        <f t="shared" si="8"/>
        <v>2.9068905956085187</v>
      </c>
      <c r="H56">
        <f t="shared" si="7"/>
        <v>-2.9068905956085187</v>
      </c>
    </row>
    <row r="57" spans="6:8" x14ac:dyDescent="0.2">
      <c r="F57">
        <v>8</v>
      </c>
      <c r="G57">
        <f t="shared" si="8"/>
        <v>3</v>
      </c>
      <c r="H57">
        <f t="shared" si="7"/>
        <v>-3</v>
      </c>
    </row>
    <row r="58" spans="6:8" x14ac:dyDescent="0.2">
      <c r="F58">
        <v>10</v>
      </c>
      <c r="G58">
        <f t="shared" si="8"/>
        <v>3.3219280948873626</v>
      </c>
      <c r="H58">
        <f t="shared" si="7"/>
        <v>-3.3219280948873626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91"/>
  <sheetViews>
    <sheetView tabSelected="1" topLeftCell="A25" zoomScale="160" zoomScaleNormal="160" workbookViewId="0">
      <selection activeCell="G43" sqref="G43"/>
    </sheetView>
  </sheetViews>
  <sheetFormatPr baseColWidth="10" defaultColWidth="11.5703125" defaultRowHeight="12.75" x14ac:dyDescent="0.2"/>
  <cols>
    <col min="10" max="10" width="18" customWidth="1"/>
    <col min="13" max="13" width="7" customWidth="1"/>
  </cols>
  <sheetData>
    <row r="2" spans="1:8" x14ac:dyDescent="0.2">
      <c r="F2" t="s">
        <v>3</v>
      </c>
    </row>
    <row r="4" spans="1:8" x14ac:dyDescent="0.2">
      <c r="A4" s="11"/>
      <c r="B4" s="11"/>
      <c r="C4" s="11" t="s">
        <v>52</v>
      </c>
      <c r="D4" s="11"/>
      <c r="E4" s="11"/>
      <c r="F4" s="12"/>
      <c r="G4" s="12" t="s">
        <v>76</v>
      </c>
    </row>
    <row r="5" spans="1:8" x14ac:dyDescent="0.2">
      <c r="C5" t="s">
        <v>55</v>
      </c>
      <c r="H5" t="s">
        <v>99</v>
      </c>
    </row>
    <row r="8" spans="1:8" x14ac:dyDescent="0.2">
      <c r="A8" s="13" t="s">
        <v>71</v>
      </c>
      <c r="B8" s="1" t="s">
        <v>100</v>
      </c>
      <c r="C8" s="1"/>
    </row>
    <row r="9" spans="1:8" x14ac:dyDescent="0.2">
      <c r="A9">
        <v>8.9</v>
      </c>
      <c r="C9" t="s">
        <v>101</v>
      </c>
    </row>
    <row r="12" spans="1:8" x14ac:dyDescent="0.2">
      <c r="B12" s="29">
        <v>0.33333333333333298</v>
      </c>
      <c r="C12" s="30">
        <v>0.375</v>
      </c>
      <c r="D12" s="17"/>
      <c r="F12" s="18" t="s">
        <v>102</v>
      </c>
      <c r="G12" s="17" t="s">
        <v>103</v>
      </c>
    </row>
    <row r="13" spans="1:8" x14ac:dyDescent="0.2">
      <c r="B13">
        <v>7</v>
      </c>
      <c r="C13">
        <v>1.5</v>
      </c>
      <c r="F13">
        <v>3.6</v>
      </c>
      <c r="G13">
        <v>2.4</v>
      </c>
    </row>
    <row r="15" spans="1:8" x14ac:dyDescent="0.2">
      <c r="E15" s="14"/>
    </row>
    <row r="16" spans="1:8" x14ac:dyDescent="0.2">
      <c r="E16" s="19"/>
    </row>
    <row r="17" spans="1:17" x14ac:dyDescent="0.2">
      <c r="A17" s="31" t="s">
        <v>57</v>
      </c>
      <c r="B17" s="32" t="s">
        <v>104</v>
      </c>
      <c r="C17" s="32" t="s">
        <v>105</v>
      </c>
      <c r="D17" s="32"/>
      <c r="E17" s="32"/>
      <c r="F17" s="32" t="s">
        <v>105</v>
      </c>
      <c r="G17" s="33" t="s">
        <v>57</v>
      </c>
    </row>
    <row r="21" spans="1:17" x14ac:dyDescent="0.2">
      <c r="A21" t="s">
        <v>58</v>
      </c>
      <c r="B21" t="s">
        <v>59</v>
      </c>
    </row>
    <row r="22" spans="1:17" x14ac:dyDescent="0.2">
      <c r="A22" t="s">
        <v>60</v>
      </c>
      <c r="B22" t="s">
        <v>61</v>
      </c>
    </row>
    <row r="24" spans="1:17" x14ac:dyDescent="0.2">
      <c r="A24" t="s">
        <v>106</v>
      </c>
      <c r="K24" t="s">
        <v>107</v>
      </c>
    </row>
    <row r="26" spans="1:17" x14ac:dyDescent="0.2">
      <c r="B26" t="s">
        <v>108</v>
      </c>
      <c r="K26" t="s">
        <v>109</v>
      </c>
    </row>
    <row r="27" spans="1:17" x14ac:dyDescent="0.2">
      <c r="K27" t="s">
        <v>110</v>
      </c>
    </row>
    <row r="28" spans="1:17" x14ac:dyDescent="0.2">
      <c r="B28" t="s">
        <v>111</v>
      </c>
    </row>
    <row r="29" spans="1:17" x14ac:dyDescent="0.2">
      <c r="B29" t="s">
        <v>112</v>
      </c>
      <c r="K29" t="s">
        <v>113</v>
      </c>
    </row>
    <row r="32" spans="1:17" x14ac:dyDescent="0.2">
      <c r="A32" s="34" t="s">
        <v>114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6"/>
    </row>
    <row r="33" spans="1:17" x14ac:dyDescent="0.2">
      <c r="A33" s="37" t="s">
        <v>115</v>
      </c>
      <c r="J33" t="s">
        <v>3</v>
      </c>
      <c r="Q33" s="38"/>
    </row>
    <row r="34" spans="1:17" x14ac:dyDescent="0.2">
      <c r="A34" s="39"/>
      <c r="Q34" s="38"/>
    </row>
    <row r="35" spans="1:17" x14ac:dyDescent="0.2">
      <c r="A35" s="40"/>
      <c r="B35" s="11"/>
      <c r="C35" s="11"/>
      <c r="D35" s="11" t="s">
        <v>116</v>
      </c>
      <c r="E35" s="11" t="s">
        <v>117</v>
      </c>
      <c r="F35" s="11" t="s">
        <v>118</v>
      </c>
      <c r="G35" s="11" t="s">
        <v>119</v>
      </c>
      <c r="H35" s="11"/>
      <c r="J35" s="11" t="s">
        <v>3</v>
      </c>
      <c r="K35" s="11"/>
      <c r="L35" s="11"/>
      <c r="M35" s="11" t="s">
        <v>116</v>
      </c>
      <c r="N35" s="11" t="s">
        <v>117</v>
      </c>
      <c r="O35" s="11" t="s">
        <v>118</v>
      </c>
      <c r="P35" s="11" t="s">
        <v>119</v>
      </c>
      <c r="Q35" s="41"/>
    </row>
    <row r="36" spans="1:17" x14ac:dyDescent="0.2">
      <c r="A36" s="40" t="s">
        <v>120</v>
      </c>
      <c r="B36" s="11"/>
      <c r="C36" s="11" t="s">
        <v>121</v>
      </c>
      <c r="D36" s="11">
        <v>9</v>
      </c>
      <c r="E36" s="11"/>
      <c r="F36" s="11"/>
      <c r="G36" s="11"/>
      <c r="H36" s="11"/>
      <c r="J36" s="11" t="s">
        <v>120</v>
      </c>
      <c r="K36" s="11"/>
      <c r="L36" s="11" t="s">
        <v>121</v>
      </c>
      <c r="M36" s="11">
        <v>9</v>
      </c>
      <c r="N36" s="11"/>
      <c r="O36" s="11"/>
      <c r="P36" s="11"/>
      <c r="Q36" s="41"/>
    </row>
    <row r="37" spans="1:17" x14ac:dyDescent="0.2">
      <c r="A37" s="40" t="s">
        <v>122</v>
      </c>
      <c r="B37" s="11"/>
      <c r="C37" s="11" t="s">
        <v>55</v>
      </c>
      <c r="D37" s="11">
        <v>5</v>
      </c>
      <c r="E37" s="11" t="s">
        <v>3</v>
      </c>
      <c r="F37" s="11"/>
      <c r="G37" s="11"/>
      <c r="H37" s="11"/>
      <c r="J37" s="11" t="s">
        <v>123</v>
      </c>
      <c r="K37" s="11"/>
      <c r="L37" s="11" t="s">
        <v>124</v>
      </c>
      <c r="M37" s="11">
        <v>4</v>
      </c>
      <c r="N37" s="11" t="s">
        <v>3</v>
      </c>
      <c r="O37" s="11"/>
      <c r="P37" s="11"/>
      <c r="Q37" s="41"/>
    </row>
    <row r="38" spans="1:17" x14ac:dyDescent="0.2">
      <c r="A38" s="40" t="s">
        <v>125</v>
      </c>
      <c r="B38" s="11"/>
      <c r="C38" s="11"/>
      <c r="D38" s="11"/>
      <c r="E38" s="11">
        <f>D37/D36</f>
        <v>0.55555555555555558</v>
      </c>
      <c r="F38" s="11"/>
      <c r="G38" s="11"/>
      <c r="H38" s="11"/>
      <c r="J38" s="11" t="s">
        <v>126</v>
      </c>
      <c r="K38" s="11"/>
      <c r="L38" s="11"/>
      <c r="M38" s="11"/>
      <c r="N38" s="11">
        <f>M37/M36</f>
        <v>0.44444444444444442</v>
      </c>
      <c r="O38" s="11"/>
      <c r="P38" s="11"/>
      <c r="Q38" s="41"/>
    </row>
    <row r="39" spans="1:17" x14ac:dyDescent="0.2">
      <c r="A39" s="40"/>
      <c r="B39" s="11"/>
      <c r="C39" s="11"/>
      <c r="D39" s="11"/>
      <c r="E39" s="11"/>
      <c r="F39" s="11"/>
      <c r="G39" s="11"/>
      <c r="H39" s="11"/>
      <c r="J39" s="11"/>
      <c r="K39" s="11"/>
      <c r="L39" s="11"/>
      <c r="M39" s="11"/>
      <c r="N39" s="11"/>
      <c r="O39" s="11"/>
      <c r="P39" s="11"/>
      <c r="Q39" s="41"/>
    </row>
    <row r="40" spans="1:17" x14ac:dyDescent="0.2">
      <c r="A40" s="42" t="s">
        <v>127</v>
      </c>
      <c r="B40" s="11"/>
      <c r="C40" s="11"/>
      <c r="D40" s="11"/>
      <c r="E40" s="11"/>
      <c r="F40" s="11"/>
      <c r="G40" s="11"/>
      <c r="H40" s="11"/>
      <c r="J40" s="11" t="s">
        <v>128</v>
      </c>
      <c r="K40" s="11"/>
      <c r="L40" s="11"/>
      <c r="M40" s="11"/>
      <c r="N40" s="11"/>
      <c r="O40" s="11"/>
      <c r="P40" s="11"/>
      <c r="Q40" s="41"/>
    </row>
    <row r="41" spans="1:17" x14ac:dyDescent="0.2">
      <c r="A41" s="40" t="s">
        <v>122</v>
      </c>
      <c r="B41" s="11"/>
      <c r="C41" s="11" t="s">
        <v>55</v>
      </c>
      <c r="D41" s="11">
        <v>5</v>
      </c>
      <c r="E41" s="11">
        <v>1</v>
      </c>
      <c r="F41" s="11"/>
      <c r="G41" s="11"/>
      <c r="H41" s="11"/>
      <c r="J41" s="11" t="s">
        <v>123</v>
      </c>
      <c r="K41" s="11"/>
      <c r="L41" s="11" t="s">
        <v>124</v>
      </c>
      <c r="M41" s="11">
        <v>4</v>
      </c>
      <c r="N41" s="11">
        <v>1</v>
      </c>
      <c r="O41" s="11"/>
      <c r="P41" s="11"/>
      <c r="Q41" s="41"/>
    </row>
    <row r="42" spans="1:17" x14ac:dyDescent="0.2">
      <c r="A42" s="40" t="s">
        <v>129</v>
      </c>
      <c r="B42" s="11"/>
      <c r="C42" s="11" t="s">
        <v>101</v>
      </c>
      <c r="D42" s="11">
        <v>3</v>
      </c>
      <c r="E42" s="11">
        <f>D42/D37</f>
        <v>0.6</v>
      </c>
      <c r="F42" s="11">
        <f>-LOG(E42,2)</f>
        <v>0.73696559416620622</v>
      </c>
      <c r="G42" s="11">
        <f>E42*F42</f>
        <v>0.44217935649972373</v>
      </c>
      <c r="H42" s="11"/>
      <c r="J42" s="11" t="s">
        <v>129</v>
      </c>
      <c r="K42" s="11"/>
      <c r="L42" s="11">
        <v>3.6</v>
      </c>
      <c r="M42" s="11">
        <v>2</v>
      </c>
      <c r="N42" s="11">
        <f>M42/M37</f>
        <v>0.5</v>
      </c>
      <c r="O42" s="11">
        <f>-LOG(N42,2)</f>
        <v>1</v>
      </c>
      <c r="P42" s="11">
        <f>N42*O42</f>
        <v>0.5</v>
      </c>
      <c r="Q42" s="41"/>
    </row>
    <row r="43" spans="1:17" x14ac:dyDescent="0.2">
      <c r="A43" s="40" t="s">
        <v>130</v>
      </c>
      <c r="B43" s="11"/>
      <c r="C43" s="11" t="s">
        <v>131</v>
      </c>
      <c r="D43" s="11">
        <v>2</v>
      </c>
      <c r="E43" s="11">
        <f>D43/D37</f>
        <v>0.4</v>
      </c>
      <c r="F43" s="11">
        <f>-LOG(E43,2)</f>
        <v>1.3219280948873622</v>
      </c>
      <c r="G43" s="11">
        <f>E43*F43</f>
        <v>0.52877123795494485</v>
      </c>
      <c r="H43" s="11"/>
      <c r="J43" s="11" t="s">
        <v>130</v>
      </c>
      <c r="K43" s="11"/>
      <c r="L43" s="11">
        <v>2.4</v>
      </c>
      <c r="M43" s="11">
        <v>2</v>
      </c>
      <c r="N43" s="11">
        <f>M43/M37</f>
        <v>0.5</v>
      </c>
      <c r="O43" s="11">
        <f>-LOG(N43,2)</f>
        <v>1</v>
      </c>
      <c r="P43" s="11">
        <f>N43*O43</f>
        <v>0.5</v>
      </c>
      <c r="Q43" s="41"/>
    </row>
    <row r="44" spans="1:17" x14ac:dyDescent="0.2">
      <c r="A44" s="40" t="s">
        <v>132</v>
      </c>
      <c r="B44" s="11"/>
      <c r="C44" s="11"/>
      <c r="D44" s="11"/>
      <c r="E44" s="11"/>
      <c r="F44" s="11"/>
      <c r="G44" s="11"/>
      <c r="H44" s="11">
        <f>SUM(G42:G43)</f>
        <v>0.97095059445466858</v>
      </c>
      <c r="J44" s="11" t="s">
        <v>132</v>
      </c>
      <c r="K44" s="11"/>
      <c r="L44" s="11"/>
      <c r="M44" s="11"/>
      <c r="N44" s="11"/>
      <c r="O44" s="11"/>
      <c r="P44" s="11"/>
      <c r="Q44" s="41">
        <f>SUM(P42:P43)</f>
        <v>1</v>
      </c>
    </row>
    <row r="45" spans="1:17" x14ac:dyDescent="0.2">
      <c r="A45" s="40"/>
      <c r="B45" s="11"/>
      <c r="C45" s="11"/>
      <c r="D45" s="11"/>
      <c r="E45" s="11"/>
      <c r="F45" s="11"/>
      <c r="G45" s="11"/>
      <c r="H45" s="11"/>
      <c r="J45" s="11"/>
      <c r="K45" s="11"/>
      <c r="L45" s="11"/>
      <c r="M45" s="11"/>
      <c r="N45" s="11"/>
      <c r="O45" s="11"/>
      <c r="P45" s="11"/>
      <c r="Q45" s="41"/>
    </row>
    <row r="46" spans="1:17" x14ac:dyDescent="0.2">
      <c r="A46" s="40"/>
      <c r="B46" s="11"/>
      <c r="C46" s="11"/>
      <c r="D46" s="11"/>
      <c r="E46" s="11"/>
      <c r="F46" s="11"/>
      <c r="G46" s="11"/>
      <c r="H46" s="11"/>
      <c r="J46" s="11"/>
      <c r="K46" s="11"/>
      <c r="L46" s="11"/>
      <c r="M46" s="11"/>
      <c r="N46" s="11"/>
      <c r="O46" s="11"/>
      <c r="P46" s="11"/>
      <c r="Q46" s="41"/>
    </row>
    <row r="47" spans="1:17" x14ac:dyDescent="0.2">
      <c r="A47" s="40" t="s">
        <v>133</v>
      </c>
      <c r="B47" s="11"/>
      <c r="C47" s="11"/>
      <c r="D47" s="11"/>
      <c r="E47" s="11"/>
      <c r="F47" s="11"/>
      <c r="G47" s="11"/>
      <c r="H47" s="11">
        <f>H44*E38</f>
        <v>0.53941699691926037</v>
      </c>
      <c r="J47" s="11" t="s">
        <v>134</v>
      </c>
      <c r="K47" s="11"/>
      <c r="L47" s="11"/>
      <c r="M47" s="11"/>
      <c r="N47" s="11"/>
      <c r="O47" s="11"/>
      <c r="P47" s="11"/>
      <c r="Q47" s="41">
        <f>N38*Q44</f>
        <v>0.44444444444444442</v>
      </c>
    </row>
    <row r="48" spans="1:17" x14ac:dyDescent="0.2">
      <c r="A48" s="39"/>
      <c r="Q48" s="38"/>
    </row>
    <row r="49" spans="1:17" x14ac:dyDescent="0.2">
      <c r="A49" s="39" t="s">
        <v>135</v>
      </c>
      <c r="D49">
        <f>H47+Q47</f>
        <v>0.98386144136370479</v>
      </c>
      <c r="Q49" s="38"/>
    </row>
    <row r="50" spans="1:17" x14ac:dyDescent="0.2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</row>
    <row r="53" spans="1:17" x14ac:dyDescent="0.2">
      <c r="A53" s="34" t="s">
        <v>136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6"/>
    </row>
    <row r="54" spans="1:17" x14ac:dyDescent="0.2">
      <c r="A54" s="37" t="s">
        <v>137</v>
      </c>
      <c r="Q54" s="38"/>
    </row>
    <row r="55" spans="1:17" x14ac:dyDescent="0.2">
      <c r="A55" s="39"/>
      <c r="Q55" s="38"/>
    </row>
    <row r="56" spans="1:17" x14ac:dyDescent="0.2">
      <c r="A56" s="46"/>
      <c r="B56" s="47"/>
      <c r="C56" s="47"/>
      <c r="D56" s="47" t="s">
        <v>116</v>
      </c>
      <c r="E56" s="47" t="s">
        <v>117</v>
      </c>
      <c r="F56" s="47" t="s">
        <v>118</v>
      </c>
      <c r="G56" s="47" t="s">
        <v>119</v>
      </c>
      <c r="H56" s="47"/>
      <c r="J56" s="47"/>
      <c r="K56" s="47"/>
      <c r="L56" s="47"/>
      <c r="M56" s="47" t="s">
        <v>116</v>
      </c>
      <c r="N56" s="47" t="s">
        <v>117</v>
      </c>
      <c r="O56" s="47" t="s">
        <v>118</v>
      </c>
      <c r="P56" s="47" t="s">
        <v>119</v>
      </c>
      <c r="Q56" s="48"/>
    </row>
    <row r="57" spans="1:17" x14ac:dyDescent="0.2">
      <c r="A57" s="46" t="s">
        <v>120</v>
      </c>
      <c r="B57" s="47"/>
      <c r="C57" s="47" t="s">
        <v>138</v>
      </c>
      <c r="D57" s="47">
        <v>9</v>
      </c>
      <c r="E57" s="47"/>
      <c r="F57" s="47"/>
      <c r="G57" s="47"/>
      <c r="H57" s="47"/>
      <c r="J57" s="47" t="s">
        <v>120</v>
      </c>
      <c r="K57" s="47"/>
      <c r="L57" s="47"/>
      <c r="M57" s="47"/>
      <c r="N57" s="47"/>
      <c r="O57" s="47"/>
      <c r="P57" s="47"/>
      <c r="Q57" s="48"/>
    </row>
    <row r="58" spans="1:17" x14ac:dyDescent="0.2">
      <c r="A58" s="46" t="s">
        <v>139</v>
      </c>
      <c r="B58" s="47"/>
      <c r="C58" s="47" t="s">
        <v>131</v>
      </c>
      <c r="D58" s="47">
        <v>2</v>
      </c>
      <c r="E58" s="47">
        <f>D58/D57</f>
        <v>0.22222222222222221</v>
      </c>
      <c r="F58" s="47"/>
      <c r="G58" s="47"/>
      <c r="H58" s="47"/>
      <c r="J58" s="47" t="s">
        <v>140</v>
      </c>
      <c r="K58" s="47"/>
      <c r="L58" s="47"/>
      <c r="M58" s="47"/>
      <c r="N58" s="47"/>
      <c r="O58" s="47"/>
      <c r="P58" s="47"/>
      <c r="Q58" s="48"/>
    </row>
    <row r="59" spans="1:17" x14ac:dyDescent="0.2">
      <c r="A59" s="46"/>
      <c r="B59" s="47"/>
      <c r="C59" s="47"/>
      <c r="D59" s="47"/>
      <c r="E59" s="47"/>
      <c r="F59" s="47"/>
      <c r="G59" s="47"/>
      <c r="H59" s="47"/>
      <c r="J59" s="47"/>
      <c r="K59" s="47"/>
      <c r="L59" s="47"/>
      <c r="M59" s="47"/>
      <c r="N59" s="47"/>
      <c r="O59" s="47"/>
      <c r="P59" s="47"/>
      <c r="Q59" s="48"/>
    </row>
    <row r="60" spans="1:17" x14ac:dyDescent="0.2">
      <c r="A60" s="49" t="s">
        <v>141</v>
      </c>
      <c r="B60" s="47"/>
      <c r="C60" s="47"/>
      <c r="D60" s="47"/>
      <c r="E60" s="47"/>
      <c r="F60" s="47"/>
      <c r="G60" s="47"/>
      <c r="H60" s="47"/>
      <c r="J60" s="50" t="s">
        <v>142</v>
      </c>
      <c r="K60" s="47"/>
      <c r="L60" s="47"/>
      <c r="M60" s="47"/>
      <c r="N60" s="47"/>
      <c r="O60" s="47"/>
      <c r="P60" s="47"/>
      <c r="Q60" s="48"/>
    </row>
    <row r="61" spans="1:17" x14ac:dyDescent="0.2">
      <c r="A61" s="46" t="s">
        <v>139</v>
      </c>
      <c r="B61" s="47"/>
      <c r="C61" s="47" t="s">
        <v>131</v>
      </c>
      <c r="D61" s="47">
        <v>2</v>
      </c>
      <c r="E61" s="47">
        <v>1</v>
      </c>
      <c r="F61" s="47"/>
      <c r="G61" s="47"/>
      <c r="H61" s="47"/>
      <c r="J61" s="47"/>
      <c r="K61" s="47"/>
      <c r="L61" s="47"/>
      <c r="M61" s="47"/>
      <c r="N61" s="47"/>
      <c r="O61" s="47"/>
      <c r="P61" s="47"/>
      <c r="Q61" s="48"/>
    </row>
    <row r="62" spans="1:17" x14ac:dyDescent="0.2">
      <c r="A62" s="46" t="s">
        <v>129</v>
      </c>
      <c r="B62" s="47"/>
      <c r="C62" s="47" t="s">
        <v>131</v>
      </c>
      <c r="D62" s="47">
        <v>2</v>
      </c>
      <c r="E62" s="47">
        <f>D62/D58</f>
        <v>1</v>
      </c>
      <c r="F62" s="47">
        <f>-LOG(E62,2)</f>
        <v>0</v>
      </c>
      <c r="G62" s="47">
        <f>E62*F62</f>
        <v>0</v>
      </c>
      <c r="H62" s="47"/>
      <c r="J62" s="47" t="s">
        <v>129</v>
      </c>
      <c r="K62" s="47"/>
      <c r="L62" s="47"/>
      <c r="M62" s="47"/>
      <c r="N62" s="47"/>
      <c r="O62" s="47"/>
      <c r="P62" s="47"/>
      <c r="Q62" s="48"/>
    </row>
    <row r="63" spans="1:17" x14ac:dyDescent="0.2">
      <c r="A63" s="46" t="s">
        <v>130</v>
      </c>
      <c r="B63" s="47"/>
      <c r="C63" s="47" t="s">
        <v>143</v>
      </c>
      <c r="D63" s="47">
        <v>0</v>
      </c>
      <c r="E63" s="47">
        <f>D63/D58</f>
        <v>0</v>
      </c>
      <c r="F63" s="47" t="e">
        <f>-LOG(E63,2)</f>
        <v>#NUM!</v>
      </c>
      <c r="G63" s="47">
        <v>0</v>
      </c>
      <c r="H63" s="47"/>
      <c r="J63" s="47" t="s">
        <v>130</v>
      </c>
      <c r="K63" s="47"/>
      <c r="L63" s="47"/>
      <c r="M63" s="47"/>
      <c r="N63" s="47"/>
      <c r="O63" s="47"/>
      <c r="P63" s="47"/>
      <c r="Q63" s="48"/>
    </row>
    <row r="64" spans="1:17" x14ac:dyDescent="0.2">
      <c r="A64" s="46" t="s">
        <v>132</v>
      </c>
      <c r="B64" s="47"/>
      <c r="C64" s="47"/>
      <c r="D64" s="47"/>
      <c r="E64" s="47"/>
      <c r="F64" s="47"/>
      <c r="G64" s="47"/>
      <c r="H64" s="47">
        <f>SUM(G62:G63)</f>
        <v>0</v>
      </c>
      <c r="J64" s="47" t="s">
        <v>132</v>
      </c>
      <c r="K64" s="47"/>
      <c r="L64" s="47"/>
      <c r="M64" s="47"/>
      <c r="N64" s="47"/>
      <c r="O64" s="47"/>
      <c r="P64" s="47"/>
      <c r="Q64" s="48"/>
    </row>
    <row r="65" spans="1:17" x14ac:dyDescent="0.2">
      <c r="A65" s="46"/>
      <c r="B65" s="47"/>
      <c r="C65" s="47"/>
      <c r="D65" s="47"/>
      <c r="E65" s="47"/>
      <c r="F65" s="47"/>
      <c r="G65" s="47"/>
      <c r="H65" s="47"/>
      <c r="J65" s="47"/>
      <c r="K65" s="47"/>
      <c r="L65" s="47"/>
      <c r="M65" s="47"/>
      <c r="N65" s="47"/>
      <c r="O65" s="47"/>
      <c r="P65" s="47"/>
      <c r="Q65" s="48"/>
    </row>
    <row r="66" spans="1:17" x14ac:dyDescent="0.2">
      <c r="A66" s="46"/>
      <c r="B66" s="47"/>
      <c r="C66" s="47"/>
      <c r="D66" s="47"/>
      <c r="E66" s="47"/>
      <c r="F66" s="47"/>
      <c r="G66" s="47"/>
      <c r="H66" s="47"/>
      <c r="J66" s="47"/>
      <c r="K66" s="47"/>
      <c r="L66" s="47"/>
      <c r="M66" s="47"/>
      <c r="N66" s="47"/>
      <c r="O66" s="47"/>
      <c r="P66" s="47"/>
      <c r="Q66" s="48"/>
    </row>
    <row r="67" spans="1:17" x14ac:dyDescent="0.2">
      <c r="A67" s="46" t="s">
        <v>144</v>
      </c>
      <c r="B67" s="47"/>
      <c r="C67" s="47"/>
      <c r="D67" s="47"/>
      <c r="E67" s="47"/>
      <c r="F67" s="47"/>
      <c r="G67" s="47"/>
      <c r="H67" s="47">
        <f>H64*E65</f>
        <v>0</v>
      </c>
      <c r="J67" s="47" t="s">
        <v>145</v>
      </c>
      <c r="K67" s="47"/>
      <c r="L67" s="47"/>
      <c r="M67" s="47"/>
      <c r="N67" s="47"/>
      <c r="O67" s="47"/>
      <c r="P67" s="47"/>
      <c r="Q67" s="48"/>
    </row>
    <row r="68" spans="1:17" x14ac:dyDescent="0.2">
      <c r="A68" s="39"/>
      <c r="Q68" s="38"/>
    </row>
    <row r="69" spans="1:17" x14ac:dyDescent="0.2">
      <c r="A69" s="39" t="s">
        <v>146</v>
      </c>
      <c r="D69">
        <f>H67+Q67</f>
        <v>0</v>
      </c>
      <c r="Q69" s="38"/>
    </row>
    <row r="70" spans="1:17" x14ac:dyDescent="0.2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5"/>
    </row>
    <row r="74" spans="1:17" x14ac:dyDescent="0.2">
      <c r="A74" s="34" t="s">
        <v>147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6"/>
    </row>
    <row r="75" spans="1:17" x14ac:dyDescent="0.2">
      <c r="A75" s="37" t="s">
        <v>148</v>
      </c>
      <c r="Q75" s="38"/>
    </row>
    <row r="76" spans="1:17" x14ac:dyDescent="0.2">
      <c r="A76" s="39"/>
      <c r="Q76" s="38"/>
    </row>
    <row r="77" spans="1:17" x14ac:dyDescent="0.2">
      <c r="A77" s="51"/>
      <c r="B77" s="52"/>
      <c r="C77" s="52"/>
      <c r="D77" s="52" t="s">
        <v>116</v>
      </c>
      <c r="E77" s="52" t="s">
        <v>117</v>
      </c>
      <c r="F77" s="52" t="s">
        <v>118</v>
      </c>
      <c r="G77" s="52" t="s">
        <v>119</v>
      </c>
      <c r="H77" s="52"/>
      <c r="J77" s="52"/>
      <c r="K77" s="52"/>
      <c r="L77" s="52"/>
      <c r="M77" s="52" t="s">
        <v>116</v>
      </c>
      <c r="N77" s="52" t="s">
        <v>117</v>
      </c>
      <c r="O77" s="52" t="s">
        <v>118</v>
      </c>
      <c r="P77" s="52" t="s">
        <v>119</v>
      </c>
      <c r="Q77" s="53"/>
    </row>
    <row r="78" spans="1:17" x14ac:dyDescent="0.2">
      <c r="A78" s="51" t="s">
        <v>120</v>
      </c>
      <c r="B78" s="52"/>
      <c r="C78" s="52" t="s">
        <v>55</v>
      </c>
      <c r="D78" s="52">
        <v>5</v>
      </c>
      <c r="E78" s="52"/>
      <c r="F78" s="52"/>
      <c r="G78" s="52"/>
      <c r="H78" s="52"/>
      <c r="J78" s="52" t="s">
        <v>120</v>
      </c>
      <c r="K78" s="52"/>
      <c r="L78" s="52"/>
      <c r="M78" s="52"/>
      <c r="N78" s="52"/>
      <c r="O78" s="52"/>
      <c r="P78" s="52"/>
      <c r="Q78" s="53"/>
    </row>
    <row r="79" spans="1:17" x14ac:dyDescent="0.2">
      <c r="A79" s="51" t="s">
        <v>139</v>
      </c>
      <c r="B79" s="52"/>
      <c r="C79" s="52" t="s">
        <v>131</v>
      </c>
      <c r="D79" s="52">
        <v>2</v>
      </c>
      <c r="E79" s="52">
        <f>D79/D78</f>
        <v>0.4</v>
      </c>
      <c r="F79" s="52"/>
      <c r="G79" s="52"/>
      <c r="H79" s="52"/>
      <c r="J79" s="52" t="s">
        <v>149</v>
      </c>
      <c r="K79" s="52"/>
      <c r="L79" s="52"/>
      <c r="M79" s="52"/>
      <c r="N79" s="52"/>
      <c r="O79" s="52"/>
      <c r="P79" s="52"/>
      <c r="Q79" s="53"/>
    </row>
    <row r="80" spans="1:17" x14ac:dyDescent="0.2">
      <c r="A80" s="51"/>
      <c r="B80" s="52"/>
      <c r="C80" s="52"/>
      <c r="D80" s="52"/>
      <c r="E80" s="52"/>
      <c r="F80" s="52"/>
      <c r="G80" s="52"/>
      <c r="H80" s="52"/>
      <c r="J80" s="52"/>
      <c r="K80" s="52"/>
      <c r="L80" s="52"/>
      <c r="M80" s="52"/>
      <c r="N80" s="52"/>
      <c r="O80" s="52"/>
      <c r="P80" s="52"/>
      <c r="Q80" s="53"/>
    </row>
    <row r="81" spans="1:17" x14ac:dyDescent="0.2">
      <c r="A81" s="54" t="s">
        <v>150</v>
      </c>
      <c r="B81" s="52"/>
      <c r="C81" s="52"/>
      <c r="D81" s="52"/>
      <c r="E81" s="52"/>
      <c r="F81" s="52"/>
      <c r="G81" s="52"/>
      <c r="H81" s="52"/>
      <c r="J81" s="55" t="s">
        <v>151</v>
      </c>
      <c r="K81" s="52"/>
      <c r="L81" s="52"/>
      <c r="M81" s="52"/>
      <c r="N81" s="52"/>
      <c r="O81" s="52"/>
      <c r="P81" s="52"/>
      <c r="Q81" s="53"/>
    </row>
    <row r="82" spans="1:17" x14ac:dyDescent="0.2">
      <c r="A82" s="51" t="s">
        <v>139</v>
      </c>
      <c r="B82" s="52"/>
      <c r="C82" s="52" t="s">
        <v>131</v>
      </c>
      <c r="D82" s="52">
        <v>2</v>
      </c>
      <c r="E82" s="52">
        <v>1</v>
      </c>
      <c r="F82" s="52"/>
      <c r="G82" s="52"/>
      <c r="H82" s="52"/>
      <c r="J82" s="52"/>
      <c r="K82" s="52"/>
      <c r="L82" s="52"/>
      <c r="M82" s="52"/>
      <c r="N82" s="52"/>
      <c r="O82" s="52"/>
      <c r="P82" s="52"/>
      <c r="Q82" s="53"/>
    </row>
    <row r="83" spans="1:17" x14ac:dyDescent="0.2">
      <c r="A83" s="51" t="s">
        <v>129</v>
      </c>
      <c r="B83" s="52"/>
      <c r="C83" s="52" t="s">
        <v>131</v>
      </c>
      <c r="D83" s="52">
        <v>2</v>
      </c>
      <c r="E83" s="52">
        <f>D83/D82</f>
        <v>1</v>
      </c>
      <c r="F83" s="52">
        <f>-LOG(E83,2)</f>
        <v>0</v>
      </c>
      <c r="G83" s="52">
        <f>E83*F83</f>
        <v>0</v>
      </c>
      <c r="H83" s="52"/>
      <c r="J83" s="52" t="s">
        <v>129</v>
      </c>
      <c r="K83" s="52"/>
      <c r="L83" s="52"/>
      <c r="M83" s="52"/>
      <c r="N83" s="52"/>
      <c r="O83" s="52"/>
      <c r="P83" s="52">
        <f>N83*O83</f>
        <v>0</v>
      </c>
      <c r="Q83" s="53"/>
    </row>
    <row r="84" spans="1:17" x14ac:dyDescent="0.2">
      <c r="A84" s="51" t="s">
        <v>130</v>
      </c>
      <c r="B84" s="52"/>
      <c r="C84" s="52" t="s">
        <v>152</v>
      </c>
      <c r="D84" s="52">
        <v>0</v>
      </c>
      <c r="E84" s="52">
        <f>D84/D82</f>
        <v>0</v>
      </c>
      <c r="F84" s="52" t="e">
        <f>-LOG(E84,2)</f>
        <v>#NUM!</v>
      </c>
      <c r="G84" s="52">
        <v>0</v>
      </c>
      <c r="H84" s="52"/>
      <c r="J84" s="52" t="s">
        <v>130</v>
      </c>
      <c r="K84" s="52"/>
      <c r="L84" s="56"/>
      <c r="M84" s="52"/>
      <c r="N84" s="52"/>
      <c r="O84" s="52"/>
      <c r="P84" s="52">
        <f>N84*O84</f>
        <v>0</v>
      </c>
      <c r="Q84" s="53"/>
    </row>
    <row r="85" spans="1:17" x14ac:dyDescent="0.2">
      <c r="A85" s="51" t="s">
        <v>132</v>
      </c>
      <c r="B85" s="52"/>
      <c r="C85" s="52"/>
      <c r="D85" s="52"/>
      <c r="E85" s="52"/>
      <c r="F85" s="52"/>
      <c r="G85" s="52"/>
      <c r="H85" s="52">
        <f>SUM(G83:G84)</f>
        <v>0</v>
      </c>
      <c r="J85" s="52" t="s">
        <v>132</v>
      </c>
      <c r="K85" s="52"/>
      <c r="L85" s="52"/>
      <c r="M85" s="52"/>
      <c r="N85" s="52"/>
      <c r="O85" s="52"/>
      <c r="P85" s="52"/>
      <c r="Q85" s="53">
        <f>SUM(P83:P84)</f>
        <v>0</v>
      </c>
    </row>
    <row r="86" spans="1:17" x14ac:dyDescent="0.2">
      <c r="A86" s="51"/>
      <c r="B86" s="52"/>
      <c r="C86" s="52"/>
      <c r="D86" s="52"/>
      <c r="E86" s="52"/>
      <c r="F86" s="52"/>
      <c r="G86" s="52"/>
      <c r="H86" s="52"/>
      <c r="J86" s="52"/>
      <c r="K86" s="52"/>
      <c r="L86" s="52"/>
      <c r="M86" s="52"/>
      <c r="N86" s="52"/>
      <c r="O86" s="52"/>
      <c r="P86" s="52"/>
      <c r="Q86" s="53"/>
    </row>
    <row r="87" spans="1:17" x14ac:dyDescent="0.2">
      <c r="A87" s="51"/>
      <c r="B87" s="52"/>
      <c r="C87" s="52"/>
      <c r="D87" s="52"/>
      <c r="E87" s="52"/>
      <c r="F87" s="52"/>
      <c r="G87" s="52"/>
      <c r="H87" s="52"/>
      <c r="J87" s="52"/>
      <c r="K87" s="52"/>
      <c r="L87" s="52"/>
      <c r="M87" s="52"/>
      <c r="N87" s="52"/>
      <c r="O87" s="52"/>
      <c r="P87" s="52"/>
      <c r="Q87" s="53"/>
    </row>
    <row r="88" spans="1:17" x14ac:dyDescent="0.2">
      <c r="A88" s="51" t="s">
        <v>153</v>
      </c>
      <c r="B88" s="52"/>
      <c r="C88" s="52"/>
      <c r="D88" s="52"/>
      <c r="E88" s="52"/>
      <c r="F88" s="52"/>
      <c r="G88" s="52"/>
      <c r="H88" s="52">
        <f>H85*E86</f>
        <v>0</v>
      </c>
      <c r="J88" s="52" t="s">
        <v>154</v>
      </c>
      <c r="K88" s="52"/>
      <c r="L88" s="52"/>
      <c r="M88" s="52"/>
      <c r="N88" s="52"/>
      <c r="O88" s="52"/>
      <c r="P88" s="52"/>
      <c r="Q88" s="53">
        <f>N79*Q85</f>
        <v>0</v>
      </c>
    </row>
    <row r="89" spans="1:17" x14ac:dyDescent="0.2">
      <c r="A89" s="39"/>
      <c r="Q89" s="38"/>
    </row>
    <row r="90" spans="1:17" x14ac:dyDescent="0.2">
      <c r="A90" s="39" t="s">
        <v>155</v>
      </c>
      <c r="D90">
        <f>H88+Q88</f>
        <v>0</v>
      </c>
      <c r="Q90" s="38"/>
    </row>
    <row r="91" spans="1:17" x14ac:dyDescent="0.2">
      <c r="A91" s="4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</row>
  </sheetData>
  <mergeCells count="1">
    <mergeCell ref="B8:C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2:B53"/>
  <sheetViews>
    <sheetView topLeftCell="A29" zoomScale="160" zoomScaleNormal="160" workbookViewId="0">
      <selection activeCell="A32" sqref="A32"/>
    </sheetView>
  </sheetViews>
  <sheetFormatPr baseColWidth="10" defaultColWidth="11.5703125" defaultRowHeight="12.75" x14ac:dyDescent="0.2"/>
  <cols>
    <col min="1" max="1" width="19.28515625" customWidth="1"/>
  </cols>
  <sheetData>
    <row r="42" spans="1:2" x14ac:dyDescent="0.2">
      <c r="A42" t="s">
        <v>156</v>
      </c>
      <c r="B42" t="s">
        <v>157</v>
      </c>
    </row>
    <row r="43" spans="1:2" x14ac:dyDescent="0.2">
      <c r="A43">
        <v>0</v>
      </c>
    </row>
    <row r="44" spans="1:2" x14ac:dyDescent="0.2">
      <c r="A44">
        <v>0.1</v>
      </c>
      <c r="B44">
        <f>1-POWER(A44,2)-POWER(A52,2)</f>
        <v>0.17999999999999994</v>
      </c>
    </row>
    <row r="45" spans="1:2" x14ac:dyDescent="0.2">
      <c r="A45">
        <v>0.2</v>
      </c>
      <c r="B45">
        <f>1-POWER(A45,2)-POWER(A51,2)</f>
        <v>0.31999999999999984</v>
      </c>
    </row>
    <row r="46" spans="1:2" x14ac:dyDescent="0.2">
      <c r="A46">
        <v>0.3</v>
      </c>
      <c r="B46">
        <f>1-POWER(A46,2)-POWER(A50,2)</f>
        <v>0.4200000000000001</v>
      </c>
    </row>
    <row r="47" spans="1:2" x14ac:dyDescent="0.2">
      <c r="A47">
        <v>0.4</v>
      </c>
      <c r="B47">
        <f>1-POWER(A47,2)-POWER(A49,2)</f>
        <v>0.48</v>
      </c>
    </row>
    <row r="48" spans="1:2" x14ac:dyDescent="0.2">
      <c r="A48">
        <v>0.5</v>
      </c>
      <c r="B48">
        <f t="shared" ref="B48:B53" si="0">1-POWER(A48,2)-POWER(A56,2)</f>
        <v>0.75</v>
      </c>
    </row>
    <row r="49" spans="1:2" x14ac:dyDescent="0.2">
      <c r="A49">
        <v>0.6</v>
      </c>
      <c r="B49">
        <f t="shared" si="0"/>
        <v>0.64</v>
      </c>
    </row>
    <row r="50" spans="1:2" x14ac:dyDescent="0.2">
      <c r="A50">
        <v>0.7</v>
      </c>
      <c r="B50">
        <f t="shared" si="0"/>
        <v>0.51</v>
      </c>
    </row>
    <row r="51" spans="1:2" x14ac:dyDescent="0.2">
      <c r="A51">
        <v>0.8</v>
      </c>
      <c r="B51">
        <f t="shared" si="0"/>
        <v>0.35999999999999988</v>
      </c>
    </row>
    <row r="52" spans="1:2" x14ac:dyDescent="0.2">
      <c r="A52">
        <v>0.9</v>
      </c>
      <c r="B52">
        <f t="shared" si="0"/>
        <v>0.18999999999999995</v>
      </c>
    </row>
    <row r="53" spans="1:2" x14ac:dyDescent="0.2">
      <c r="A53">
        <v>1</v>
      </c>
      <c r="B53">
        <f t="shared" si="0"/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160" zoomScaleNormal="160" workbookViewId="0"/>
  </sheetViews>
  <sheetFormatPr baseColWidth="10"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Logarithmus und Bäume</vt:lpstr>
      <vt:lpstr>Verfahren</vt:lpstr>
      <vt:lpstr>Logarithmus+Entropy</vt:lpstr>
      <vt:lpstr>Verfahren2</vt:lpstr>
      <vt:lpstr>Gini</vt:lpstr>
      <vt:lpstr>Tabelle6</vt:lpstr>
      <vt:lpstr>__Anonymous_Sheet_DB__1</vt:lpstr>
      <vt:lpstr>Verfahren!Excel_BuiltIn__FilterDatabase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Alfa</dc:creator>
  <dc:description/>
  <cp:lastModifiedBy>Alfa</cp:lastModifiedBy>
  <cp:revision>30</cp:revision>
  <dcterms:created xsi:type="dcterms:W3CDTF">2021-09-10T12:48:46Z</dcterms:created>
  <dcterms:modified xsi:type="dcterms:W3CDTF">2023-10-20T14:41:29Z</dcterms:modified>
  <dc:language>de-DE</dc:language>
</cp:coreProperties>
</file>