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isdeniz/Documents/github/Summary-2406/"/>
    </mc:Choice>
  </mc:AlternateContent>
  <xr:revisionPtr revIDLastSave="0" documentId="13_ncr:1_{6F8F6163-3ABF-F04D-9520-A64127DF7462}" xr6:coauthVersionLast="47" xr6:coauthVersionMax="47" xr10:uidLastSave="{00000000-0000-0000-0000-000000000000}"/>
  <bookViews>
    <workbookView xWindow="8500" yWindow="760" windowWidth="35880" windowHeight="17520" xr2:uid="{A518817E-67BA-EC4D-BA12-2321AB642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J37" i="1"/>
  <c r="J35" i="1"/>
  <c r="J34" i="1"/>
  <c r="J33" i="1"/>
  <c r="K28" i="1"/>
  <c r="K27" i="1"/>
  <c r="K26" i="1"/>
  <c r="K25" i="1"/>
  <c r="K24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0" i="1"/>
  <c r="J28" i="1"/>
  <c r="J27" i="1"/>
  <c r="J26" i="1"/>
  <c r="J25" i="1"/>
  <c r="J24" i="1"/>
  <c r="J21" i="1"/>
  <c r="F33" i="1"/>
  <c r="F28" i="1"/>
  <c r="F35" i="1" s="1"/>
  <c r="F27" i="1"/>
  <c r="F26" i="1"/>
  <c r="F34" i="1" s="1"/>
  <c r="F25" i="1"/>
  <c r="F24" i="1"/>
  <c r="F30" i="1" s="1"/>
  <c r="G26" i="1" s="1"/>
  <c r="B15" i="1"/>
  <c r="F19" i="1"/>
  <c r="G6" i="1" s="1"/>
  <c r="B10" i="1"/>
  <c r="C8" i="1" s="1"/>
  <c r="F37" i="1" l="1"/>
  <c r="G33" i="1"/>
  <c r="G24" i="1"/>
  <c r="G27" i="1"/>
  <c r="G28" i="1"/>
  <c r="G25" i="1"/>
  <c r="G11" i="1"/>
  <c r="G8" i="1"/>
  <c r="G7" i="1"/>
  <c r="G9" i="1"/>
  <c r="G10" i="1"/>
  <c r="G13" i="1"/>
  <c r="G14" i="1"/>
  <c r="G15" i="1"/>
  <c r="G3" i="1"/>
  <c r="G17" i="1"/>
  <c r="C5" i="1"/>
  <c r="G12" i="1"/>
  <c r="G4" i="1"/>
  <c r="C2" i="1"/>
  <c r="C3" i="1"/>
  <c r="C4" i="1"/>
  <c r="G16" i="1"/>
  <c r="G5" i="1"/>
  <c r="C6" i="1"/>
  <c r="C7" i="1"/>
  <c r="G2" i="1"/>
  <c r="B17" i="1"/>
  <c r="G35" i="1" l="1"/>
  <c r="G34" i="1"/>
  <c r="C14" i="1"/>
  <c r="C13" i="1"/>
  <c r="C15" i="1"/>
</calcChain>
</file>

<file path=xl/sharedStrings.xml><?xml version="1.0" encoding="utf-8"?>
<sst xmlns="http://schemas.openxmlformats.org/spreadsheetml/2006/main" count="92" uniqueCount="25">
  <si>
    <t>count</t>
  </si>
  <si>
    <t>%</t>
  </si>
  <si>
    <t>roma</t>
  </si>
  <si>
    <t>bug</t>
  </si>
  <si>
    <t>enhancement</t>
  </si>
  <si>
    <t>feature</t>
  </si>
  <si>
    <t>proposal</t>
  </si>
  <si>
    <t>improvement</t>
  </si>
  <si>
    <t>suggestion</t>
  </si>
  <si>
    <t>Round 1</t>
  </si>
  <si>
    <t>Round 2</t>
  </si>
  <si>
    <t>Round 3</t>
  </si>
  <si>
    <t>total</t>
  </si>
  <si>
    <t>Summary</t>
  </si>
  <si>
    <t>out-of-scope</t>
  </si>
  <si>
    <t>question</t>
  </si>
  <si>
    <t>invalid</t>
  </si>
  <si>
    <t>test</t>
  </si>
  <si>
    <t>documentation</t>
  </si>
  <si>
    <t>duplicate</t>
  </si>
  <si>
    <t>wontfix</t>
  </si>
  <si>
    <t>discussion</t>
  </si>
  <si>
    <t>refactoring</t>
  </si>
  <si>
    <t>technical-debt</t>
  </si>
  <si>
    <t>stale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</si>
</sst>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%"/>
  </numFmts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75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07FD-E70F-4E47-BAA5-DF8A23D1F6F8}">
  <dimension ref="A1:L39"/>
  <sheetViews>
    <sheetView tabSelected="1" workbookViewId="0">
      <selection activeCell="K35" sqref="K35"/>
    </sheetView>
  </sheetViews>
  <sheetFormatPr baseColWidth="10" defaultRowHeight="16" x14ac:dyDescent="0.2"/>
  <cols>
    <col min="1" max="1" width="15.33203125" customWidth="1"/>
    <col min="5" max="5" width="13.5" bestFit="1" customWidth="1"/>
    <col min="9" max="9" width="13.5" bestFit="1" customWidth="1"/>
  </cols>
  <sheetData>
    <row r="1" spans="1:12" x14ac:dyDescent="0.2">
      <c r="A1" s="1" t="s">
        <v>9</v>
      </c>
      <c r="B1" s="1" t="s">
        <v>0</v>
      </c>
      <c r="C1" s="1" t="s">
        <v>1</v>
      </c>
      <c r="E1" s="1" t="s">
        <v>10</v>
      </c>
      <c r="F1" s="1" t="s">
        <v>0</v>
      </c>
      <c r="G1" s="1" t="s">
        <v>1</v>
      </c>
      <c r="I1" s="1" t="s">
        <v>11</v>
      </c>
      <c r="J1" s="1" t="s">
        <v>0</v>
      </c>
      <c r="K1" s="1" t="s">
        <v>1</v>
      </c>
    </row>
    <row r="2" spans="1:12" x14ac:dyDescent="0.2">
      <c r="A2" t="s">
        <v>2</v>
      </c>
      <c r="B2">
        <v>100147</v>
      </c>
      <c r="C2" s="2">
        <f>B2/$B$10</f>
        <v>0.5258827112520742</v>
      </c>
      <c r="E2" s="3" t="s">
        <v>3</v>
      </c>
      <c r="F2">
        <v>56355</v>
      </c>
      <c r="G2" s="2">
        <f>F2/$F$19</f>
        <v>0.2959261904261799</v>
      </c>
      <c r="I2" s="3" t="s">
        <v>3</v>
      </c>
      <c r="J2" s="3">
        <v>56661</v>
      </c>
      <c r="K2" s="7">
        <f>J2/$J$21</f>
        <v>0.297533029469218</v>
      </c>
      <c r="L2" s="3"/>
    </row>
    <row r="3" spans="1:12" x14ac:dyDescent="0.2">
      <c r="A3" t="s">
        <v>3</v>
      </c>
      <c r="B3">
        <v>54780</v>
      </c>
      <c r="C3" s="2">
        <f>B3/$B$10</f>
        <v>0.2876556953517192</v>
      </c>
      <c r="E3" s="6" t="s">
        <v>14</v>
      </c>
      <c r="F3">
        <v>30972</v>
      </c>
      <c r="G3" s="2">
        <f t="shared" ref="G3:G17" si="0">F3/$F$19</f>
        <v>0.16263731647377597</v>
      </c>
      <c r="I3" s="6" t="s">
        <v>14</v>
      </c>
      <c r="J3" s="3">
        <v>31595</v>
      </c>
      <c r="K3" s="7">
        <f t="shared" ref="K3:K19" si="1">J3/$J$21</f>
        <v>0.16590875674767375</v>
      </c>
      <c r="L3" s="3"/>
    </row>
    <row r="4" spans="1:12" x14ac:dyDescent="0.2">
      <c r="A4" s="4" t="s">
        <v>4</v>
      </c>
      <c r="B4">
        <v>26225</v>
      </c>
      <c r="C4" s="2">
        <f>B4/$B$10</f>
        <v>0.13771030687475058</v>
      </c>
      <c r="E4" s="4" t="s">
        <v>4</v>
      </c>
      <c r="F4">
        <v>26699</v>
      </c>
      <c r="G4" s="2">
        <f t="shared" si="0"/>
        <v>0.14019933205906446</v>
      </c>
      <c r="I4" s="4" t="s">
        <v>4</v>
      </c>
      <c r="J4" s="3">
        <v>26699</v>
      </c>
      <c r="K4" s="7">
        <f t="shared" si="1"/>
        <v>0.14019933205906446</v>
      </c>
      <c r="L4" s="3"/>
    </row>
    <row r="5" spans="1:12" x14ac:dyDescent="0.2">
      <c r="A5" s="4" t="s">
        <v>5</v>
      </c>
      <c r="B5">
        <v>8804</v>
      </c>
      <c r="C5" s="2">
        <f>B5/$B$10</f>
        <v>4.6230754689239428E-2</v>
      </c>
      <c r="E5" s="3" t="s">
        <v>2</v>
      </c>
      <c r="F5">
        <v>26093</v>
      </c>
      <c r="G5" s="2">
        <f t="shared" si="0"/>
        <v>0.137017160620891</v>
      </c>
      <c r="I5" s="3" t="s">
        <v>2</v>
      </c>
      <c r="J5" s="3">
        <v>18926</v>
      </c>
      <c r="K5" s="7">
        <f t="shared" si="1"/>
        <v>9.9382469701106937E-2</v>
      </c>
      <c r="L5" s="3"/>
    </row>
    <row r="6" spans="1:12" x14ac:dyDescent="0.2">
      <c r="A6" s="4" t="s">
        <v>6</v>
      </c>
      <c r="B6">
        <v>346</v>
      </c>
      <c r="C6" s="2">
        <f>B6/$B$10</f>
        <v>1.8168833623894642E-3</v>
      </c>
      <c r="E6" s="5" t="s">
        <v>15</v>
      </c>
      <c r="F6">
        <v>10771</v>
      </c>
      <c r="G6" s="2">
        <f t="shared" si="0"/>
        <v>5.6559684093343693E-2</v>
      </c>
      <c r="I6" s="5" t="s">
        <v>15</v>
      </c>
      <c r="J6" s="3">
        <v>10999</v>
      </c>
      <c r="K6" s="7">
        <f t="shared" si="1"/>
        <v>5.7756936713646581E-2</v>
      </c>
    </row>
    <row r="7" spans="1:12" x14ac:dyDescent="0.2">
      <c r="A7" s="4" t="s">
        <v>7</v>
      </c>
      <c r="B7">
        <v>126</v>
      </c>
      <c r="C7" s="2">
        <f>B7/$B$10</f>
        <v>6.6163960595685685E-4</v>
      </c>
      <c r="E7" s="4" t="s">
        <v>5</v>
      </c>
      <c r="F7">
        <v>9186</v>
      </c>
      <c r="G7" s="2">
        <f t="shared" si="0"/>
        <v>4.8236677939045139E-2</v>
      </c>
      <c r="I7" s="4" t="s">
        <v>5</v>
      </c>
      <c r="J7" s="3">
        <v>9190</v>
      </c>
      <c r="K7" s="7">
        <f t="shared" si="1"/>
        <v>4.8257682370980277E-2</v>
      </c>
    </row>
    <row r="8" spans="1:12" x14ac:dyDescent="0.2">
      <c r="A8" s="4" t="s">
        <v>8</v>
      </c>
      <c r="B8">
        <v>8</v>
      </c>
      <c r="C8" s="2">
        <f>B8/$B$10</f>
        <v>4.2008863870276631E-5</v>
      </c>
      <c r="E8" s="6" t="s">
        <v>16</v>
      </c>
      <c r="F8">
        <v>8627</v>
      </c>
      <c r="G8" s="2">
        <f t="shared" si="0"/>
        <v>4.5301308576109561E-2</v>
      </c>
      <c r="I8" s="6" t="s">
        <v>16</v>
      </c>
      <c r="J8" s="3">
        <v>8832</v>
      </c>
      <c r="K8" s="7">
        <f t="shared" si="1"/>
        <v>4.6377785712785398E-2</v>
      </c>
    </row>
    <row r="9" spans="1:12" x14ac:dyDescent="0.2">
      <c r="E9" s="6" t="s">
        <v>17</v>
      </c>
      <c r="F9">
        <v>6707</v>
      </c>
      <c r="G9" s="2">
        <f t="shared" si="0"/>
        <v>3.5219181247243166E-2</v>
      </c>
      <c r="I9" s="6" t="s">
        <v>17</v>
      </c>
      <c r="J9" s="3">
        <v>6893</v>
      </c>
      <c r="K9" s="7">
        <f t="shared" si="1"/>
        <v>3.6195887332227103E-2</v>
      </c>
    </row>
    <row r="10" spans="1:12" x14ac:dyDescent="0.2">
      <c r="A10" t="s">
        <v>12</v>
      </c>
      <c r="B10">
        <f>SUM(B2:B8)</f>
        <v>190436</v>
      </c>
      <c r="E10" s="6" t="s">
        <v>18</v>
      </c>
      <c r="F10">
        <v>5536</v>
      </c>
      <c r="G10" s="2">
        <f t="shared" si="0"/>
        <v>2.9070133798231427E-2</v>
      </c>
      <c r="I10" s="6" t="s">
        <v>18</v>
      </c>
      <c r="J10" s="3">
        <v>5624</v>
      </c>
      <c r="K10" s="7">
        <f t="shared" si="1"/>
        <v>2.9532231300804471E-2</v>
      </c>
    </row>
    <row r="11" spans="1:12" x14ac:dyDescent="0.2">
      <c r="E11" s="6" t="s">
        <v>19</v>
      </c>
      <c r="F11">
        <v>4190</v>
      </c>
      <c r="G11" s="2">
        <f t="shared" si="0"/>
        <v>2.2002142452057383E-2</v>
      </c>
      <c r="I11" s="6" t="s">
        <v>24</v>
      </c>
      <c r="J11" s="3">
        <v>5080</v>
      </c>
      <c r="K11" s="7">
        <f t="shared" si="1"/>
        <v>2.6675628557625657E-2</v>
      </c>
    </row>
    <row r="12" spans="1:12" x14ac:dyDescent="0.2">
      <c r="A12" s="1" t="s">
        <v>13</v>
      </c>
      <c r="B12" s="1" t="s">
        <v>0</v>
      </c>
      <c r="C12" s="1" t="s">
        <v>1</v>
      </c>
      <c r="E12" s="6" t="s">
        <v>20</v>
      </c>
      <c r="F12">
        <v>3120</v>
      </c>
      <c r="G12" s="2">
        <f t="shared" si="0"/>
        <v>1.6383456909407883E-2</v>
      </c>
      <c r="I12" s="6" t="s">
        <v>19</v>
      </c>
      <c r="J12" s="3">
        <v>4247</v>
      </c>
      <c r="K12" s="7">
        <f t="shared" si="1"/>
        <v>2.2301455607133105E-2</v>
      </c>
    </row>
    <row r="13" spans="1:12" x14ac:dyDescent="0.2">
      <c r="A13" t="s">
        <v>2</v>
      </c>
      <c r="B13">
        <v>100147</v>
      </c>
      <c r="C13" s="2">
        <f>B13/$B$17</f>
        <v>0.5258827112520742</v>
      </c>
      <c r="E13" s="5" t="s">
        <v>21</v>
      </c>
      <c r="F13">
        <v>1234</v>
      </c>
      <c r="G13" s="2">
        <f t="shared" si="0"/>
        <v>6.4798672519901703E-3</v>
      </c>
      <c r="I13" s="6" t="s">
        <v>20</v>
      </c>
      <c r="J13" s="3">
        <v>3396</v>
      </c>
      <c r="K13" s="7">
        <f t="shared" si="1"/>
        <v>1.783276271293243E-2</v>
      </c>
    </row>
    <row r="14" spans="1:12" x14ac:dyDescent="0.2">
      <c r="A14" t="s">
        <v>3</v>
      </c>
      <c r="B14">
        <v>54780</v>
      </c>
      <c r="C14" s="2">
        <f>B14/$B$17</f>
        <v>0.2876556953517192</v>
      </c>
      <c r="E14" s="6" t="s">
        <v>22</v>
      </c>
      <c r="F14">
        <v>466</v>
      </c>
      <c r="G14" s="2">
        <f t="shared" si="0"/>
        <v>2.4470163204436137E-3</v>
      </c>
      <c r="I14" s="5" t="s">
        <v>21</v>
      </c>
      <c r="J14" s="3">
        <v>1338</v>
      </c>
      <c r="K14" s="7">
        <f t="shared" si="1"/>
        <v>7.0259824823037664E-3</v>
      </c>
    </row>
    <row r="15" spans="1:12" x14ac:dyDescent="0.2">
      <c r="A15" s="4" t="s">
        <v>4</v>
      </c>
      <c r="B15">
        <f>SUM(B4:B8)</f>
        <v>35509</v>
      </c>
      <c r="C15" s="2">
        <f>B15/$B$17</f>
        <v>0.1864615933962066</v>
      </c>
      <c r="E15" s="4" t="s">
        <v>6</v>
      </c>
      <c r="F15">
        <v>346</v>
      </c>
      <c r="G15" s="2">
        <f t="shared" si="0"/>
        <v>1.8168833623894642E-3</v>
      </c>
      <c r="I15" s="6" t="s">
        <v>22</v>
      </c>
      <c r="J15" s="3">
        <v>466</v>
      </c>
      <c r="K15" s="7">
        <f t="shared" si="1"/>
        <v>2.4470163204436137E-3</v>
      </c>
    </row>
    <row r="16" spans="1:12" x14ac:dyDescent="0.2">
      <c r="E16" s="4" t="s">
        <v>7</v>
      </c>
      <c r="F16">
        <v>126</v>
      </c>
      <c r="G16" s="2">
        <f t="shared" si="0"/>
        <v>6.6163960595685685E-4</v>
      </c>
      <c r="I16" s="4" t="s">
        <v>6</v>
      </c>
      <c r="J16" s="3">
        <v>346</v>
      </c>
      <c r="K16" s="7">
        <f t="shared" si="1"/>
        <v>1.8168833623894642E-3</v>
      </c>
    </row>
    <row r="17" spans="1:11" x14ac:dyDescent="0.2">
      <c r="A17" t="s">
        <v>12</v>
      </c>
      <c r="B17">
        <f>SUM(B13:B15)</f>
        <v>190436</v>
      </c>
      <c r="E17" s="4" t="s">
        <v>8</v>
      </c>
      <c r="F17">
        <v>8</v>
      </c>
      <c r="G17" s="2">
        <f t="shared" si="0"/>
        <v>4.2008863870276631E-5</v>
      </c>
      <c r="I17" s="4" t="s">
        <v>7</v>
      </c>
      <c r="J17" s="3">
        <v>126</v>
      </c>
      <c r="K17" s="7">
        <f t="shared" si="1"/>
        <v>6.6163960595685685E-4</v>
      </c>
    </row>
    <row r="18" spans="1:11" x14ac:dyDescent="0.2">
      <c r="I18" s="6" t="s">
        <v>23</v>
      </c>
      <c r="J18" s="3">
        <v>10</v>
      </c>
      <c r="K18" s="7">
        <f t="shared" si="1"/>
        <v>5.2511079837845786E-5</v>
      </c>
    </row>
    <row r="19" spans="1:11" x14ac:dyDescent="0.2">
      <c r="E19" t="s">
        <v>12</v>
      </c>
      <c r="F19">
        <f>SUM(F2:F17)</f>
        <v>190436</v>
      </c>
      <c r="I19" s="4" t="s">
        <v>8</v>
      </c>
      <c r="J19" s="3">
        <v>8</v>
      </c>
      <c r="K19" s="7">
        <f t="shared" si="1"/>
        <v>4.2008863870276631E-5</v>
      </c>
    </row>
    <row r="20" spans="1:11" x14ac:dyDescent="0.2">
      <c r="I20" s="3"/>
      <c r="J20" s="3"/>
      <c r="K20" s="3"/>
    </row>
    <row r="21" spans="1:11" x14ac:dyDescent="0.2">
      <c r="I21" t="s">
        <v>12</v>
      </c>
      <c r="J21" s="3">
        <f>SUM(J2:J19)</f>
        <v>190436</v>
      </c>
      <c r="K21" s="3"/>
    </row>
    <row r="22" spans="1:11" x14ac:dyDescent="0.2">
      <c r="I22" s="3"/>
      <c r="J22" s="3"/>
      <c r="K22" s="3"/>
    </row>
    <row r="23" spans="1:11" x14ac:dyDescent="0.2">
      <c r="E23" s="1" t="s">
        <v>13</v>
      </c>
      <c r="F23" s="1" t="s">
        <v>0</v>
      </c>
      <c r="G23" s="1" t="s">
        <v>1</v>
      </c>
      <c r="I23" s="1" t="s">
        <v>13</v>
      </c>
      <c r="J23" s="1" t="s">
        <v>0</v>
      </c>
      <c r="K23" s="1" t="s">
        <v>1</v>
      </c>
    </row>
    <row r="24" spans="1:11" x14ac:dyDescent="0.2">
      <c r="E24" s="6" t="s">
        <v>14</v>
      </c>
      <c r="F24" s="3">
        <f>F3+F8+F9+F10+F11+F12+F14</f>
        <v>59618</v>
      </c>
      <c r="G24" s="2">
        <f>F24/$F$30</f>
        <v>0.31306055577726899</v>
      </c>
      <c r="I24" s="6" t="s">
        <v>14</v>
      </c>
      <c r="J24" s="3">
        <f>J3+J8+J9+J10+J11+J12+J13+J15+J18</f>
        <v>66143</v>
      </c>
      <c r="K24" s="7">
        <f>J24/$J$30</f>
        <v>0.34732403537146339</v>
      </c>
    </row>
    <row r="25" spans="1:11" x14ac:dyDescent="0.2">
      <c r="E25" s="3" t="s">
        <v>3</v>
      </c>
      <c r="F25">
        <f>F2</f>
        <v>56355</v>
      </c>
      <c r="G25" s="2">
        <f>F25/$F$30</f>
        <v>0.2959261904261799</v>
      </c>
      <c r="I25" s="3" t="s">
        <v>3</v>
      </c>
      <c r="J25" s="3">
        <f>J2</f>
        <v>56661</v>
      </c>
      <c r="K25" s="7">
        <f>J25/$J$30</f>
        <v>0.297533029469218</v>
      </c>
    </row>
    <row r="26" spans="1:11" x14ac:dyDescent="0.2">
      <c r="E26" s="4" t="s">
        <v>4</v>
      </c>
      <c r="F26">
        <f>F4+F7+F15+F16+F17</f>
        <v>36365</v>
      </c>
      <c r="G26" s="2">
        <f>F26/$F$30</f>
        <v>0.1909565418303262</v>
      </c>
      <c r="I26" s="4" t="s">
        <v>4</v>
      </c>
      <c r="J26" s="3">
        <f>J4+J7+J16+J17+J19</f>
        <v>36369</v>
      </c>
      <c r="K26" s="7">
        <f>J26/$J$30</f>
        <v>0.19097754626226135</v>
      </c>
    </row>
    <row r="27" spans="1:11" x14ac:dyDescent="0.2">
      <c r="E27" s="3" t="s">
        <v>2</v>
      </c>
      <c r="F27">
        <f>F5</f>
        <v>26093</v>
      </c>
      <c r="G27" s="2">
        <f>F27/$F$30</f>
        <v>0.137017160620891</v>
      </c>
      <c r="I27" s="3" t="s">
        <v>2</v>
      </c>
      <c r="J27" s="3">
        <f>J5</f>
        <v>18926</v>
      </c>
      <c r="K27" s="7">
        <f>J27/$J$30</f>
        <v>9.9382469701106937E-2</v>
      </c>
    </row>
    <row r="28" spans="1:11" x14ac:dyDescent="0.2">
      <c r="E28" s="5" t="s">
        <v>15</v>
      </c>
      <c r="F28">
        <f>F6+F13</f>
        <v>12005</v>
      </c>
      <c r="G28" s="2">
        <f>F28/$F$30</f>
        <v>6.3039551345333872E-2</v>
      </c>
      <c r="I28" s="5" t="s">
        <v>15</v>
      </c>
      <c r="J28" s="3">
        <f>J6+J14</f>
        <v>12337</v>
      </c>
      <c r="K28" s="7">
        <f>J28/$J$30</f>
        <v>6.4782919195950348E-2</v>
      </c>
    </row>
    <row r="29" spans="1:11" x14ac:dyDescent="0.2">
      <c r="E29" s="3"/>
      <c r="I29" s="3"/>
      <c r="J29" s="3"/>
      <c r="K29" s="3"/>
    </row>
    <row r="30" spans="1:11" x14ac:dyDescent="0.2">
      <c r="E30" t="s">
        <v>12</v>
      </c>
      <c r="F30">
        <f>SUM(F24:F28)</f>
        <v>190436</v>
      </c>
      <c r="I30" t="s">
        <v>12</v>
      </c>
      <c r="J30" s="3">
        <f>SUM(J24:J28)</f>
        <v>190436</v>
      </c>
      <c r="K30" s="3"/>
    </row>
    <row r="31" spans="1:11" x14ac:dyDescent="0.2">
      <c r="E31" s="3"/>
      <c r="I31" s="3"/>
      <c r="J31" s="3"/>
      <c r="K31" s="3"/>
    </row>
    <row r="32" spans="1:11" x14ac:dyDescent="0.2">
      <c r="E32" s="1" t="s">
        <v>13</v>
      </c>
      <c r="F32" s="1" t="s">
        <v>0</v>
      </c>
      <c r="G32" s="1" t="s">
        <v>1</v>
      </c>
      <c r="I32" s="1" t="s">
        <v>13</v>
      </c>
      <c r="J32" s="1" t="s">
        <v>0</v>
      </c>
      <c r="K32" s="1" t="s">
        <v>1</v>
      </c>
    </row>
    <row r="33" spans="4:11" x14ac:dyDescent="0.2">
      <c r="E33" s="3" t="s">
        <v>3</v>
      </c>
      <c r="F33">
        <f>F25</f>
        <v>56355</v>
      </c>
      <c r="G33" s="2">
        <f>F33/$F$37</f>
        <v>0.53812365719742183</v>
      </c>
      <c r="I33" s="3" t="s">
        <v>3</v>
      </c>
      <c r="J33" s="3">
        <f>J25</f>
        <v>56661</v>
      </c>
      <c r="K33" s="7">
        <f>J33/$J$37</f>
        <v>0.53774901060104208</v>
      </c>
    </row>
    <row r="34" spans="4:11" x14ac:dyDescent="0.2">
      <c r="E34" s="4" t="s">
        <v>4</v>
      </c>
      <c r="F34">
        <f>F26</f>
        <v>36365</v>
      </c>
      <c r="G34" s="2">
        <f>F34/$F$37</f>
        <v>0.34724277870613512</v>
      </c>
      <c r="I34" s="4" t="s">
        <v>4</v>
      </c>
      <c r="J34" s="3">
        <f>J26</f>
        <v>36369</v>
      </c>
      <c r="K34" s="7">
        <f>J34/$J$37</f>
        <v>0.34516499473269618</v>
      </c>
    </row>
    <row r="35" spans="4:11" x14ac:dyDescent="0.2">
      <c r="E35" s="5" t="s">
        <v>15</v>
      </c>
      <c r="F35">
        <f>F28</f>
        <v>12005</v>
      </c>
      <c r="G35" s="2">
        <f>F35/$F$37</f>
        <v>0.11463356409644307</v>
      </c>
      <c r="I35" s="5" t="s">
        <v>15</v>
      </c>
      <c r="J35" s="3">
        <f>J28</f>
        <v>12337</v>
      </c>
      <c r="K35" s="7">
        <f>J35/$J$37</f>
        <v>0.11708599466626174</v>
      </c>
    </row>
    <row r="36" spans="4:11" x14ac:dyDescent="0.2">
      <c r="I36" s="3"/>
      <c r="J36" s="3"/>
      <c r="K36" s="3"/>
    </row>
    <row r="37" spans="4:11" x14ac:dyDescent="0.2">
      <c r="D37" s="3"/>
      <c r="E37" t="s">
        <v>12</v>
      </c>
      <c r="F37">
        <f>SUM(F33:F35)</f>
        <v>104725</v>
      </c>
      <c r="H37" s="3"/>
      <c r="I37" t="s">
        <v>12</v>
      </c>
      <c r="J37">
        <f>SUM(J33:J35)</f>
        <v>105367</v>
      </c>
      <c r="K37" s="3"/>
    </row>
    <row r="38" spans="4:11" x14ac:dyDescent="0.2">
      <c r="D38" s="3"/>
      <c r="E38" s="3"/>
      <c r="F38" s="3"/>
      <c r="G38" s="3"/>
      <c r="H38" s="3"/>
      <c r="I38" s="3"/>
      <c r="J38" s="3"/>
      <c r="K38" s="3"/>
    </row>
    <row r="39" spans="4:11" x14ac:dyDescent="0.2">
      <c r="D39" s="3"/>
      <c r="E39" s="3"/>
      <c r="F39" s="3"/>
      <c r="G39" s="3"/>
      <c r="H39" s="3"/>
      <c r="I39" s="3"/>
      <c r="J39" s="3"/>
      <c r="K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Deniz</dc:creator>
  <cp:lastModifiedBy>Selin Deniz</cp:lastModifiedBy>
  <dcterms:created xsi:type="dcterms:W3CDTF">2024-06-19T07:10:19Z</dcterms:created>
  <dcterms:modified xsi:type="dcterms:W3CDTF">2024-06-19T17:28:39Z</dcterms:modified>
</cp:coreProperties>
</file>