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1"/>
  </bookViews>
  <sheets>
    <sheet name="Sheet1" sheetId="1" r:id="rId1"/>
    <sheet name="berwarna" sheetId="2" r:id="rId2"/>
  </sheets>
  <calcPr calcId="144525"/>
</workbook>
</file>

<file path=xl/sharedStrings.xml><?xml version="1.0" encoding="utf-8"?>
<sst xmlns="http://schemas.openxmlformats.org/spreadsheetml/2006/main" count="48" uniqueCount="18">
  <si>
    <t>N</t>
  </si>
  <si>
    <t>Kelas</t>
  </si>
  <si>
    <t>F</t>
  </si>
  <si>
    <t>BBK</t>
  </si>
  <si>
    <t>BAK</t>
  </si>
  <si>
    <t>TBK</t>
  </si>
  <si>
    <t>TAK</t>
  </si>
  <si>
    <t>FK</t>
  </si>
  <si>
    <t>FR</t>
  </si>
  <si>
    <t>FK&lt;</t>
  </si>
  <si>
    <t>FK&gt;</t>
  </si>
  <si>
    <t>FR&lt;</t>
  </si>
  <si>
    <t>FR&gt;</t>
  </si>
  <si>
    <t>Max</t>
  </si>
  <si>
    <t>-</t>
  </si>
  <si>
    <t>Min</t>
  </si>
  <si>
    <t>Range</t>
  </si>
  <si>
    <t>Panjang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</si>
</sst>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14" borderId="11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1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7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3" fillId="7" borderId="3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1" xfId="0" applyFont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left"/>
    </xf>
    <xf numFmtId="9" fontId="2" fillId="0" borderId="1" xfId="6" applyFont="1" applyBorder="1"/>
    <xf numFmtId="9" fontId="2" fillId="0" borderId="1" xfId="0" applyNumberFormat="1" applyFont="1" applyBorder="1"/>
    <xf numFmtId="9" fontId="0" fillId="0" borderId="0" xfId="0" applyNumberFormat="1"/>
    <xf numFmtId="9" fontId="0" fillId="0" borderId="0" xfId="6" applyFont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C16"/>
  <sheetViews>
    <sheetView zoomScale="115" zoomScaleNormal="115" workbookViewId="0">
      <selection activeCell="R13" sqref="R13"/>
    </sheetView>
  </sheetViews>
  <sheetFormatPr defaultColWidth="9" defaultRowHeight="15"/>
  <cols>
    <col min="1" max="1" width="5.71428571428571" customWidth="1"/>
    <col min="2" max="11" width="3.71428571428571" customWidth="1"/>
    <col min="12" max="12" width="5.71428571428571" customWidth="1"/>
    <col min="14" max="14" width="8.28571428571429" customWidth="1"/>
    <col min="16" max="16" width="3.71428571428571" customWidth="1"/>
    <col min="17" max="17" width="1.85714285714286" customWidth="1"/>
    <col min="18" max="18" width="3.71428571428571" customWidth="1"/>
    <col min="19" max="28" width="5.71428571428571" customWidth="1"/>
    <col min="29" max="29" width="7.42857142857143" customWidth="1"/>
  </cols>
  <sheetData>
    <row r="2" ht="15.75" spans="2:29">
      <c r="B2" s="1">
        <v>55</v>
      </c>
      <c r="C2" s="1">
        <v>48</v>
      </c>
      <c r="D2" s="1">
        <v>22</v>
      </c>
      <c r="E2" s="1">
        <v>49</v>
      </c>
      <c r="F2" s="1">
        <v>78</v>
      </c>
      <c r="G2" s="1">
        <v>59</v>
      </c>
      <c r="H2" s="1">
        <v>27</v>
      </c>
      <c r="I2" s="1">
        <v>41</v>
      </c>
      <c r="J2" s="1">
        <v>68</v>
      </c>
      <c r="K2" s="1">
        <v>54</v>
      </c>
      <c r="M2" t="s">
        <v>0</v>
      </c>
      <c r="N2">
        <f>COUNTA(B2:K6)</f>
        <v>50</v>
      </c>
      <c r="P2" s="2" t="s">
        <v>1</v>
      </c>
      <c r="Q2" s="9"/>
      <c r="R2" s="10"/>
      <c r="S2" s="10" t="s">
        <v>2</v>
      </c>
      <c r="T2" s="11" t="s">
        <v>3</v>
      </c>
      <c r="U2" s="11" t="s">
        <v>4</v>
      </c>
      <c r="V2" s="11" t="s">
        <v>5</v>
      </c>
      <c r="W2" s="11" t="s">
        <v>6</v>
      </c>
      <c r="X2" s="11" t="s">
        <v>7</v>
      </c>
      <c r="Y2" s="11" t="s">
        <v>8</v>
      </c>
      <c r="Z2" s="11" t="s">
        <v>9</v>
      </c>
      <c r="AA2" s="11" t="s">
        <v>10</v>
      </c>
      <c r="AB2" s="11" t="s">
        <v>11</v>
      </c>
      <c r="AC2" s="11" t="s">
        <v>12</v>
      </c>
    </row>
    <row r="3" ht="15.75" spans="2:29">
      <c r="B3" s="1">
        <v>34</v>
      </c>
      <c r="C3" s="1">
        <v>80</v>
      </c>
      <c r="D3" s="1">
        <v>68</v>
      </c>
      <c r="E3" s="1">
        <v>42</v>
      </c>
      <c r="F3" s="1">
        <v>73</v>
      </c>
      <c r="G3" s="1">
        <v>51</v>
      </c>
      <c r="H3" s="1">
        <v>76</v>
      </c>
      <c r="I3" s="1">
        <v>45</v>
      </c>
      <c r="J3" s="1">
        <v>32</v>
      </c>
      <c r="K3" s="1">
        <v>53</v>
      </c>
      <c r="M3" t="s">
        <v>13</v>
      </c>
      <c r="N3">
        <f>MAX(B2:K6)</f>
        <v>86</v>
      </c>
      <c r="P3" s="30">
        <v>22</v>
      </c>
      <c r="Q3" s="9" t="s">
        <v>14</v>
      </c>
      <c r="R3" s="32">
        <f>P3+10</f>
        <v>32</v>
      </c>
      <c r="S3" s="14">
        <f t="array" ref="S3:S8">FREQUENCY(B2:K6,R3:R8)</f>
        <v>7</v>
      </c>
      <c r="T3" s="15">
        <f t="shared" ref="T3:T8" si="0">P3</f>
        <v>22</v>
      </c>
      <c r="U3" s="15">
        <f t="shared" ref="U3:U8" si="1">R3</f>
        <v>32</v>
      </c>
      <c r="V3" s="15">
        <f t="shared" ref="V3:V8" si="2">P3-0.5</f>
        <v>21.5</v>
      </c>
      <c r="W3" s="15">
        <f t="shared" ref="W3:W8" si="3">R3+0.5</f>
        <v>32.5</v>
      </c>
      <c r="X3" s="15">
        <f>S3</f>
        <v>7</v>
      </c>
      <c r="Y3" s="26">
        <f t="shared" ref="Y3:Y8" si="4">S3/$S$9*100%</f>
        <v>0.14</v>
      </c>
      <c r="Z3" s="15">
        <v>0</v>
      </c>
      <c r="AA3" s="15">
        <f>X8</f>
        <v>50</v>
      </c>
      <c r="AB3" s="26">
        <f>0</f>
        <v>0</v>
      </c>
      <c r="AC3" s="26">
        <v>1</v>
      </c>
    </row>
    <row r="4" ht="15.75" spans="2:29">
      <c r="B4" s="1">
        <v>66</v>
      </c>
      <c r="C4" s="1">
        <v>32</v>
      </c>
      <c r="D4" s="1">
        <v>64</v>
      </c>
      <c r="E4" s="1">
        <v>47</v>
      </c>
      <c r="F4" s="1">
        <v>76</v>
      </c>
      <c r="G4" s="1">
        <v>58</v>
      </c>
      <c r="H4" s="1">
        <v>75</v>
      </c>
      <c r="I4" s="1">
        <v>60</v>
      </c>
      <c r="J4" s="1">
        <v>35</v>
      </c>
      <c r="K4" s="1">
        <v>57</v>
      </c>
      <c r="M4" t="s">
        <v>15</v>
      </c>
      <c r="N4">
        <f>MIN(B2:K6)</f>
        <v>22</v>
      </c>
      <c r="P4" s="30">
        <f>R3+1</f>
        <v>33</v>
      </c>
      <c r="Q4" s="9" t="s">
        <v>14</v>
      </c>
      <c r="R4" s="32">
        <f>P4+10</f>
        <v>43</v>
      </c>
      <c r="S4" s="14">
        <v>6</v>
      </c>
      <c r="T4" s="15">
        <f t="shared" si="0"/>
        <v>33</v>
      </c>
      <c r="U4" s="15">
        <f t="shared" si="1"/>
        <v>43</v>
      </c>
      <c r="V4" s="15">
        <f t="shared" si="2"/>
        <v>32.5</v>
      </c>
      <c r="W4" s="15">
        <f t="shared" si="3"/>
        <v>43.5</v>
      </c>
      <c r="X4" s="15">
        <f>X3+S4</f>
        <v>13</v>
      </c>
      <c r="Y4" s="26">
        <f t="shared" si="4"/>
        <v>0.12</v>
      </c>
      <c r="Z4" s="15">
        <f>S3</f>
        <v>7</v>
      </c>
      <c r="AA4" s="15">
        <f>AA3-S3</f>
        <v>43</v>
      </c>
      <c r="AB4" s="27">
        <f>Y3+AB3</f>
        <v>0.14</v>
      </c>
      <c r="AC4" s="26">
        <f>AC3-Y3</f>
        <v>0.86</v>
      </c>
    </row>
    <row r="5" ht="15.75" spans="2:29">
      <c r="B5" s="1">
        <v>73</v>
      </c>
      <c r="C5" s="1">
        <v>38</v>
      </c>
      <c r="D5" s="1">
        <v>30</v>
      </c>
      <c r="E5" s="1">
        <v>44</v>
      </c>
      <c r="F5" s="1">
        <v>54</v>
      </c>
      <c r="G5" s="1">
        <v>57</v>
      </c>
      <c r="H5" s="1">
        <v>72</v>
      </c>
      <c r="I5" s="1">
        <v>67</v>
      </c>
      <c r="J5" s="1">
        <v>51</v>
      </c>
      <c r="K5" s="1">
        <v>86</v>
      </c>
      <c r="M5" t="s">
        <v>16</v>
      </c>
      <c r="N5">
        <f>N3-N4</f>
        <v>64</v>
      </c>
      <c r="P5" s="30">
        <f t="shared" ref="P5:P8" si="5">R4+1</f>
        <v>44</v>
      </c>
      <c r="Q5" s="9" t="s">
        <v>14</v>
      </c>
      <c r="R5" s="32">
        <f t="shared" ref="R5:R8" si="6">P5+10</f>
        <v>54</v>
      </c>
      <c r="S5" s="14">
        <v>12</v>
      </c>
      <c r="T5" s="15">
        <f t="shared" si="0"/>
        <v>44</v>
      </c>
      <c r="U5" s="15">
        <f t="shared" si="1"/>
        <v>54</v>
      </c>
      <c r="V5" s="15">
        <f t="shared" si="2"/>
        <v>43.5</v>
      </c>
      <c r="W5" s="15">
        <f t="shared" si="3"/>
        <v>54.5</v>
      </c>
      <c r="X5" s="15">
        <f t="shared" ref="X5:X8" si="7">X4+S5</f>
        <v>25</v>
      </c>
      <c r="Y5" s="26">
        <f t="shared" si="4"/>
        <v>0.24</v>
      </c>
      <c r="Z5" s="15">
        <f>S4+Z4</f>
        <v>13</v>
      </c>
      <c r="AA5" s="15">
        <f t="shared" ref="AA5:AA8" si="8">AA4-S4</f>
        <v>37</v>
      </c>
      <c r="AB5" s="27">
        <f t="shared" ref="AB5:AB8" si="9">Y4+AB4</f>
        <v>0.26</v>
      </c>
      <c r="AC5" s="26">
        <f t="shared" ref="AC5:AC8" si="10">AC4-Y4</f>
        <v>0.74</v>
      </c>
    </row>
    <row r="6" ht="15.75" spans="2:29">
      <c r="B6" s="1">
        <v>25</v>
      </c>
      <c r="C6" s="1">
        <v>37</v>
      </c>
      <c r="D6" s="1">
        <v>69</v>
      </c>
      <c r="E6" s="1">
        <v>71</v>
      </c>
      <c r="F6" s="1">
        <v>52</v>
      </c>
      <c r="G6" s="1">
        <v>25</v>
      </c>
      <c r="H6" s="1">
        <v>47</v>
      </c>
      <c r="I6" s="1">
        <v>63</v>
      </c>
      <c r="J6" s="1">
        <v>59</v>
      </c>
      <c r="K6" s="1">
        <v>64</v>
      </c>
      <c r="M6" t="s">
        <v>1</v>
      </c>
      <c r="N6">
        <f>1+(3.3*LOG(N2))</f>
        <v>6.60660101430886</v>
      </c>
      <c r="P6" s="30">
        <f t="shared" si="5"/>
        <v>55</v>
      </c>
      <c r="Q6" s="9" t="s">
        <v>14</v>
      </c>
      <c r="R6" s="32">
        <f t="shared" si="6"/>
        <v>65</v>
      </c>
      <c r="S6" s="14">
        <v>10</v>
      </c>
      <c r="T6" s="15">
        <f t="shared" si="0"/>
        <v>55</v>
      </c>
      <c r="U6" s="15">
        <f t="shared" si="1"/>
        <v>65</v>
      </c>
      <c r="V6" s="15">
        <f t="shared" si="2"/>
        <v>54.5</v>
      </c>
      <c r="W6" s="15">
        <f t="shared" si="3"/>
        <v>65.5</v>
      </c>
      <c r="X6" s="15">
        <f t="shared" si="7"/>
        <v>35</v>
      </c>
      <c r="Y6" s="26">
        <f t="shared" si="4"/>
        <v>0.2</v>
      </c>
      <c r="Z6" s="15">
        <f t="shared" ref="Z6:Z8" si="11">S5+Z5</f>
        <v>25</v>
      </c>
      <c r="AA6" s="15">
        <f t="shared" si="8"/>
        <v>25</v>
      </c>
      <c r="AB6" s="27">
        <f t="shared" si="9"/>
        <v>0.5</v>
      </c>
      <c r="AC6" s="26">
        <f t="shared" si="10"/>
        <v>0.5</v>
      </c>
    </row>
    <row r="7" ht="15.75" spans="13:29">
      <c r="M7" t="s">
        <v>17</v>
      </c>
      <c r="N7">
        <f>N5/N6</f>
        <v>9.68728092727047</v>
      </c>
      <c r="P7" s="30">
        <f t="shared" si="5"/>
        <v>66</v>
      </c>
      <c r="Q7" s="9" t="s">
        <v>14</v>
      </c>
      <c r="R7" s="32">
        <f t="shared" si="6"/>
        <v>76</v>
      </c>
      <c r="S7" s="14">
        <v>12</v>
      </c>
      <c r="T7" s="15">
        <f t="shared" si="0"/>
        <v>66</v>
      </c>
      <c r="U7" s="15">
        <f t="shared" si="1"/>
        <v>76</v>
      </c>
      <c r="V7" s="15">
        <f t="shared" si="2"/>
        <v>65.5</v>
      </c>
      <c r="W7" s="15">
        <f t="shared" si="3"/>
        <v>76.5</v>
      </c>
      <c r="X7" s="15">
        <f t="shared" si="7"/>
        <v>47</v>
      </c>
      <c r="Y7" s="26">
        <f t="shared" si="4"/>
        <v>0.24</v>
      </c>
      <c r="Z7" s="15">
        <f t="shared" si="11"/>
        <v>35</v>
      </c>
      <c r="AA7" s="15">
        <f t="shared" si="8"/>
        <v>15</v>
      </c>
      <c r="AB7" s="27">
        <f t="shared" si="9"/>
        <v>0.7</v>
      </c>
      <c r="AC7" s="26">
        <f t="shared" si="10"/>
        <v>0.3</v>
      </c>
    </row>
    <row r="8" ht="15.75" spans="16:29">
      <c r="P8" s="31">
        <f t="shared" si="5"/>
        <v>77</v>
      </c>
      <c r="Q8" s="9" t="s">
        <v>14</v>
      </c>
      <c r="R8" s="33">
        <f t="shared" si="6"/>
        <v>87</v>
      </c>
      <c r="S8" s="14">
        <v>3</v>
      </c>
      <c r="T8" s="15">
        <f t="shared" si="0"/>
        <v>77</v>
      </c>
      <c r="U8" s="15">
        <f t="shared" si="1"/>
        <v>87</v>
      </c>
      <c r="V8" s="15">
        <f t="shared" si="2"/>
        <v>76.5</v>
      </c>
      <c r="W8" s="15">
        <f t="shared" si="3"/>
        <v>87.5</v>
      </c>
      <c r="X8" s="15">
        <f t="shared" si="7"/>
        <v>50</v>
      </c>
      <c r="Y8" s="26">
        <f t="shared" si="4"/>
        <v>0.06</v>
      </c>
      <c r="Z8" s="15">
        <f t="shared" si="11"/>
        <v>47</v>
      </c>
      <c r="AA8" s="15">
        <f t="shared" si="8"/>
        <v>3</v>
      </c>
      <c r="AB8" s="27">
        <f t="shared" si="9"/>
        <v>0.94</v>
      </c>
      <c r="AC8" s="26">
        <f t="shared" si="10"/>
        <v>0.06</v>
      </c>
    </row>
    <row r="9" spans="19:25">
      <c r="S9">
        <f>SUM(S3:S8)</f>
        <v>50</v>
      </c>
      <c r="Y9" s="28"/>
    </row>
    <row r="11" spans="25:29">
      <c r="Y11" s="29"/>
      <c r="AB11" s="29"/>
      <c r="AC11" s="29"/>
    </row>
    <row r="12" spans="25:29">
      <c r="Y12" s="29"/>
      <c r="AB12" s="28"/>
      <c r="AC12" s="29"/>
    </row>
    <row r="13" spans="25:29">
      <c r="Y13" s="29"/>
      <c r="AB13" s="28"/>
      <c r="AC13" s="29"/>
    </row>
    <row r="14" spans="25:29">
      <c r="Y14" s="29"/>
      <c r="AB14" s="28"/>
      <c r="AC14" s="29"/>
    </row>
    <row r="15" spans="25:29">
      <c r="Y15" s="29"/>
      <c r="AB15" s="28"/>
      <c r="AC15" s="29"/>
    </row>
    <row r="16" spans="25:29">
      <c r="Y16" s="29"/>
      <c r="AB16" s="28"/>
      <c r="AC16" s="29"/>
    </row>
  </sheetData>
  <mergeCells count="1">
    <mergeCell ref="P2:R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C16"/>
  <sheetViews>
    <sheetView tabSelected="1" zoomScale="115" zoomScaleNormal="115" workbookViewId="0">
      <selection activeCell="O11" sqref="O11"/>
    </sheetView>
  </sheetViews>
  <sheetFormatPr defaultColWidth="9" defaultRowHeight="15"/>
  <cols>
    <col min="1" max="1" width="5.71428571428571" customWidth="1"/>
    <col min="2" max="11" width="3.71428571428571" customWidth="1"/>
    <col min="12" max="12" width="5.71428571428571" customWidth="1"/>
    <col min="14" max="14" width="8.28571428571429" customWidth="1"/>
    <col min="16" max="16" width="3.71428571428571" customWidth="1"/>
    <col min="17" max="17" width="1.85714285714286" customWidth="1"/>
    <col min="18" max="18" width="3.71428571428571" customWidth="1"/>
    <col min="19" max="28" width="5.71428571428571" customWidth="1"/>
    <col min="29" max="29" width="7.42857142857143" customWidth="1"/>
  </cols>
  <sheetData>
    <row r="2" ht="15.75" spans="2:29">
      <c r="B2" s="1">
        <v>55</v>
      </c>
      <c r="C2" s="1">
        <v>48</v>
      </c>
      <c r="D2" s="1">
        <v>22</v>
      </c>
      <c r="E2" s="1">
        <v>49</v>
      </c>
      <c r="F2" s="1">
        <v>78</v>
      </c>
      <c r="G2" s="1">
        <v>59</v>
      </c>
      <c r="H2" s="1">
        <v>27</v>
      </c>
      <c r="I2" s="1">
        <v>41</v>
      </c>
      <c r="J2" s="1">
        <v>68</v>
      </c>
      <c r="K2" s="1">
        <v>54</v>
      </c>
      <c r="M2" t="s">
        <v>0</v>
      </c>
      <c r="N2">
        <f>COUNTA(B2:K6)</f>
        <v>50</v>
      </c>
      <c r="P2" s="2" t="s">
        <v>1</v>
      </c>
      <c r="Q2" s="9"/>
      <c r="R2" s="10"/>
      <c r="S2" s="10" t="s">
        <v>2</v>
      </c>
      <c r="T2" s="11" t="s">
        <v>3</v>
      </c>
      <c r="U2" s="11" t="s">
        <v>4</v>
      </c>
      <c r="V2" s="11" t="s">
        <v>5</v>
      </c>
      <c r="W2" s="11" t="s">
        <v>6</v>
      </c>
      <c r="X2" s="11" t="s">
        <v>7</v>
      </c>
      <c r="Y2" s="11" t="s">
        <v>8</v>
      </c>
      <c r="Z2" s="11" t="s">
        <v>9</v>
      </c>
      <c r="AA2" s="11" t="s">
        <v>10</v>
      </c>
      <c r="AB2" s="11" t="s">
        <v>11</v>
      </c>
      <c r="AC2" s="11" t="s">
        <v>12</v>
      </c>
    </row>
    <row r="3" ht="15.75" spans="2:29">
      <c r="B3" s="1">
        <v>34</v>
      </c>
      <c r="C3" s="1">
        <v>80</v>
      </c>
      <c r="D3" s="1">
        <v>68</v>
      </c>
      <c r="E3" s="1">
        <v>42</v>
      </c>
      <c r="F3" s="1">
        <v>73</v>
      </c>
      <c r="G3" s="1">
        <v>51</v>
      </c>
      <c r="H3" s="1">
        <v>76</v>
      </c>
      <c r="I3" s="1">
        <v>45</v>
      </c>
      <c r="J3" s="1">
        <v>32</v>
      </c>
      <c r="K3" s="1">
        <v>53</v>
      </c>
      <c r="M3" t="s">
        <v>13</v>
      </c>
      <c r="N3">
        <f>MAX(B2:K6)</f>
        <v>86</v>
      </c>
      <c r="P3" s="3">
        <v>22</v>
      </c>
      <c r="Q3" s="12" t="s">
        <v>14</v>
      </c>
      <c r="R3" s="13">
        <f>P3+10</f>
        <v>32</v>
      </c>
      <c r="S3" s="14">
        <f t="array" ref="S3:S8">FREQUENCY(B2:K6,R3:R8)</f>
        <v>7</v>
      </c>
      <c r="T3" s="15">
        <f t="shared" ref="T3:T8" si="0">P3</f>
        <v>22</v>
      </c>
      <c r="U3" s="15">
        <f t="shared" ref="U3:U8" si="1">R3</f>
        <v>32</v>
      </c>
      <c r="V3" s="15">
        <f>P3-0.5</f>
        <v>21.5</v>
      </c>
      <c r="W3" s="15">
        <f t="shared" ref="W3:W8" si="2">R3+0.5</f>
        <v>32.5</v>
      </c>
      <c r="X3" s="15">
        <f>S3</f>
        <v>7</v>
      </c>
      <c r="Y3" s="26">
        <f t="shared" ref="Y3:Y8" si="3">S3/$S$9*100%</f>
        <v>0.14</v>
      </c>
      <c r="Z3" s="15">
        <v>0</v>
      </c>
      <c r="AA3" s="15">
        <f>X8</f>
        <v>50</v>
      </c>
      <c r="AB3" s="26">
        <f>0</f>
        <v>0</v>
      </c>
      <c r="AC3" s="26">
        <v>1</v>
      </c>
    </row>
    <row r="4" ht="15.75" spans="2:29">
      <c r="B4" s="1">
        <v>66</v>
      </c>
      <c r="C4" s="1">
        <v>32</v>
      </c>
      <c r="D4" s="1">
        <v>64</v>
      </c>
      <c r="E4" s="1">
        <v>47</v>
      </c>
      <c r="F4" s="1">
        <v>76</v>
      </c>
      <c r="G4" s="1">
        <v>58</v>
      </c>
      <c r="H4" s="1">
        <v>75</v>
      </c>
      <c r="I4" s="1">
        <v>60</v>
      </c>
      <c r="J4" s="1">
        <v>35</v>
      </c>
      <c r="K4" s="1">
        <v>57</v>
      </c>
      <c r="M4" t="s">
        <v>15</v>
      </c>
      <c r="N4">
        <f>MIN(B2:K6)</f>
        <v>22</v>
      </c>
      <c r="P4" s="4">
        <f>R3+1</f>
        <v>33</v>
      </c>
      <c r="Q4" s="16" t="s">
        <v>14</v>
      </c>
      <c r="R4" s="17">
        <f>P4+10</f>
        <v>43</v>
      </c>
      <c r="S4" s="14">
        <v>6</v>
      </c>
      <c r="T4" s="15">
        <f t="shared" si="0"/>
        <v>33</v>
      </c>
      <c r="U4" s="15">
        <f t="shared" si="1"/>
        <v>43</v>
      </c>
      <c r="V4" s="15">
        <f t="shared" ref="V3:V8" si="4">P4-0.5</f>
        <v>32.5</v>
      </c>
      <c r="W4" s="15">
        <f t="shared" si="2"/>
        <v>43.5</v>
      </c>
      <c r="X4" s="15">
        <f>X3+S4</f>
        <v>13</v>
      </c>
      <c r="Y4" s="26">
        <f t="shared" si="3"/>
        <v>0.12</v>
      </c>
      <c r="Z4" s="15">
        <f>S3</f>
        <v>7</v>
      </c>
      <c r="AA4" s="15">
        <f>AA3-S3</f>
        <v>43</v>
      </c>
      <c r="AB4" s="27">
        <f>Y3+AB3</f>
        <v>0.14</v>
      </c>
      <c r="AC4" s="26">
        <f>AC3-Y3</f>
        <v>0.86</v>
      </c>
    </row>
    <row r="5" ht="15.75" spans="2:29">
      <c r="B5" s="1">
        <v>73</v>
      </c>
      <c r="C5" s="1">
        <v>38</v>
      </c>
      <c r="D5" s="1">
        <v>30</v>
      </c>
      <c r="E5" s="1">
        <v>44</v>
      </c>
      <c r="F5" s="1">
        <v>54</v>
      </c>
      <c r="G5" s="1">
        <v>57</v>
      </c>
      <c r="H5" s="1">
        <v>72</v>
      </c>
      <c r="I5" s="1">
        <v>67</v>
      </c>
      <c r="J5" s="1">
        <v>51</v>
      </c>
      <c r="K5" s="1">
        <v>86</v>
      </c>
      <c r="M5" t="s">
        <v>16</v>
      </c>
      <c r="N5">
        <f>N3-N4</f>
        <v>64</v>
      </c>
      <c r="P5" s="5">
        <f t="shared" ref="P5:P8" si="5">R4+1</f>
        <v>44</v>
      </c>
      <c r="Q5" s="18" t="s">
        <v>14</v>
      </c>
      <c r="R5" s="19">
        <f t="shared" ref="R5:R8" si="6">P5+10</f>
        <v>54</v>
      </c>
      <c r="S5" s="14">
        <v>12</v>
      </c>
      <c r="T5" s="15">
        <f t="shared" si="0"/>
        <v>44</v>
      </c>
      <c r="U5" s="15">
        <f t="shared" si="1"/>
        <v>54</v>
      </c>
      <c r="V5" s="15">
        <f t="shared" si="4"/>
        <v>43.5</v>
      </c>
      <c r="W5" s="15">
        <f t="shared" si="2"/>
        <v>54.5</v>
      </c>
      <c r="X5" s="15">
        <f t="shared" ref="X5:X8" si="7">X4+S5</f>
        <v>25</v>
      </c>
      <c r="Y5" s="26">
        <f t="shared" si="3"/>
        <v>0.24</v>
      </c>
      <c r="Z5" s="15">
        <f>S4+Z4</f>
        <v>13</v>
      </c>
      <c r="AA5" s="15">
        <f t="shared" ref="AA5:AA8" si="8">AA4-S4</f>
        <v>37</v>
      </c>
      <c r="AB5" s="27">
        <f t="shared" ref="AB5:AB8" si="9">Y4+AB4</f>
        <v>0.26</v>
      </c>
      <c r="AC5" s="26">
        <f t="shared" ref="AC5:AC8" si="10">AC4-Y4</f>
        <v>0.74</v>
      </c>
    </row>
    <row r="6" ht="15.75" spans="2:29">
      <c r="B6" s="1">
        <v>25</v>
      </c>
      <c r="C6" s="1">
        <v>37</v>
      </c>
      <c r="D6" s="1">
        <v>69</v>
      </c>
      <c r="E6" s="1">
        <v>71</v>
      </c>
      <c r="F6" s="1">
        <v>52</v>
      </c>
      <c r="G6" s="1">
        <v>25</v>
      </c>
      <c r="H6" s="1">
        <v>47</v>
      </c>
      <c r="I6" s="1">
        <v>63</v>
      </c>
      <c r="J6" s="1">
        <v>59</v>
      </c>
      <c r="K6" s="1">
        <v>64</v>
      </c>
      <c r="M6" t="s">
        <v>1</v>
      </c>
      <c r="N6">
        <f>1+(3.3*LOG(N2))</f>
        <v>6.60660101430886</v>
      </c>
      <c r="P6" s="6">
        <f t="shared" si="5"/>
        <v>55</v>
      </c>
      <c r="Q6" s="20" t="s">
        <v>14</v>
      </c>
      <c r="R6" s="21">
        <f t="shared" si="6"/>
        <v>65</v>
      </c>
      <c r="S6" s="14">
        <v>10</v>
      </c>
      <c r="T6" s="15">
        <f t="shared" si="0"/>
        <v>55</v>
      </c>
      <c r="U6" s="15">
        <f t="shared" si="1"/>
        <v>65</v>
      </c>
      <c r="V6" s="15">
        <f t="shared" si="4"/>
        <v>54.5</v>
      </c>
      <c r="W6" s="15">
        <f t="shared" si="2"/>
        <v>65.5</v>
      </c>
      <c r="X6" s="15">
        <f t="shared" si="7"/>
        <v>35</v>
      </c>
      <c r="Y6" s="26">
        <f t="shared" si="3"/>
        <v>0.2</v>
      </c>
      <c r="Z6" s="15">
        <f t="shared" ref="Z6:Z8" si="11">S5+Z5</f>
        <v>25</v>
      </c>
      <c r="AA6" s="15">
        <f t="shared" si="8"/>
        <v>25</v>
      </c>
      <c r="AB6" s="27">
        <f t="shared" si="9"/>
        <v>0.5</v>
      </c>
      <c r="AC6" s="26">
        <f t="shared" si="10"/>
        <v>0.5</v>
      </c>
    </row>
    <row r="7" ht="15.75" spans="13:29">
      <c r="M7" t="s">
        <v>17</v>
      </c>
      <c r="N7">
        <f>N5/N6</f>
        <v>9.68728092727047</v>
      </c>
      <c r="P7" s="7">
        <f t="shared" si="5"/>
        <v>66</v>
      </c>
      <c r="Q7" s="22" t="s">
        <v>14</v>
      </c>
      <c r="R7" s="23">
        <f t="shared" si="6"/>
        <v>76</v>
      </c>
      <c r="S7" s="14">
        <v>12</v>
      </c>
      <c r="T7" s="15">
        <f t="shared" si="0"/>
        <v>66</v>
      </c>
      <c r="U7" s="15">
        <f t="shared" si="1"/>
        <v>76</v>
      </c>
      <c r="V7" s="15">
        <f t="shared" si="4"/>
        <v>65.5</v>
      </c>
      <c r="W7" s="15">
        <f t="shared" si="2"/>
        <v>76.5</v>
      </c>
      <c r="X7" s="15">
        <f t="shared" si="7"/>
        <v>47</v>
      </c>
      <c r="Y7" s="26">
        <f t="shared" si="3"/>
        <v>0.24</v>
      </c>
      <c r="Z7" s="15">
        <f t="shared" si="11"/>
        <v>35</v>
      </c>
      <c r="AA7" s="15">
        <f t="shared" si="8"/>
        <v>15</v>
      </c>
      <c r="AB7" s="27">
        <f t="shared" si="9"/>
        <v>0.7</v>
      </c>
      <c r="AC7" s="26">
        <f t="shared" si="10"/>
        <v>0.3</v>
      </c>
    </row>
    <row r="8" ht="15.75" spans="16:29">
      <c r="P8" s="8">
        <f t="shared" si="5"/>
        <v>77</v>
      </c>
      <c r="Q8" s="24" t="s">
        <v>14</v>
      </c>
      <c r="R8" s="25">
        <f t="shared" si="6"/>
        <v>87</v>
      </c>
      <c r="S8" s="14">
        <v>3</v>
      </c>
      <c r="T8" s="15">
        <f t="shared" si="0"/>
        <v>77</v>
      </c>
      <c r="U8" s="15">
        <f t="shared" si="1"/>
        <v>87</v>
      </c>
      <c r="V8" s="15">
        <f t="shared" si="4"/>
        <v>76.5</v>
      </c>
      <c r="W8" s="15">
        <f t="shared" si="2"/>
        <v>87.5</v>
      </c>
      <c r="X8" s="15">
        <f t="shared" si="7"/>
        <v>50</v>
      </c>
      <c r="Y8" s="26">
        <f t="shared" si="3"/>
        <v>0.06</v>
      </c>
      <c r="Z8" s="15">
        <f t="shared" si="11"/>
        <v>47</v>
      </c>
      <c r="AA8" s="15">
        <f t="shared" si="8"/>
        <v>3</v>
      </c>
      <c r="AB8" s="27">
        <f t="shared" si="9"/>
        <v>0.94</v>
      </c>
      <c r="AC8" s="26">
        <f t="shared" si="10"/>
        <v>0.06</v>
      </c>
    </row>
    <row r="9" spans="19:25">
      <c r="S9">
        <f>SUM(S3:S8)</f>
        <v>50</v>
      </c>
      <c r="Y9" s="28"/>
    </row>
    <row r="11" spans="25:29">
      <c r="Y11" s="29"/>
      <c r="AB11" s="29"/>
      <c r="AC11" s="29"/>
    </row>
    <row r="12" spans="25:29">
      <c r="Y12" s="29"/>
      <c r="AB12" s="28"/>
      <c r="AC12" s="29"/>
    </row>
    <row r="13" spans="25:29">
      <c r="Y13" s="29"/>
      <c r="AB13" s="28"/>
      <c r="AC13" s="29"/>
    </row>
    <row r="14" spans="25:29">
      <c r="Y14" s="29"/>
      <c r="AB14" s="28"/>
      <c r="AC14" s="29"/>
    </row>
    <row r="15" spans="25:29">
      <c r="Y15" s="29"/>
      <c r="AB15" s="28"/>
      <c r="AC15" s="29"/>
    </row>
    <row r="16" spans="25:29">
      <c r="Y16" s="29"/>
      <c r="AB16" s="28"/>
      <c r="AC16" s="29"/>
    </row>
  </sheetData>
  <mergeCells count="1">
    <mergeCell ref="P2:R2"/>
  </mergeCells>
  <conditionalFormatting sqref="B2:K6">
    <cfRule type="cellIs" dxfId="0" priority="6" operator="between">
      <formula>22</formula>
      <formula>32</formula>
    </cfRule>
    <cfRule type="cellIs" dxfId="1" priority="5" operator="between">
      <formula>33</formula>
      <formula>43</formula>
    </cfRule>
    <cfRule type="cellIs" dxfId="2" priority="4" operator="between">
      <formula>44</formula>
      <formula>54</formula>
    </cfRule>
    <cfRule type="cellIs" dxfId="3" priority="3" operator="between">
      <formula>55</formula>
      <formula>65</formula>
    </cfRule>
    <cfRule type="cellIs" dxfId="4" priority="2" operator="between">
      <formula>66</formula>
      <formula>76</formula>
    </cfRule>
    <cfRule type="cellIs" dxfId="5" priority="1" operator="between">
      <formula>77</formula>
      <formula>87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berwarna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IsepLutpiNur</dc:creator>
  <cp:lastModifiedBy>Iseplutpinur</cp:lastModifiedBy>
  <dcterms:created xsi:type="dcterms:W3CDTF">2020-10-23T04:12:00Z</dcterms:created>
  <dcterms:modified xsi:type="dcterms:W3CDTF">2020-10-29T23:09:28Z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