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Iseplutpinur</author>
  </authors>
  <commentList>
    <comment ref="B7" authorId="0">
      <text>
        <r>
          <rPr>
            <b/>
            <sz val="9"/>
            <rFont val="Times New Roman"/>
            <charset val="0"/>
          </rPr>
          <t>Iseplutpinur:</t>
        </r>
        <r>
          <rPr>
            <sz val="9"/>
            <rFont val="Times New Roman"/>
            <charset val="0"/>
          </rPr>
          <t xml:space="preserve">
Median Dan Modus Di Kelas Ini</t>
        </r>
      </text>
    </comment>
    <comment ref="O15" authorId="0">
      <text>
        <r>
          <rPr>
            <b/>
            <sz val="9"/>
            <rFont val="Times New Roman"/>
            <charset val="0"/>
          </rPr>
          <t>Iseplutpinur:</t>
        </r>
        <r>
          <rPr>
            <sz val="9"/>
            <rFont val="Times New Roman"/>
            <charset val="0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<sst xmlns="http://schemas.openxmlformats.org/spreadsheetml/2006/main" count="38" uniqueCount="31">
  <si>
    <t>Kelas</t>
  </si>
  <si>
    <t>F</t>
  </si>
  <si>
    <t>BBK</t>
  </si>
  <si>
    <t>BAK</t>
  </si>
  <si>
    <t>TBK</t>
  </si>
  <si>
    <t>TAK</t>
  </si>
  <si>
    <t>FK</t>
  </si>
  <si>
    <t>FR</t>
  </si>
  <si>
    <t>FK&lt;</t>
  </si>
  <si>
    <t>FK&gt;</t>
  </si>
  <si>
    <t>FR&lt;</t>
  </si>
  <si>
    <t>FR&gt;</t>
  </si>
  <si>
    <t>M</t>
  </si>
  <si>
    <t>F.M</t>
  </si>
  <si>
    <t>-</t>
  </si>
  <si>
    <t>Jumlah</t>
  </si>
  <si>
    <t>Gejala data dikelompokan</t>
  </si>
  <si>
    <t>Rata-rata Hitung:</t>
  </si>
  <si>
    <t>Median:</t>
  </si>
  <si>
    <t>Modus:</t>
  </si>
  <si>
    <t>N/2</t>
  </si>
  <si>
    <t>tb</t>
  </si>
  <si>
    <t>Lm</t>
  </si>
  <si>
    <t>Lmo</t>
  </si>
  <si>
    <t>Notasi F</t>
  </si>
  <si>
    <t>d1</t>
  </si>
  <si>
    <t>Fm</t>
  </si>
  <si>
    <t>d2</t>
  </si>
  <si>
    <t>c</t>
  </si>
  <si>
    <t>Median</t>
  </si>
  <si>
    <t>Modus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</si>
</sst>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4" fillId="1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1" borderId="10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8" borderId="12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0" fillId="26" borderId="14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26" borderId="12" applyNumberFormat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1" fillId="0" borderId="3" xfId="0" applyFont="1" applyFill="1" applyBorder="1" applyAlignment="1">
      <alignment horizontal="righ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left" vertical="top"/>
    </xf>
    <xf numFmtId="0" fontId="1" fillId="0" borderId="2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9" fontId="1" fillId="0" borderId="2" xfId="6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9" fontId="1" fillId="0" borderId="2" xfId="6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150495</xdr:colOff>
          <xdr:row>14</xdr:row>
          <xdr:rowOff>45720</xdr:rowOff>
        </xdr:from>
        <xdr:to>
          <xdr:col>13</xdr:col>
          <xdr:colOff>328295</xdr:colOff>
          <xdr:row>16</xdr:row>
          <xdr:rowOff>77470</xdr:rowOff>
        </xdr:to>
        <xdr:sp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3101975" y="2846070"/>
              <a:ext cx="1701800" cy="431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64135</xdr:colOff>
          <xdr:row>14</xdr:row>
          <xdr:rowOff>28575</xdr:rowOff>
        </xdr:from>
        <xdr:to>
          <xdr:col>5</xdr:col>
          <xdr:colOff>351155</xdr:colOff>
          <xdr:row>18</xdr:row>
          <xdr:rowOff>15875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64135" y="2828925"/>
              <a:ext cx="1714500" cy="7874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image" Target="../media/image2.wmf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abSelected="1" zoomScale="145" zoomScaleNormal="145" topLeftCell="A9" workbookViewId="0">
      <selection activeCell="I15" sqref="I15"/>
    </sheetView>
  </sheetViews>
  <sheetFormatPr defaultColWidth="9.14285714285714" defaultRowHeight="15.75"/>
  <cols>
    <col min="1" max="1" width="4.71428571428571" style="1" customWidth="1"/>
    <col min="2" max="2" width="3.71428571428571" style="1" customWidth="1"/>
    <col min="3" max="3" width="2.26666666666667" style="1" customWidth="1"/>
    <col min="4" max="4" width="3.71428571428571" style="1" customWidth="1"/>
    <col min="5" max="5" width="7" style="1" customWidth="1"/>
    <col min="6" max="15" width="5.71428571428571" style="2" customWidth="1"/>
    <col min="16" max="16" width="5.71428571428571" style="1" customWidth="1"/>
    <col min="17" max="17" width="9.42857142857143" style="1" customWidth="1"/>
    <col min="18" max="18" width="9.14285714285714" style="1"/>
    <col min="19" max="19" width="8.85714285714286" style="1" customWidth="1"/>
    <col min="20" max="16384" width="9.14285714285714" style="1"/>
  </cols>
  <sheetData>
    <row r="1" spans="1:5">
      <c r="A1" s="3"/>
      <c r="B1" s="3"/>
      <c r="C1" s="3"/>
      <c r="D1" s="4"/>
      <c r="E1" s="4"/>
    </row>
    <row r="2" spans="1:17">
      <c r="A2" s="5"/>
      <c r="B2" s="6" t="s">
        <v>0</v>
      </c>
      <c r="C2" s="6"/>
      <c r="D2" s="6"/>
      <c r="E2" s="7" t="s">
        <v>1</v>
      </c>
      <c r="F2" s="7" t="s">
        <v>2</v>
      </c>
      <c r="G2" s="7" t="s">
        <v>3</v>
      </c>
      <c r="H2" s="7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7" t="s">
        <v>10</v>
      </c>
      <c r="O2" s="7" t="s">
        <v>11</v>
      </c>
      <c r="P2" s="29" t="s">
        <v>12</v>
      </c>
      <c r="Q2" s="29" t="s">
        <v>13</v>
      </c>
    </row>
    <row r="3" spans="1:17">
      <c r="A3" s="4"/>
      <c r="B3" s="8">
        <v>30</v>
      </c>
      <c r="C3" s="9" t="s">
        <v>14</v>
      </c>
      <c r="D3" s="10">
        <f t="shared" ref="D3:D9" si="0">B3+9</f>
        <v>39</v>
      </c>
      <c r="E3" s="11">
        <v>2</v>
      </c>
      <c r="F3" s="12">
        <f>B3</f>
        <v>30</v>
      </c>
      <c r="G3" s="13">
        <f>D3</f>
        <v>39</v>
      </c>
      <c r="H3" s="13">
        <f>F3-0.5</f>
        <v>29.5</v>
      </c>
      <c r="I3" s="13">
        <f>G3+0.5</f>
        <v>39.5</v>
      </c>
      <c r="J3" s="13">
        <f>E3</f>
        <v>2</v>
      </c>
      <c r="K3" s="30">
        <f>E3/$E$10*100%</f>
        <v>0.02</v>
      </c>
      <c r="L3" s="13">
        <v>0</v>
      </c>
      <c r="M3" s="13">
        <f>J9</f>
        <v>100</v>
      </c>
      <c r="N3" s="30">
        <f>0</f>
        <v>0</v>
      </c>
      <c r="O3" s="30">
        <v>1</v>
      </c>
      <c r="P3" s="31">
        <f>(B3+D3)/2</f>
        <v>34.5</v>
      </c>
      <c r="Q3" s="31">
        <f>E3*P3</f>
        <v>69</v>
      </c>
    </row>
    <row r="4" spans="1:17">
      <c r="A4" s="4"/>
      <c r="B4" s="8">
        <f t="shared" ref="B4:B9" si="1">D3+1</f>
        <v>40</v>
      </c>
      <c r="C4" s="9" t="s">
        <v>14</v>
      </c>
      <c r="D4" s="10">
        <f t="shared" si="0"/>
        <v>49</v>
      </c>
      <c r="E4" s="11">
        <v>3</v>
      </c>
      <c r="F4" s="12">
        <f t="shared" ref="F4:F10" si="2">B4</f>
        <v>40</v>
      </c>
      <c r="G4" s="13">
        <f t="shared" ref="G4:G9" si="3">D4</f>
        <v>49</v>
      </c>
      <c r="H4" s="13">
        <f t="shared" ref="H4:H9" si="4">F4-0.5</f>
        <v>39.5</v>
      </c>
      <c r="I4" s="13">
        <f t="shared" ref="I4:I9" si="5">G4+0.5</f>
        <v>49.5</v>
      </c>
      <c r="J4" s="13">
        <f t="shared" ref="J4:J9" si="6">E4+J3</f>
        <v>5</v>
      </c>
      <c r="K4" s="30">
        <f t="shared" ref="K4:K9" si="7">E4/$E$10*100%</f>
        <v>0.03</v>
      </c>
      <c r="L4" s="13">
        <f>E3</f>
        <v>2</v>
      </c>
      <c r="M4" s="13">
        <f t="shared" ref="M4:M9" si="8">M3-E3</f>
        <v>98</v>
      </c>
      <c r="N4" s="30">
        <f t="shared" ref="N4:N9" si="9">N3+K3</f>
        <v>0.02</v>
      </c>
      <c r="O4" s="30">
        <f t="shared" ref="O4:O9" si="10">O3-K3</f>
        <v>0.98</v>
      </c>
      <c r="P4" s="31">
        <f t="shared" ref="P4:P9" si="11">(B4+D4)/2</f>
        <v>44.5</v>
      </c>
      <c r="Q4" s="31">
        <f t="shared" ref="Q4:Q9" si="12">E4*P4</f>
        <v>133.5</v>
      </c>
    </row>
    <row r="5" spans="2:17">
      <c r="B5" s="8">
        <f t="shared" si="1"/>
        <v>50</v>
      </c>
      <c r="C5" s="9" t="s">
        <v>14</v>
      </c>
      <c r="D5" s="10">
        <f t="shared" si="0"/>
        <v>59</v>
      </c>
      <c r="E5" s="11">
        <v>11</v>
      </c>
      <c r="F5" s="12">
        <f t="shared" si="2"/>
        <v>50</v>
      </c>
      <c r="G5" s="13">
        <f t="shared" si="3"/>
        <v>59</v>
      </c>
      <c r="H5" s="13">
        <f t="shared" si="4"/>
        <v>49.5</v>
      </c>
      <c r="I5" s="13">
        <f t="shared" si="5"/>
        <v>59.5</v>
      </c>
      <c r="J5" s="13">
        <f t="shared" si="6"/>
        <v>16</v>
      </c>
      <c r="K5" s="30">
        <f t="shared" si="7"/>
        <v>0.11</v>
      </c>
      <c r="L5" s="13">
        <f>E4+L4</f>
        <v>5</v>
      </c>
      <c r="M5" s="13">
        <f t="shared" si="8"/>
        <v>95</v>
      </c>
      <c r="N5" s="30">
        <f t="shared" si="9"/>
        <v>0.05</v>
      </c>
      <c r="O5" s="30">
        <f t="shared" si="10"/>
        <v>0.95</v>
      </c>
      <c r="P5" s="31">
        <f t="shared" si="11"/>
        <v>54.5</v>
      </c>
      <c r="Q5" s="31">
        <f t="shared" si="12"/>
        <v>599.5</v>
      </c>
    </row>
    <row r="6" spans="2:17">
      <c r="B6" s="8">
        <f t="shared" si="1"/>
        <v>60</v>
      </c>
      <c r="C6" s="9" t="s">
        <v>14</v>
      </c>
      <c r="D6" s="10">
        <f t="shared" si="0"/>
        <v>69</v>
      </c>
      <c r="E6" s="11">
        <v>20</v>
      </c>
      <c r="F6" s="12">
        <f t="shared" si="2"/>
        <v>60</v>
      </c>
      <c r="G6" s="13">
        <f t="shared" si="3"/>
        <v>69</v>
      </c>
      <c r="H6" s="13">
        <f t="shared" si="4"/>
        <v>59.5</v>
      </c>
      <c r="I6" s="13">
        <f t="shared" si="5"/>
        <v>69.5</v>
      </c>
      <c r="J6" s="13">
        <f>E6+J5</f>
        <v>36</v>
      </c>
      <c r="K6" s="30">
        <f t="shared" si="7"/>
        <v>0.2</v>
      </c>
      <c r="L6" s="13">
        <f>E5+L5</f>
        <v>16</v>
      </c>
      <c r="M6" s="13">
        <f t="shared" si="8"/>
        <v>84</v>
      </c>
      <c r="N6" s="30">
        <f t="shared" si="9"/>
        <v>0.16</v>
      </c>
      <c r="O6" s="30">
        <f t="shared" si="10"/>
        <v>0.84</v>
      </c>
      <c r="P6" s="31">
        <f t="shared" si="11"/>
        <v>64.5</v>
      </c>
      <c r="Q6" s="31">
        <f t="shared" si="12"/>
        <v>1290</v>
      </c>
    </row>
    <row r="7" spans="2:19">
      <c r="B7" s="14">
        <f t="shared" si="1"/>
        <v>70</v>
      </c>
      <c r="C7" s="15" t="s">
        <v>14</v>
      </c>
      <c r="D7" s="16">
        <f t="shared" si="0"/>
        <v>79</v>
      </c>
      <c r="E7" s="17">
        <v>32</v>
      </c>
      <c r="F7" s="18">
        <f t="shared" si="2"/>
        <v>70</v>
      </c>
      <c r="G7" s="19">
        <f t="shared" si="3"/>
        <v>79</v>
      </c>
      <c r="H7" s="19">
        <f t="shared" si="4"/>
        <v>69.5</v>
      </c>
      <c r="I7" s="19">
        <f t="shared" si="5"/>
        <v>79.5</v>
      </c>
      <c r="J7" s="19">
        <f t="shared" si="6"/>
        <v>68</v>
      </c>
      <c r="K7" s="32">
        <f t="shared" si="7"/>
        <v>0.32</v>
      </c>
      <c r="L7" s="19">
        <f>E6+L6</f>
        <v>36</v>
      </c>
      <c r="M7" s="19">
        <f t="shared" si="8"/>
        <v>64</v>
      </c>
      <c r="N7" s="32">
        <f t="shared" si="9"/>
        <v>0.36</v>
      </c>
      <c r="O7" s="32">
        <f t="shared" si="10"/>
        <v>0.64</v>
      </c>
      <c r="P7" s="33">
        <f t="shared" si="11"/>
        <v>74.5</v>
      </c>
      <c r="Q7" s="33">
        <f t="shared" si="12"/>
        <v>2384</v>
      </c>
      <c r="R7" s="25"/>
      <c r="S7" s="36"/>
    </row>
    <row r="8" spans="2:17">
      <c r="B8" s="8">
        <f t="shared" si="1"/>
        <v>80</v>
      </c>
      <c r="C8" s="9" t="s">
        <v>14</v>
      </c>
      <c r="D8" s="10">
        <f t="shared" si="0"/>
        <v>89</v>
      </c>
      <c r="E8" s="11">
        <v>25</v>
      </c>
      <c r="F8" s="12">
        <f t="shared" si="2"/>
        <v>80</v>
      </c>
      <c r="G8" s="13">
        <f t="shared" si="3"/>
        <v>89</v>
      </c>
      <c r="H8" s="13">
        <f t="shared" si="4"/>
        <v>79.5</v>
      </c>
      <c r="I8" s="13">
        <f t="shared" si="5"/>
        <v>89.5</v>
      </c>
      <c r="J8" s="13">
        <f t="shared" si="6"/>
        <v>93</v>
      </c>
      <c r="K8" s="30">
        <f t="shared" si="7"/>
        <v>0.25</v>
      </c>
      <c r="L8" s="13">
        <f>E7+L7</f>
        <v>68</v>
      </c>
      <c r="M8" s="13">
        <f t="shared" si="8"/>
        <v>32</v>
      </c>
      <c r="N8" s="30">
        <f t="shared" si="9"/>
        <v>0.68</v>
      </c>
      <c r="O8" s="30">
        <f t="shared" si="10"/>
        <v>0.32</v>
      </c>
      <c r="P8" s="31">
        <f t="shared" si="11"/>
        <v>84.5</v>
      </c>
      <c r="Q8" s="31">
        <f t="shared" si="12"/>
        <v>2112.5</v>
      </c>
    </row>
    <row r="9" spans="2:17">
      <c r="B9" s="8">
        <f t="shared" si="1"/>
        <v>90</v>
      </c>
      <c r="C9" s="9" t="s">
        <v>14</v>
      </c>
      <c r="D9" s="10">
        <f t="shared" si="0"/>
        <v>99</v>
      </c>
      <c r="E9" s="11">
        <v>7</v>
      </c>
      <c r="F9" s="12">
        <f t="shared" si="2"/>
        <v>90</v>
      </c>
      <c r="G9" s="13">
        <f t="shared" si="3"/>
        <v>99</v>
      </c>
      <c r="H9" s="13">
        <f t="shared" si="4"/>
        <v>89.5</v>
      </c>
      <c r="I9" s="13">
        <f t="shared" si="5"/>
        <v>99.5</v>
      </c>
      <c r="J9" s="13">
        <f t="shared" si="6"/>
        <v>100</v>
      </c>
      <c r="K9" s="30">
        <f t="shared" si="7"/>
        <v>0.07</v>
      </c>
      <c r="L9" s="13">
        <f>E8+L8</f>
        <v>93</v>
      </c>
      <c r="M9" s="13">
        <f t="shared" si="8"/>
        <v>7</v>
      </c>
      <c r="N9" s="30">
        <f t="shared" si="9"/>
        <v>0.93</v>
      </c>
      <c r="O9" s="30">
        <f t="shared" si="10"/>
        <v>0.0699999999999999</v>
      </c>
      <c r="P9" s="31">
        <f t="shared" si="11"/>
        <v>94.5</v>
      </c>
      <c r="Q9" s="31">
        <f t="shared" si="12"/>
        <v>661.5</v>
      </c>
    </row>
    <row r="10" spans="2:17">
      <c r="B10" s="20" t="s">
        <v>15</v>
      </c>
      <c r="C10" s="20"/>
      <c r="D10" s="20"/>
      <c r="E10" s="21">
        <f>SUM(E3:E9)</f>
        <v>100</v>
      </c>
      <c r="F10" s="22"/>
      <c r="Q10" s="37">
        <f>SUM(Q3:Q9)</f>
        <v>7250</v>
      </c>
    </row>
    <row r="12" spans="5:5">
      <c r="E12" s="23" t="s">
        <v>16</v>
      </c>
    </row>
    <row r="13" spans="5:8">
      <c r="E13" s="23" t="s">
        <v>17</v>
      </c>
      <c r="F13" s="1"/>
      <c r="G13" s="1"/>
      <c r="H13" s="2">
        <f>Q10/E10</f>
        <v>72.5</v>
      </c>
    </row>
    <row r="15" spans="7:16">
      <c r="G15" s="24" t="s">
        <v>18</v>
      </c>
      <c r="H15" s="25"/>
      <c r="O15" s="34" t="s">
        <v>19</v>
      </c>
      <c r="P15" s="35"/>
    </row>
    <row r="16" spans="7:16">
      <c r="G16" s="26" t="s">
        <v>20</v>
      </c>
      <c r="H16" s="27">
        <f>E10/2</f>
        <v>50</v>
      </c>
      <c r="O16" s="22" t="s">
        <v>21</v>
      </c>
      <c r="P16" s="28">
        <f>E7</f>
        <v>32</v>
      </c>
    </row>
    <row r="17" spans="7:16">
      <c r="G17" s="23" t="s">
        <v>22</v>
      </c>
      <c r="H17" s="28">
        <f>B7-0.5</f>
        <v>69.5</v>
      </c>
      <c r="O17" s="2" t="s">
        <v>23</v>
      </c>
      <c r="P17" s="28">
        <f>B7-0.5</f>
        <v>69.5</v>
      </c>
    </row>
    <row r="18" spans="7:16">
      <c r="G18" s="23" t="s">
        <v>24</v>
      </c>
      <c r="H18" s="28">
        <f>J6</f>
        <v>36</v>
      </c>
      <c r="O18" s="2" t="s">
        <v>25</v>
      </c>
      <c r="P18" s="28">
        <f>E7-E6</f>
        <v>12</v>
      </c>
    </row>
    <row r="19" spans="7:16">
      <c r="G19" s="23" t="s">
        <v>26</v>
      </c>
      <c r="H19" s="28">
        <f>E7</f>
        <v>32</v>
      </c>
      <c r="O19" s="2" t="s">
        <v>27</v>
      </c>
      <c r="P19" s="28">
        <f>E7-E8</f>
        <v>7</v>
      </c>
    </row>
    <row r="20" spans="7:16">
      <c r="G20" s="23" t="s">
        <v>28</v>
      </c>
      <c r="H20" s="28">
        <f>D7-B7</f>
        <v>9</v>
      </c>
      <c r="O20" s="2" t="s">
        <v>28</v>
      </c>
      <c r="P20" s="28">
        <f>D7-B7</f>
        <v>9</v>
      </c>
    </row>
    <row r="21" spans="7:16">
      <c r="G21" s="23" t="s">
        <v>29</v>
      </c>
      <c r="H21" s="28">
        <f>H17+(((H16-H18)/H19)*H20)</f>
        <v>73.4375</v>
      </c>
      <c r="O21" s="2" t="s">
        <v>30</v>
      </c>
      <c r="P21" s="28">
        <f>P17+(P18/(P18+P19)*P20)</f>
        <v>75.1842105263158</v>
      </c>
    </row>
  </sheetData>
  <mergeCells count="5">
    <mergeCell ref="B2:D2"/>
    <mergeCell ref="B10:D10"/>
    <mergeCell ref="E13:G13"/>
    <mergeCell ref="G15:H15"/>
    <mergeCell ref="O15:P15"/>
  </mergeCells>
  <pageMargins left="0.75" right="0.75" top="1" bottom="1" header="0.5" footer="0.5"/>
  <headerFooter/>
  <drawing r:id="rId2"/>
  <legacyDrawing r:id="rId3"/>
  <oleObjects>
    <mc:AlternateContent xmlns:mc="http://schemas.openxmlformats.org/markup-compatibility/2006">
      <mc:Choice Requires="x14">
        <oleObject shapeId="1027" progId="Equation.KSEE3" r:id="rId4">
          <objectPr defaultSize="0" r:id="rId5">
            <anchor moveWithCells="1">
              <from>
                <xdr:col>9</xdr:col>
                <xdr:colOff>150495</xdr:colOff>
                <xdr:row>14</xdr:row>
                <xdr:rowOff>45720</xdr:rowOff>
              </from>
              <to>
                <xdr:col>13</xdr:col>
                <xdr:colOff>328295</xdr:colOff>
                <xdr:row>16</xdr:row>
                <xdr:rowOff>77470</xdr:rowOff>
              </to>
            </anchor>
          </objectPr>
        </oleObject>
      </mc:Choice>
      <mc:Fallback>
        <oleObject shapeId="1027" progId="Equation.KSEE3" r:id="rId4"/>
      </mc:Fallback>
    </mc:AlternateContent>
    <mc:AlternateContent xmlns:mc="http://schemas.openxmlformats.org/markup-compatibility/2006">
      <mc:Choice Requires="x14">
        <oleObject shapeId="1028" progId="Equation.KSEE3" r:id="rId6">
          <objectPr defaultSize="0" r:id="rId7">
            <anchor moveWithCells="1">
              <from>
                <xdr:col>0</xdr:col>
                <xdr:colOff>64135</xdr:colOff>
                <xdr:row>14</xdr:row>
                <xdr:rowOff>28575</xdr:rowOff>
              </from>
              <to>
                <xdr:col>5</xdr:col>
                <xdr:colOff>351155</xdr:colOff>
                <xdr:row>18</xdr:row>
                <xdr:rowOff>15875</xdr:rowOff>
              </to>
            </anchor>
          </objectPr>
        </oleObject>
      </mc:Choice>
      <mc:Fallback>
        <oleObject shapeId="1028" progId="Equation.KSEE3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Iseplutpinur</dc:creator>
  <cp:lastModifiedBy>Iseplutpinur</cp:lastModifiedBy>
  <dcterms:created xsi:type="dcterms:W3CDTF">2020-10-29T21:55:00Z</dcterms:created>
  <dcterms:modified xsi:type="dcterms:W3CDTF">2020-10-30T02:22:08Z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1033-11.2.0.9718</vt:lpwstr>
  </property>
</Properties>
</file>