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4ce842b39af3de/Dokumen/Kampus/Semester4/Kamis/Sistem Pendukung Keputusan/Minggu 4 - (MOORA)/"/>
    </mc:Choice>
  </mc:AlternateContent>
  <xr:revisionPtr revIDLastSave="14" documentId="8_{55A26D78-C4CE-46A3-9545-5669C6E9C0CD}" xr6:coauthVersionLast="46" xr6:coauthVersionMax="46" xr10:uidLastSave="{DA270986-7848-4A68-9DEE-B9A7D0464EF5}"/>
  <bookViews>
    <workbookView xWindow="-108" yWindow="-108" windowWidth="23256" windowHeight="12576" xr2:uid="{09D00637-0518-4A58-A737-422858AA0B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1" l="1"/>
  <c r="N40" i="1"/>
  <c r="N41" i="1"/>
  <c r="N42" i="1"/>
  <c r="N38" i="1"/>
  <c r="M38" i="1"/>
  <c r="H39" i="1"/>
  <c r="I39" i="1"/>
  <c r="J39" i="1"/>
  <c r="K39" i="1"/>
  <c r="L39" i="1"/>
  <c r="H40" i="1"/>
  <c r="I40" i="1"/>
  <c r="J40" i="1"/>
  <c r="K40" i="1"/>
  <c r="L40" i="1"/>
  <c r="H41" i="1"/>
  <c r="I41" i="1"/>
  <c r="M41" i="1" s="1"/>
  <c r="J41" i="1"/>
  <c r="K41" i="1"/>
  <c r="L41" i="1"/>
  <c r="H42" i="1"/>
  <c r="I42" i="1"/>
  <c r="J42" i="1"/>
  <c r="K42" i="1"/>
  <c r="L42" i="1"/>
  <c r="I38" i="1"/>
  <c r="J38" i="1"/>
  <c r="K38" i="1"/>
  <c r="L38" i="1"/>
  <c r="H38" i="1"/>
  <c r="I43" i="1"/>
  <c r="J43" i="1"/>
  <c r="K43" i="1"/>
  <c r="L43" i="1"/>
  <c r="H43" i="1"/>
  <c r="L31" i="1"/>
  <c r="L32" i="1"/>
  <c r="L33" i="1"/>
  <c r="L34" i="1"/>
  <c r="L30" i="1"/>
  <c r="K31" i="1"/>
  <c r="K32" i="1"/>
  <c r="K33" i="1"/>
  <c r="K34" i="1"/>
  <c r="K30" i="1"/>
  <c r="J31" i="1"/>
  <c r="J32" i="1"/>
  <c r="J33" i="1"/>
  <c r="J34" i="1"/>
  <c r="J30" i="1"/>
  <c r="I31" i="1"/>
  <c r="I32" i="1"/>
  <c r="I33" i="1"/>
  <c r="I34" i="1"/>
  <c r="I30" i="1"/>
  <c r="H31" i="1"/>
  <c r="H32" i="1"/>
  <c r="H33" i="1"/>
  <c r="H34" i="1"/>
  <c r="H30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I23" i="1"/>
  <c r="J23" i="1"/>
  <c r="K23" i="1"/>
  <c r="L23" i="1"/>
  <c r="H23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I16" i="1"/>
  <c r="J16" i="1"/>
  <c r="K16" i="1"/>
  <c r="L16" i="1"/>
  <c r="H16" i="1"/>
  <c r="M40" i="1" l="1"/>
  <c r="M39" i="1"/>
  <c r="M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iseplutpi</author>
  </authors>
  <commentList>
    <comment ref="G11" authorId="0" shapeId="0" xr:uid="{1F07F8CB-1E30-49F8-9767-3C6456A3847D}">
      <text>
        <r>
          <rPr>
            <b/>
            <sz val="9"/>
            <color indexed="81"/>
            <rFont val="Tahoma"/>
            <family val="2"/>
          </rPr>
          <t>iseplutpi:</t>
        </r>
        <r>
          <rPr>
            <sz val="9"/>
            <color indexed="81"/>
            <rFont val="Tahoma"/>
            <family val="2"/>
          </rPr>
          <t xml:space="preserve">
Optimum berdasarkan kriteria</t>
        </r>
      </text>
    </comment>
  </commentList>
</comments>
</file>

<file path=xl/sharedStrings.xml><?xml version="1.0" encoding="utf-8"?>
<sst xmlns="http://schemas.openxmlformats.org/spreadsheetml/2006/main" count="58" uniqueCount="39">
  <si>
    <t>5 Produk handphone terbaik</t>
  </si>
  <si>
    <t>1. Input nilai kriteria</t>
  </si>
  <si>
    <t>No</t>
  </si>
  <si>
    <t>Nama kriteria</t>
  </si>
  <si>
    <t>Nilai Bobot (Wj)</t>
  </si>
  <si>
    <t>Kriteria</t>
  </si>
  <si>
    <t>Cost</t>
  </si>
  <si>
    <t>Benefit</t>
  </si>
  <si>
    <t>Harga (C1)</t>
  </si>
  <si>
    <t>Kamera (C2)</t>
  </si>
  <si>
    <t>Memori (C3)</t>
  </si>
  <si>
    <t>Berat (C4)</t>
  </si>
  <si>
    <t>Keunikan (C5)</t>
  </si>
  <si>
    <t>2. Penilaian responden terhadap 5 produk handphone</t>
  </si>
  <si>
    <t>Alternatif</t>
  </si>
  <si>
    <t>HP1</t>
  </si>
  <si>
    <t>HP2</t>
  </si>
  <si>
    <t>HP3</t>
  </si>
  <si>
    <t>HP4</t>
  </si>
  <si>
    <t>HP5</t>
  </si>
  <si>
    <t>Nama Kriteria</t>
  </si>
  <si>
    <t>C1</t>
  </si>
  <si>
    <t>C2</t>
  </si>
  <si>
    <t>C3</t>
  </si>
  <si>
    <t>C4</t>
  </si>
  <si>
    <t>C5</t>
  </si>
  <si>
    <t>Optimum</t>
  </si>
  <si>
    <t>Min</t>
  </si>
  <si>
    <t>Max</t>
  </si>
  <si>
    <t>Keterangan</t>
  </si>
  <si>
    <t>Min = Cost</t>
  </si>
  <si>
    <t>Max = Benefit</t>
  </si>
  <si>
    <t>3. Membuat matriks Keputusan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</si>
  <si>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 xml:space="preserve">jj </t>
    </r>
    <r>
      <rPr>
        <b/>
        <sz val="11"/>
        <color theme="1"/>
        <rFont val="Calibri"/>
        <family val="2"/>
        <scheme val="minor"/>
      </rPr>
      <t>=</t>
    </r>
  </si>
  <si>
    <t>4. Normalisasi Matriks</t>
  </si>
  <si>
    <t>5. Optimasi nilai atribut (Matriks normalisasi dikali dengan bobot)</t>
  </si>
  <si>
    <t>6. Melakukan perangkingan Yi = Max - Min</t>
  </si>
  <si>
    <t>Max - Min</t>
  </si>
  <si>
    <t>Rangking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</si>
</sst>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2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 applyAlignment="1">
      <alignment horizontal="right"/>
    </xf>
    <xf numFmtId="0" fontId="0" fillId="0" borderId="0" xfId="0" applyBorder="1"/>
    <xf numFmtId="2" fontId="0" fillId="0" borderId="0" xfId="0" applyNumberFormat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Table Style 1" pivot="0" count="3" xr9:uid="{2C408F49-7D57-4FD7-B964-B6D5A55218E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160062</xdr:colOff>
      <xdr:row>23</xdr:row>
      <xdr:rowOff>84224</xdr:rowOff>
    </xdr:from>
    <xdr:ext cx="1128514" cy="5052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729F709-141F-46AB-B693-D7502053B6AC}"/>
                </a:ext>
              </a:extLst>
            </xdr:cNvPr>
            <xdr:cNvSpPr txBox="1"/>
          </xdr:nvSpPr>
          <xdr:spPr>
            <a:xfrm>
              <a:off x="3436662" y="4333839"/>
              <a:ext cx="1128514" cy="505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e>
                      <m:sub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id-ID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begChr m:val="⌊"/>
                                <m:endChr m:val="⌋"/>
                                <m:ctrlP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ctrl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𝑚</m:t>
                                    </m:r>
                                  </m:sup>
                                  <m:e>
                                    <m:sSup>
                                      <m:sSupPr>
                                        <m:ctrlP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p>
                                        <m: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</m:e>
                            </m:d>
                          </m:e>
                        </m:ra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729F709-141F-46AB-B693-D7502053B6AC}"/>
                </a:ext>
              </a:extLst>
            </xdr:cNvPr>
            <xdr:cNvSpPr txBox="1"/>
          </xdr:nvSpPr>
          <xdr:spPr>
            <a:xfrm>
              <a:off x="3436662" y="4333839"/>
              <a:ext cx="1128514" cy="505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id-ID" sz="1100" b="0" i="0">
                  <a:latin typeface="Cambria Math" panose="02040503050406030204" pitchFamily="18" charset="0"/>
                </a:rPr>
                <a:t>𝑋∗</a:t>
              </a:r>
              <a:r>
                <a:rPr lang="en-US" sz="1100" b="0" i="0">
                  <a:latin typeface="Cambria Math" panose="02040503050406030204" pitchFamily="18" charset="0"/>
                </a:rPr>
                <a:t>〗_</a:t>
              </a:r>
              <a:r>
                <a:rPr lang="id-ID" sz="1100" b="0" i="0">
                  <a:latin typeface="Cambria Math" panose="02040503050406030204" pitchFamily="18" charset="0"/>
                </a:rPr>
                <a:t>𝑖𝑗=𝑥_𝑖𝑗/√(⌊∑24_(𝑗=1)^𝑚▒𝑥^2 ⌋ 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8466E-DA9C-4EAC-9A1E-5C7FA4979EF6}">
  <dimension ref="A1:N43"/>
  <sheetViews>
    <sheetView tabSelected="1" zoomScale="130" zoomScaleNormal="130" workbookViewId="0">
      <selection activeCell="O41" sqref="O41"/>
    </sheetView>
  </sheetViews>
  <sheetFormatPr defaultRowHeight="14.4" x14ac:dyDescent="0.3"/>
  <cols>
    <col min="1" max="1" width="3.44140625" customWidth="1"/>
    <col min="2" max="2" width="5.33203125" customWidth="1"/>
    <col min="3" max="3" width="14.21875" customWidth="1"/>
    <col min="4" max="4" width="16" customWidth="1"/>
    <col min="7" max="7" width="11" customWidth="1"/>
    <col min="8" max="12" width="5.77734375" customWidth="1"/>
    <col min="14" max="14" width="10.6640625" customWidth="1"/>
  </cols>
  <sheetData>
    <row r="1" spans="1:12" x14ac:dyDescent="0.3">
      <c r="A1" t="s">
        <v>0</v>
      </c>
    </row>
    <row r="3" spans="1:12" x14ac:dyDescent="0.3">
      <c r="B3" t="s">
        <v>1</v>
      </c>
      <c r="G3" t="s">
        <v>13</v>
      </c>
    </row>
    <row r="4" spans="1:12" x14ac:dyDescent="0.3">
      <c r="B4" s="3" t="s">
        <v>2</v>
      </c>
      <c r="C4" s="8" t="s">
        <v>3</v>
      </c>
      <c r="D4" s="8" t="s">
        <v>4</v>
      </c>
      <c r="E4" s="8" t="s">
        <v>5</v>
      </c>
      <c r="G4" s="5" t="s">
        <v>14</v>
      </c>
      <c r="H4" s="4" t="s">
        <v>20</v>
      </c>
      <c r="I4" s="5"/>
      <c r="J4" s="5"/>
      <c r="K4" s="5"/>
      <c r="L4" s="5"/>
    </row>
    <row r="5" spans="1:12" x14ac:dyDescent="0.3">
      <c r="B5" s="7">
        <v>1</v>
      </c>
      <c r="C5" s="2" t="s">
        <v>8</v>
      </c>
      <c r="D5" s="9">
        <v>0.45</v>
      </c>
      <c r="E5" s="2" t="s">
        <v>6</v>
      </c>
      <c r="G5" s="5"/>
      <c r="H5" s="6" t="s">
        <v>21</v>
      </c>
      <c r="I5" s="6" t="s">
        <v>22</v>
      </c>
      <c r="J5" s="6" t="s">
        <v>23</v>
      </c>
      <c r="K5" s="6" t="s">
        <v>24</v>
      </c>
      <c r="L5" s="6" t="s">
        <v>25</v>
      </c>
    </row>
    <row r="6" spans="1:12" x14ac:dyDescent="0.3">
      <c r="B6" s="7">
        <v>2</v>
      </c>
      <c r="C6" s="2" t="s">
        <v>9</v>
      </c>
      <c r="D6" s="9">
        <v>0.25</v>
      </c>
      <c r="E6" s="2" t="s">
        <v>7</v>
      </c>
      <c r="G6" s="1" t="s">
        <v>15</v>
      </c>
      <c r="H6" s="1">
        <v>70</v>
      </c>
      <c r="I6" s="1">
        <v>80</v>
      </c>
      <c r="J6" s="1">
        <v>90</v>
      </c>
      <c r="K6" s="1">
        <v>70</v>
      </c>
      <c r="L6" s="1">
        <v>90</v>
      </c>
    </row>
    <row r="7" spans="1:12" x14ac:dyDescent="0.3">
      <c r="B7" s="7">
        <v>3</v>
      </c>
      <c r="C7" s="2" t="s">
        <v>10</v>
      </c>
      <c r="D7" s="9">
        <v>0.15</v>
      </c>
      <c r="E7" s="2" t="s">
        <v>7</v>
      </c>
      <c r="G7" s="1" t="s">
        <v>16</v>
      </c>
      <c r="H7" s="1">
        <v>90</v>
      </c>
      <c r="I7" s="1">
        <v>90</v>
      </c>
      <c r="J7" s="1">
        <v>80</v>
      </c>
      <c r="K7" s="1">
        <v>70</v>
      </c>
      <c r="L7" s="1">
        <v>70</v>
      </c>
    </row>
    <row r="8" spans="1:12" x14ac:dyDescent="0.3">
      <c r="B8" s="7">
        <v>4</v>
      </c>
      <c r="C8" s="2" t="s">
        <v>11</v>
      </c>
      <c r="D8" s="9">
        <v>0.1</v>
      </c>
      <c r="E8" s="2" t="s">
        <v>6</v>
      </c>
      <c r="G8" s="1" t="s">
        <v>17</v>
      </c>
      <c r="H8" s="1">
        <v>90</v>
      </c>
      <c r="I8" s="1">
        <v>80</v>
      </c>
      <c r="J8" s="1">
        <v>70</v>
      </c>
      <c r="K8" s="1">
        <v>80</v>
      </c>
      <c r="L8" s="1">
        <v>90</v>
      </c>
    </row>
    <row r="9" spans="1:12" x14ac:dyDescent="0.3">
      <c r="B9" s="7">
        <v>5</v>
      </c>
      <c r="C9" s="2" t="s">
        <v>12</v>
      </c>
      <c r="D9" s="9">
        <v>0.05</v>
      </c>
      <c r="E9" s="2" t="s">
        <v>7</v>
      </c>
      <c r="G9" s="1" t="s">
        <v>18</v>
      </c>
      <c r="H9" s="1">
        <v>80</v>
      </c>
      <c r="I9" s="1">
        <v>70</v>
      </c>
      <c r="J9" s="1">
        <v>80</v>
      </c>
      <c r="K9" s="1">
        <v>70</v>
      </c>
      <c r="L9" s="1">
        <v>70</v>
      </c>
    </row>
    <row r="10" spans="1:12" x14ac:dyDescent="0.3">
      <c r="B10" t="s">
        <v>29</v>
      </c>
      <c r="G10" s="1" t="s">
        <v>19</v>
      </c>
      <c r="H10" s="1">
        <v>70</v>
      </c>
      <c r="I10" s="1">
        <v>80</v>
      </c>
      <c r="J10" s="1">
        <v>70</v>
      </c>
      <c r="K10" s="1">
        <v>70</v>
      </c>
      <c r="L10" s="1">
        <v>80</v>
      </c>
    </row>
    <row r="11" spans="1:12" x14ac:dyDescent="0.3">
      <c r="C11" t="s">
        <v>30</v>
      </c>
      <c r="G11" s="10" t="s">
        <v>26</v>
      </c>
      <c r="H11" s="1" t="s">
        <v>27</v>
      </c>
      <c r="I11" s="1" t="s">
        <v>28</v>
      </c>
      <c r="J11" s="1" t="s">
        <v>28</v>
      </c>
      <c r="K11" s="1" t="s">
        <v>27</v>
      </c>
      <c r="L11" s="1" t="s">
        <v>28</v>
      </c>
    </row>
    <row r="12" spans="1:12" x14ac:dyDescent="0.3">
      <c r="C12" t="s">
        <v>31</v>
      </c>
    </row>
    <row r="15" spans="1:12" ht="15" thickBot="1" x14ac:dyDescent="0.35">
      <c r="G15" t="s">
        <v>32</v>
      </c>
    </row>
    <row r="16" spans="1:12" ht="15.6" x14ac:dyDescent="0.35">
      <c r="G16" s="17" t="s">
        <v>33</v>
      </c>
      <c r="H16" s="11">
        <f>H6</f>
        <v>70</v>
      </c>
      <c r="I16">
        <f t="shared" ref="I16:L16" si="0">I6</f>
        <v>80</v>
      </c>
      <c r="J16">
        <f t="shared" si="0"/>
        <v>90</v>
      </c>
      <c r="K16">
        <f t="shared" si="0"/>
        <v>70</v>
      </c>
      <c r="L16" s="14">
        <f t="shared" si="0"/>
        <v>90</v>
      </c>
    </row>
    <row r="17" spans="7:12" x14ac:dyDescent="0.3">
      <c r="H17" s="12">
        <f t="shared" ref="H17:L17" si="1">H7</f>
        <v>90</v>
      </c>
      <c r="I17">
        <f t="shared" si="1"/>
        <v>90</v>
      </c>
      <c r="J17">
        <f t="shared" si="1"/>
        <v>80</v>
      </c>
      <c r="K17">
        <f t="shared" si="1"/>
        <v>70</v>
      </c>
      <c r="L17" s="15">
        <f t="shared" si="1"/>
        <v>70</v>
      </c>
    </row>
    <row r="18" spans="7:12" x14ac:dyDescent="0.3">
      <c r="H18" s="12">
        <f t="shared" ref="H18:L18" si="2">H8</f>
        <v>90</v>
      </c>
      <c r="I18">
        <f t="shared" si="2"/>
        <v>80</v>
      </c>
      <c r="J18">
        <f t="shared" si="2"/>
        <v>70</v>
      </c>
      <c r="K18">
        <f t="shared" si="2"/>
        <v>80</v>
      </c>
      <c r="L18" s="15">
        <f t="shared" si="2"/>
        <v>90</v>
      </c>
    </row>
    <row r="19" spans="7:12" x14ac:dyDescent="0.3">
      <c r="H19" s="12">
        <f t="shared" ref="H19:L19" si="3">H9</f>
        <v>80</v>
      </c>
      <c r="I19">
        <f t="shared" si="3"/>
        <v>70</v>
      </c>
      <c r="J19">
        <f t="shared" si="3"/>
        <v>80</v>
      </c>
      <c r="K19">
        <f t="shared" si="3"/>
        <v>70</v>
      </c>
      <c r="L19" s="15">
        <f t="shared" si="3"/>
        <v>70</v>
      </c>
    </row>
    <row r="20" spans="7:12" ht="15" thickBot="1" x14ac:dyDescent="0.35">
      <c r="H20" s="13">
        <f t="shared" ref="H20:L20" si="4">H10</f>
        <v>70</v>
      </c>
      <c r="I20">
        <f t="shared" si="4"/>
        <v>80</v>
      </c>
      <c r="J20">
        <f t="shared" si="4"/>
        <v>70</v>
      </c>
      <c r="K20">
        <f t="shared" si="4"/>
        <v>70</v>
      </c>
      <c r="L20" s="16">
        <f t="shared" si="4"/>
        <v>80</v>
      </c>
    </row>
    <row r="22" spans="7:12" ht="15" thickBot="1" x14ac:dyDescent="0.35">
      <c r="G22" t="s">
        <v>34</v>
      </c>
    </row>
    <row r="23" spans="7:12" ht="15.6" x14ac:dyDescent="0.35">
      <c r="G23" s="17" t="s">
        <v>33</v>
      </c>
      <c r="H23" s="11">
        <f>H16/SQRT(((H$16^2)+(H$17^2)+(H$18^2)+(H$19^2)+(H$20^2)))</f>
        <v>0.3888888888888889</v>
      </c>
      <c r="I23" s="18">
        <f>I16/SQRT(((I$16^2)+(I$17^2)+(I$18^2)+(I$19^2)+(I$20^2)))</f>
        <v>0.44582257006028231</v>
      </c>
      <c r="J23" s="18">
        <f>J16/SQRT(((J$16^2)+(J$17^2)+(J$18^2)+(J$19^2)+(J$20^2)))</f>
        <v>0.51365713098181465</v>
      </c>
      <c r="K23" s="18">
        <f>K16/SQRT(((K$16^2)+(K$17^2)+(K$18^2)+(K$19^2)+(K$20^2)))</f>
        <v>0.43412157106222965</v>
      </c>
      <c r="L23" s="14">
        <f>L16/SQRT(((L$16^2)+(L$17^2)+(L$18^2)+(L$19^2)+(L$20^2)))</f>
        <v>0.5</v>
      </c>
    </row>
    <row r="24" spans="7:12" x14ac:dyDescent="0.3">
      <c r="H24" s="12">
        <f>H17/SQRT(((H$16^2)+(H$17^2)+(H$18^2)+(H$19^2)+(H$20^2)))</f>
        <v>0.5</v>
      </c>
      <c r="I24" s="18">
        <f>I17/SQRT(((I$16^2)+(I$17^2)+(I$18^2)+(I$19^2)+(I$20^2)))</f>
        <v>0.50155039131781753</v>
      </c>
      <c r="J24" s="18">
        <f>J17/SQRT(((J$16^2)+(J$17^2)+(J$18^2)+(J$19^2)+(J$20^2)))</f>
        <v>0.45658411642827967</v>
      </c>
      <c r="K24" s="18">
        <f>K17/SQRT(((K$16^2)+(K$17^2)+(K$18^2)+(K$19^2)+(K$20^2)))</f>
        <v>0.43412157106222965</v>
      </c>
      <c r="L24" s="15">
        <f>L17/SQRT(((L$16^2)+(L$17^2)+(L$18^2)+(L$19^2)+(L$20^2)))</f>
        <v>0.3888888888888889</v>
      </c>
    </row>
    <row r="25" spans="7:12" x14ac:dyDescent="0.3">
      <c r="H25" s="12">
        <f>H18/SQRT(((H$16^2)+(H$17^2)+(H$18^2)+(H$19^2)+(H$20^2)))</f>
        <v>0.5</v>
      </c>
      <c r="I25" s="18">
        <f>I18/SQRT(((I$16^2)+(I$17^2)+(I$18^2)+(I$19^2)+(I$20^2)))</f>
        <v>0.44582257006028231</v>
      </c>
      <c r="J25" s="18">
        <f>J18/SQRT(((J$16^2)+(J$17^2)+(J$18^2)+(J$19^2)+(J$20^2)))</f>
        <v>0.39951110187474476</v>
      </c>
      <c r="K25" s="18">
        <f>K18/SQRT(((K$16^2)+(K$17^2)+(K$18^2)+(K$19^2)+(K$20^2)))</f>
        <v>0.49613893835683387</v>
      </c>
      <c r="L25" s="15">
        <f>L18/SQRT(((L$16^2)+(L$17^2)+(L$18^2)+(L$19^2)+(L$20^2)))</f>
        <v>0.5</v>
      </c>
    </row>
    <row r="26" spans="7:12" x14ac:dyDescent="0.3">
      <c r="H26" s="12">
        <f>H19/SQRT(((H$16^2)+(H$17^2)+(H$18^2)+(H$19^2)+(H$20^2)))</f>
        <v>0.44444444444444442</v>
      </c>
      <c r="I26" s="18">
        <f>I19/SQRT(((I$16^2)+(I$17^2)+(I$18^2)+(I$19^2)+(I$20^2)))</f>
        <v>0.39009474880274697</v>
      </c>
      <c r="J26" s="18">
        <f>J19/SQRT(((J$16^2)+(J$17^2)+(J$18^2)+(J$19^2)+(J$20^2)))</f>
        <v>0.45658411642827967</v>
      </c>
      <c r="K26" s="18">
        <f>K19/SQRT(((K$16^2)+(K$17^2)+(K$18^2)+(K$19^2)+(K$20^2)))</f>
        <v>0.43412157106222965</v>
      </c>
      <c r="L26" s="15">
        <f>L19/SQRT(((L$16^2)+(L$17^2)+(L$18^2)+(L$19^2)+(L$20^2)))</f>
        <v>0.3888888888888889</v>
      </c>
    </row>
    <row r="27" spans="7:12" ht="15" thickBot="1" x14ac:dyDescent="0.35">
      <c r="H27" s="13">
        <f>H20/SQRT(((H$16^2)+(H$17^2)+(H$18^2)+(H$19^2)+(H$20^2)))</f>
        <v>0.3888888888888889</v>
      </c>
      <c r="I27" s="18">
        <f>I20/SQRT(((I$16^2)+(I$17^2)+(I$18^2)+(I$19^2)+(I$20^2)))</f>
        <v>0.44582257006028231</v>
      </c>
      <c r="J27" s="18">
        <f>J20/SQRT(((J$16^2)+(J$17^2)+(J$18^2)+(J$19^2)+(J$20^2)))</f>
        <v>0.39951110187474476</v>
      </c>
      <c r="K27" s="18">
        <f>K20/SQRT(((K$16^2)+(K$17^2)+(K$18^2)+(K$19^2)+(K$20^2)))</f>
        <v>0.43412157106222965</v>
      </c>
      <c r="L27" s="16">
        <f>L20/SQRT(((L$16^2)+(L$17^2)+(L$18^2)+(L$19^2)+(L$20^2)))</f>
        <v>0.44444444444444442</v>
      </c>
    </row>
    <row r="29" spans="7:12" ht="15" thickBot="1" x14ac:dyDescent="0.35">
      <c r="G29" t="s">
        <v>35</v>
      </c>
    </row>
    <row r="30" spans="7:12" ht="15.6" x14ac:dyDescent="0.35">
      <c r="G30" s="17" t="s">
        <v>33</v>
      </c>
      <c r="H30" s="11">
        <f>H23*$D$5</f>
        <v>0.17500000000000002</v>
      </c>
      <c r="I30">
        <f>I23*$D$6</f>
        <v>0.11145564251507058</v>
      </c>
      <c r="J30" s="19">
        <f>J23*$D$7</f>
        <v>7.7048569647272191E-2</v>
      </c>
      <c r="K30">
        <f>K23*$D$8</f>
        <v>4.3412157106222968E-2</v>
      </c>
      <c r="L30" s="14">
        <f>L23*$D$9</f>
        <v>2.5000000000000001E-2</v>
      </c>
    </row>
    <row r="31" spans="7:12" x14ac:dyDescent="0.3">
      <c r="H31" s="12">
        <f t="shared" ref="H31:H34" si="5">H24*$D$5</f>
        <v>0.22500000000000001</v>
      </c>
      <c r="I31">
        <f t="shared" ref="I31:I34" si="6">I24*$D$6</f>
        <v>0.12538759782945438</v>
      </c>
      <c r="J31" s="19">
        <f t="shared" ref="J31:J34" si="7">J24*$D$7</f>
        <v>6.8487617464241951E-2</v>
      </c>
      <c r="K31">
        <f t="shared" ref="K31:K34" si="8">K24*$D$8</f>
        <v>4.3412157106222968E-2</v>
      </c>
      <c r="L31" s="15">
        <f t="shared" ref="L31:L34" si="9">L24*$D$9</f>
        <v>1.9444444444444445E-2</v>
      </c>
    </row>
    <row r="32" spans="7:12" x14ac:dyDescent="0.3">
      <c r="H32" s="12">
        <f t="shared" si="5"/>
        <v>0.22500000000000001</v>
      </c>
      <c r="I32">
        <f t="shared" si="6"/>
        <v>0.11145564251507058</v>
      </c>
      <c r="J32" s="19">
        <f t="shared" si="7"/>
        <v>5.9926665281211711E-2</v>
      </c>
      <c r="K32">
        <f t="shared" si="8"/>
        <v>4.961389383568339E-2</v>
      </c>
      <c r="L32" s="15">
        <f t="shared" si="9"/>
        <v>2.5000000000000001E-2</v>
      </c>
    </row>
    <row r="33" spans="7:14" x14ac:dyDescent="0.3">
      <c r="H33" s="12">
        <f t="shared" si="5"/>
        <v>0.19999999999999998</v>
      </c>
      <c r="I33">
        <f t="shared" si="6"/>
        <v>9.7523687200686743E-2</v>
      </c>
      <c r="J33" s="19">
        <f t="shared" si="7"/>
        <v>6.8487617464241951E-2</v>
      </c>
      <c r="K33">
        <f t="shared" si="8"/>
        <v>4.3412157106222968E-2</v>
      </c>
      <c r="L33" s="15">
        <f t="shared" si="9"/>
        <v>1.9444444444444445E-2</v>
      </c>
    </row>
    <row r="34" spans="7:14" ht="15" thickBot="1" x14ac:dyDescent="0.35">
      <c r="H34" s="13">
        <f t="shared" si="5"/>
        <v>0.17500000000000002</v>
      </c>
      <c r="I34">
        <f t="shared" si="6"/>
        <v>0.11145564251507058</v>
      </c>
      <c r="J34" s="19">
        <f t="shared" si="7"/>
        <v>5.9926665281211711E-2</v>
      </c>
      <c r="K34">
        <f t="shared" si="8"/>
        <v>4.3412157106222968E-2</v>
      </c>
      <c r="L34" s="16">
        <f t="shared" si="9"/>
        <v>2.2222222222222223E-2</v>
      </c>
    </row>
    <row r="36" spans="7:14" x14ac:dyDescent="0.3">
      <c r="G36" t="s">
        <v>36</v>
      </c>
    </row>
    <row r="37" spans="7:14" ht="15.6" x14ac:dyDescent="0.3">
      <c r="G37" s="20" t="s">
        <v>33</v>
      </c>
      <c r="H37" s="1" t="s">
        <v>21</v>
      </c>
      <c r="I37" s="1" t="s">
        <v>22</v>
      </c>
      <c r="J37" s="1" t="s">
        <v>23</v>
      </c>
      <c r="K37" s="1" t="s">
        <v>24</v>
      </c>
      <c r="L37" s="1" t="s">
        <v>25</v>
      </c>
      <c r="M37" s="2" t="s">
        <v>37</v>
      </c>
      <c r="N37" s="2" t="s">
        <v>38</v>
      </c>
    </row>
    <row r="38" spans="7:14" x14ac:dyDescent="0.3">
      <c r="G38" s="2" t="s">
        <v>15</v>
      </c>
      <c r="H38" s="2">
        <f>H30</f>
        <v>0.17500000000000002</v>
      </c>
      <c r="I38" s="2">
        <f>I30</f>
        <v>0.11145564251507058</v>
      </c>
      <c r="J38" s="2">
        <f>J30</f>
        <v>7.7048569647272191E-2</v>
      </c>
      <c r="K38" s="2">
        <f>K30</f>
        <v>4.3412157106222968E-2</v>
      </c>
      <c r="L38" s="2">
        <f>L30</f>
        <v>2.5000000000000001E-2</v>
      </c>
      <c r="M38" s="2">
        <f>SUMIF($H$43:$L$43,"=Max",H38:L38) - SUMIF($H$43:$L$43,"=Min",H38:L38)</f>
        <v>-4.9079449438802214E-3</v>
      </c>
      <c r="N38" s="2" t="str">
        <f>"Rangking " &amp; RANK(M38,$M$38:$M$42,1)</f>
        <v>Rangking 5</v>
      </c>
    </row>
    <row r="39" spans="7:14" x14ac:dyDescent="0.3">
      <c r="G39" s="2" t="s">
        <v>16</v>
      </c>
      <c r="H39" s="2">
        <f>H31</f>
        <v>0.22500000000000001</v>
      </c>
      <c r="I39" s="2">
        <f>I31</f>
        <v>0.12538759782945438</v>
      </c>
      <c r="J39" s="2">
        <f>J31</f>
        <v>6.8487617464241951E-2</v>
      </c>
      <c r="K39" s="2">
        <f>K31</f>
        <v>4.3412157106222968E-2</v>
      </c>
      <c r="L39" s="2">
        <f>L31</f>
        <v>1.9444444444444445E-2</v>
      </c>
      <c r="M39" s="2">
        <f>SUMIF($H$43:$L$43,"=Max",H39:L39) - SUMIF($H$43:$L$43,"=Min",H39:L39)</f>
        <v>-5.5092497368082194E-2</v>
      </c>
      <c r="N39" s="2" t="str">
        <f t="shared" ref="N39:N42" si="10">"Rangking " &amp; RANK(M39,$M$38:$M$42,1)</f>
        <v>Rangking 3</v>
      </c>
    </row>
    <row r="40" spans="7:14" x14ac:dyDescent="0.3">
      <c r="G40" s="2" t="s">
        <v>17</v>
      </c>
      <c r="H40" s="2">
        <f>H32</f>
        <v>0.22500000000000001</v>
      </c>
      <c r="I40" s="2">
        <f>I32</f>
        <v>0.11145564251507058</v>
      </c>
      <c r="J40" s="2">
        <f>J32</f>
        <v>5.9926665281211711E-2</v>
      </c>
      <c r="K40" s="2">
        <f>K32</f>
        <v>4.961389383568339E-2</v>
      </c>
      <c r="L40" s="2">
        <f>L32</f>
        <v>2.5000000000000001E-2</v>
      </c>
      <c r="M40" s="2">
        <f>SUMIF($H$43:$L$43,"=Max",H40:L40) - SUMIF($H$43:$L$43,"=Min",H40:L40)</f>
        <v>-7.8231586039401141E-2</v>
      </c>
      <c r="N40" s="2" t="str">
        <f t="shared" si="10"/>
        <v>Rangking 1</v>
      </c>
    </row>
    <row r="41" spans="7:14" x14ac:dyDescent="0.3">
      <c r="G41" s="2" t="s">
        <v>18</v>
      </c>
      <c r="H41" s="2">
        <f>H33</f>
        <v>0.19999999999999998</v>
      </c>
      <c r="I41" s="2">
        <f>I33</f>
        <v>9.7523687200686743E-2</v>
      </c>
      <c r="J41" s="2">
        <f>J33</f>
        <v>6.8487617464241951E-2</v>
      </c>
      <c r="K41" s="2">
        <f>K33</f>
        <v>4.3412157106222968E-2</v>
      </c>
      <c r="L41" s="2">
        <f>L33</f>
        <v>1.9444444444444445E-2</v>
      </c>
      <c r="M41" s="2">
        <f>SUMIF($H$43:$L$43,"=Max",H41:L41) - SUMIF($H$43:$L$43,"=Min",H41:L41)</f>
        <v>-5.7956407996849812E-2</v>
      </c>
      <c r="N41" s="2" t="str">
        <f t="shared" si="10"/>
        <v>Rangking 2</v>
      </c>
    </row>
    <row r="42" spans="7:14" x14ac:dyDescent="0.3">
      <c r="G42" s="2" t="s">
        <v>19</v>
      </c>
      <c r="H42" s="2">
        <f>H34</f>
        <v>0.17500000000000002</v>
      </c>
      <c r="I42" s="2">
        <f>I34</f>
        <v>0.11145564251507058</v>
      </c>
      <c r="J42" s="2">
        <f>J34</f>
        <v>5.9926665281211711E-2</v>
      </c>
      <c r="K42" s="2">
        <f>K34</f>
        <v>4.3412157106222968E-2</v>
      </c>
      <c r="L42" s="2">
        <f>L34</f>
        <v>2.2222222222222223E-2</v>
      </c>
      <c r="M42" s="2">
        <f>SUMIF($H$43:$L$43,"=Max",H42:L42) - SUMIF($H$43:$L$43,"=Min",H42:L42)</f>
        <v>-2.480762708771847E-2</v>
      </c>
      <c r="N42" s="2" t="str">
        <f t="shared" si="10"/>
        <v>Rangking 4</v>
      </c>
    </row>
    <row r="43" spans="7:14" x14ac:dyDescent="0.3">
      <c r="G43" s="2"/>
      <c r="H43" s="1" t="str">
        <f>H11</f>
        <v>Min</v>
      </c>
      <c r="I43" s="1" t="str">
        <f>I11</f>
        <v>Max</v>
      </c>
      <c r="J43" s="1" t="str">
        <f>J11</f>
        <v>Max</v>
      </c>
      <c r="K43" s="1" t="str">
        <f>K11</f>
        <v>Min</v>
      </c>
      <c r="L43" s="1" t="str">
        <f>L11</f>
        <v>Max</v>
      </c>
      <c r="M43" s="2"/>
      <c r="N43" s="2"/>
    </row>
  </sheetData>
  <mergeCells count="2">
    <mergeCell ref="G4:G5"/>
    <mergeCell ref="H4:L4"/>
  </mergeCells>
  <phoneticPr fontId="1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iseplutpi</dc:creator>
  <cp:lastModifiedBy>ISEP LUTPI NUR</cp:lastModifiedBy>
  <dcterms:created xsi:type="dcterms:W3CDTF">2021-03-05T10:43:01Z</dcterms:created>
  <dcterms:modified xsi:type="dcterms:W3CDTF">2021-03-05T13:11:17Z</dcterms:modified>
</cp:coreProperties>
</file>