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OneDrive\Dokumen\Kampus\Semester4\Kamis\Sistem Pendukung Keputusan\Minggu 5 - (Metode MAUT)\"/>
    </mc:Choice>
  </mc:AlternateContent>
  <xr:revisionPtr revIDLastSave="0" documentId="13_ncr:1_{CD9EBEB6-1FB1-4590-A758-6689D03A884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22" i="1"/>
  <c r="K23" i="1"/>
  <c r="K24" i="1"/>
  <c r="L24" i="1" s="1"/>
  <c r="K25" i="1"/>
  <c r="K26" i="1"/>
  <c r="K27" i="1"/>
  <c r="K28" i="1"/>
  <c r="L28" i="1" s="1"/>
  <c r="K29" i="1"/>
  <c r="K20" i="1"/>
  <c r="L6" i="1"/>
  <c r="M6" i="1"/>
  <c r="N6" i="1"/>
  <c r="O6" i="1"/>
  <c r="K6" i="1"/>
  <c r="J7" i="1"/>
  <c r="J20" i="1" s="1"/>
  <c r="J8" i="1"/>
  <c r="J21" i="1" s="1"/>
  <c r="J9" i="1"/>
  <c r="J22" i="1" s="1"/>
  <c r="J10" i="1"/>
  <c r="J23" i="1" s="1"/>
  <c r="J11" i="1"/>
  <c r="J24" i="1" s="1"/>
  <c r="J12" i="1"/>
  <c r="J25" i="1" s="1"/>
  <c r="J13" i="1"/>
  <c r="J26" i="1" s="1"/>
  <c r="J14" i="1"/>
  <c r="J27" i="1" s="1"/>
  <c r="J15" i="1"/>
  <c r="J28" i="1" s="1"/>
  <c r="J16" i="1"/>
  <c r="J29" i="1" s="1"/>
  <c r="J6" i="1"/>
  <c r="J19" i="1" s="1"/>
  <c r="D29" i="1"/>
  <c r="L9" i="1" s="1"/>
  <c r="E29" i="1"/>
  <c r="F29" i="1"/>
  <c r="N11" i="1" s="1"/>
  <c r="G29" i="1"/>
  <c r="C29" i="1"/>
  <c r="K10" i="1" s="1"/>
  <c r="D28" i="1"/>
  <c r="L8" i="1" s="1"/>
  <c r="E28" i="1"/>
  <c r="M11" i="1" s="1"/>
  <c r="F28" i="1"/>
  <c r="N10" i="1" s="1"/>
  <c r="G28" i="1"/>
  <c r="O9" i="1" s="1"/>
  <c r="C28" i="1"/>
  <c r="K9" i="1" s="1"/>
  <c r="G11" i="1"/>
  <c r="F11" i="1"/>
  <c r="E11" i="1"/>
  <c r="D11" i="1"/>
  <c r="C11" i="1"/>
  <c r="D9" i="1"/>
  <c r="F12" i="1" s="1"/>
  <c r="L27" i="1" l="1"/>
  <c r="L23" i="1"/>
  <c r="L20" i="1"/>
  <c r="L26" i="1"/>
  <c r="L22" i="1"/>
  <c r="L29" i="1"/>
  <c r="L25" i="1"/>
  <c r="L21" i="1"/>
  <c r="C12" i="1"/>
  <c r="G12" i="1"/>
  <c r="O7" i="1"/>
  <c r="O16" i="1"/>
  <c r="K16" i="1"/>
  <c r="L15" i="1"/>
  <c r="M14" i="1"/>
  <c r="N13" i="1"/>
  <c r="O12" i="1"/>
  <c r="K12" i="1"/>
  <c r="L11" i="1"/>
  <c r="M10" i="1"/>
  <c r="N9" i="1"/>
  <c r="O8" i="1"/>
  <c r="K8" i="1"/>
  <c r="E12" i="1"/>
  <c r="H12" i="1" s="1"/>
  <c r="N7" i="1"/>
  <c r="N16" i="1"/>
  <c r="O15" i="1"/>
  <c r="K15" i="1"/>
  <c r="L14" i="1"/>
  <c r="M13" i="1"/>
  <c r="N12" i="1"/>
  <c r="O11" i="1"/>
  <c r="K11" i="1"/>
  <c r="L10" i="1"/>
  <c r="M9" i="1"/>
  <c r="N8" i="1"/>
  <c r="M16" i="1"/>
  <c r="L13" i="1"/>
  <c r="D12" i="1"/>
  <c r="M7" i="1"/>
  <c r="N15" i="1"/>
  <c r="O14" i="1"/>
  <c r="K14" i="1"/>
  <c r="M12" i="1"/>
  <c r="O10" i="1"/>
  <c r="M8" i="1"/>
  <c r="K7" i="1"/>
  <c r="L7" i="1"/>
  <c r="L16" i="1"/>
  <c r="M15" i="1"/>
  <c r="N14" i="1"/>
  <c r="O13" i="1"/>
  <c r="K13" i="1"/>
  <c r="L12" i="1"/>
</calcChain>
</file>

<file path=xl/sharedStrings.xml><?xml version="1.0" encoding="utf-8"?>
<sst xmlns="http://schemas.openxmlformats.org/spreadsheetml/2006/main" count="39" uniqueCount="33">
  <si>
    <t>PENERAPAN METODE MAUT DALAM SELEKSI CALON PESERTA OLIMPIADE SAINS NASIONAL (OSN)</t>
  </si>
  <si>
    <t>Kode</t>
  </si>
  <si>
    <t>Kriteria</t>
  </si>
  <si>
    <t>Bobot</t>
  </si>
  <si>
    <t>C1</t>
  </si>
  <si>
    <t>C2</t>
  </si>
  <si>
    <t>C3</t>
  </si>
  <si>
    <t>C4</t>
  </si>
  <si>
    <t>C5</t>
  </si>
  <si>
    <t>Total</t>
  </si>
  <si>
    <t>Rangking</t>
  </si>
  <si>
    <t>Nilai Matematika</t>
  </si>
  <si>
    <t>Nilai Kimia</t>
  </si>
  <si>
    <t>Nilai Kepribadian</t>
  </si>
  <si>
    <t>Nilai Fisika</t>
  </si>
  <si>
    <t>Factor</t>
  </si>
  <si>
    <t>Weight</t>
  </si>
  <si>
    <r>
      <rPr>
        <sz val="11"/>
        <color theme="1"/>
        <rFont val="Segoe UI Symbol"/>
        <family val="2"/>
      </rPr>
      <t>∑</t>
    </r>
    <r>
      <rPr>
        <sz val="11"/>
        <color theme="1"/>
        <rFont val="Calibri"/>
        <family val="2"/>
      </rPr>
      <t xml:space="preserve"> w</t>
    </r>
  </si>
  <si>
    <t>Nilai siswa</t>
  </si>
  <si>
    <t>Siswa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</si>
  <si>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</si>
  <si>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</si>
  <si>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</si>
  <si>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</si>
  <si>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</si>
  <si>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</si>
  <si>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</si>
  <si>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</si>
  <si>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</si>
  <si>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</si>
  <si>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A-</t>
  </si>
  <si>
    <t>A+</t>
  </si>
  <si>
    <t>Prefensi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</si>
</sst>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egoe UI Symbo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2" borderId="4" xfId="0" applyFill="1" applyBorder="1"/>
    <xf numFmtId="0" fontId="0" fillId="3" borderId="4" xfId="0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11" xfId="0" applyFill="1" applyBorder="1"/>
    <xf numFmtId="0" fontId="0" fillId="3" borderId="12" xfId="0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right" vertical="center"/>
    </xf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right" vertical="center"/>
    </xf>
    <xf numFmtId="0" fontId="0" fillId="3" borderId="10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128195</xdr:colOff>
      <xdr:row>7</xdr:row>
      <xdr:rowOff>4033</xdr:rowOff>
    </xdr:from>
    <xdr:ext cx="657681" cy="4650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D4C0BD3-AB61-429B-9CC6-362501884B6D}"/>
                </a:ext>
              </a:extLst>
            </xdr:cNvPr>
            <xdr:cNvSpPr txBox="1"/>
          </xdr:nvSpPr>
          <xdr:spPr>
            <a:xfrm>
              <a:off x="3642360" y="1268057"/>
              <a:ext cx="657681" cy="46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d-ID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𝑤𝑖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=1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D4C0BD3-AB61-429B-9CC6-362501884B6D}"/>
                </a:ext>
              </a:extLst>
            </xdr:cNvPr>
            <xdr:cNvSpPr txBox="1"/>
          </xdr:nvSpPr>
          <xdr:spPr>
            <a:xfrm>
              <a:off x="3642360" y="1268057"/>
              <a:ext cx="657681" cy="46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∑24_(</a:t>
              </a:r>
              <a:r>
                <a:rPr lang="id-ID" sz="1100" b="0" i="0">
                  <a:latin typeface="Cambria Math" panose="02040503050406030204" pitchFamily="18" charset="0"/>
                </a:rPr>
                <a:t>𝑖=1</a:t>
              </a:r>
              <a:r>
                <a:rPr lang="en-US" sz="1100" b="0" i="0">
                  <a:latin typeface="Cambria Math" panose="02040503050406030204" pitchFamily="18" charset="0"/>
                </a:rPr>
                <a:t>)^</a:t>
              </a:r>
              <a:r>
                <a:rPr lang="id-ID" sz="1100" b="0" i="0">
                  <a:latin typeface="Cambria Math" panose="02040503050406030204" pitchFamily="18" charset="0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</a:rPr>
                <a:t>▒〖</a:t>
              </a:r>
              <a:r>
                <a:rPr lang="id-ID" sz="1100" b="0" i="0">
                  <a:latin typeface="Cambria Math" panose="02040503050406030204" pitchFamily="18" charset="0"/>
                </a:rPr>
                <a:t>𝑤𝑖=1</a:t>
              </a:r>
              <a:r>
                <a:rPr lang="en-US" sz="1100" b="0" i="0">
                  <a:latin typeface="Cambria Math" panose="02040503050406030204" pitchFamily="18" charset="0"/>
                </a:rPr>
                <a:t>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144780</xdr:colOff>
      <xdr:row>5</xdr:row>
      <xdr:rowOff>60960</xdr:rowOff>
    </xdr:from>
    <xdr:ext cx="1319977" cy="4053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73D666E-8F6C-448C-9A33-6FAE1E1B3571}"/>
                </a:ext>
              </a:extLst>
            </xdr:cNvPr>
            <xdr:cNvSpPr txBox="1"/>
          </xdr:nvSpPr>
          <xdr:spPr>
            <a:xfrm>
              <a:off x="4876800" y="5821680"/>
              <a:ext cx="1319977" cy="40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id-ID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id-ID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id-ID" sz="14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  <m:r>
                      <a:rPr lang="id-ID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id-ID" sz="1400" b="0" i="1">
                            <a:latin typeface="Cambria Math" panose="02040503050406030204" pitchFamily="18" charset="0"/>
                          </a:rPr>
                          <m:t>− </m:t>
                        </m:r>
                        <m:sSub>
                          <m:sSub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sSup>
                              <m:sSup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p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p>
                          </m:sub>
                        </m:sSub>
                        <m:r>
                          <a:rPr lang="id-ID" sz="1400" b="0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sSub>
                          <m:sSub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sSup>
                              <m:sSup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p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</m:sup>
                            </m:sSup>
                          </m:sub>
                        </m:sSub>
                        <m:r>
                          <a:rPr lang="id-ID" sz="1400" b="0" i="1">
                            <a:latin typeface="Cambria Math" panose="02040503050406030204" pitchFamily="18" charset="0"/>
                          </a:rPr>
                          <m:t>− </m:t>
                        </m:r>
                        <m:sSub>
                          <m:sSub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sSup>
                              <m:sSup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p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p>
                          </m:sub>
                        </m:sSub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73D666E-8F6C-448C-9A33-6FAE1E1B3571}"/>
                </a:ext>
              </a:extLst>
            </xdr:cNvPr>
            <xdr:cNvSpPr txBox="1"/>
          </xdr:nvSpPr>
          <xdr:spPr>
            <a:xfrm>
              <a:off x="4876800" y="5821680"/>
              <a:ext cx="1319977" cy="40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d-ID" sz="1400" b="0" i="0">
                  <a:latin typeface="Cambria Math" panose="02040503050406030204" pitchFamily="18" charset="0"/>
                </a:rPr>
                <a:t>𝑈</a:t>
              </a:r>
              <a:r>
                <a:rPr lang="en-US" sz="1400" b="0" i="0">
                  <a:latin typeface="Cambria Math" panose="02040503050406030204" pitchFamily="18" charset="0"/>
                </a:rPr>
                <a:t>_(</a:t>
              </a:r>
              <a:r>
                <a:rPr lang="id-ID" sz="1400" b="0" i="0">
                  <a:latin typeface="Cambria Math" panose="02040503050406030204" pitchFamily="18" charset="0"/>
                </a:rPr>
                <a:t>(𝑥)</a:t>
              </a:r>
              <a:r>
                <a:rPr lang="en-US" sz="1400" b="0" i="0">
                  <a:latin typeface="Cambria Math" panose="02040503050406030204" pitchFamily="18" charset="0"/>
                </a:rPr>
                <a:t>)</a:t>
              </a:r>
              <a:r>
                <a:rPr lang="id-ID" sz="1400" b="0" i="0">
                  <a:latin typeface="Cambria Math" panose="02040503050406030204" pitchFamily="18" charset="0"/>
                </a:rPr>
                <a:t>=(𝑥_𝑖− 𝑥_(𝑖^− )  )/(𝑥_(𝑖^+ )− 𝑥_(𝑖^− )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12</xdr:col>
      <xdr:colOff>353210</xdr:colOff>
      <xdr:row>17</xdr:row>
      <xdr:rowOff>92785</xdr:rowOff>
    </xdr:from>
    <xdr:ext cx="983539" cy="4621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E7A69C0-89A8-4BF0-A5F2-1B8225492C2D}"/>
                </a:ext>
              </a:extLst>
            </xdr:cNvPr>
            <xdr:cNvSpPr txBox="1"/>
          </xdr:nvSpPr>
          <xdr:spPr>
            <a:xfrm>
              <a:off x="8134575" y="3221467"/>
              <a:ext cx="983539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)</m:t>
                    </m:r>
                    <m:nary>
                      <m:naryPr>
                        <m:chr m:val="∑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d-ID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𝑊𝑗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𝑋𝑖𝑗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E7A69C0-89A8-4BF0-A5F2-1B8225492C2D}"/>
                </a:ext>
              </a:extLst>
            </xdr:cNvPr>
            <xdr:cNvSpPr txBox="1"/>
          </xdr:nvSpPr>
          <xdr:spPr>
            <a:xfrm>
              <a:off x="8134575" y="3221467"/>
              <a:ext cx="983539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d-ID" sz="1100" b="0" i="0">
                  <a:latin typeface="Cambria Math" panose="02040503050406030204" pitchFamily="18" charset="0"/>
                </a:rPr>
                <a:t>𝑉(𝑥)∑24_(𝑖=1)^𝑛▒〖𝑊𝑗.𝑋𝑖𝑗〗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zoomScale="85" zoomScaleNormal="85" workbookViewId="0">
      <selection activeCell="Q24" sqref="Q24"/>
    </sheetView>
  </sheetViews>
  <sheetFormatPr defaultRowHeight="14.4" x14ac:dyDescent="0.3"/>
  <cols>
    <col min="3" max="3" width="15.6640625" customWidth="1"/>
  </cols>
  <sheetData>
    <row r="1" spans="1:15" x14ac:dyDescent="0.3">
      <c r="A1" t="s">
        <v>0</v>
      </c>
    </row>
    <row r="2" spans="1:15" ht="15" thickBot="1" x14ac:dyDescent="0.35"/>
    <row r="3" spans="1:15" x14ac:dyDescent="0.3">
      <c r="B3" s="5" t="s">
        <v>1</v>
      </c>
      <c r="C3" s="6" t="s">
        <v>2</v>
      </c>
      <c r="D3" s="11" t="s">
        <v>3</v>
      </c>
    </row>
    <row r="4" spans="1:15" x14ac:dyDescent="0.3">
      <c r="B4" s="12" t="s">
        <v>4</v>
      </c>
      <c r="C4" s="4" t="s">
        <v>10</v>
      </c>
      <c r="D4" s="13">
        <v>2</v>
      </c>
    </row>
    <row r="5" spans="1:15" x14ac:dyDescent="0.3">
      <c r="B5" s="12" t="s">
        <v>5</v>
      </c>
      <c r="C5" s="4" t="s">
        <v>11</v>
      </c>
      <c r="D5" s="13">
        <v>5</v>
      </c>
    </row>
    <row r="6" spans="1:15" x14ac:dyDescent="0.3">
      <c r="B6" s="12" t="s">
        <v>6</v>
      </c>
      <c r="C6" s="4" t="s">
        <v>14</v>
      </c>
      <c r="D6" s="13">
        <v>4</v>
      </c>
      <c r="J6" s="14" t="str">
        <f>B16</f>
        <v>Siswa</v>
      </c>
      <c r="K6" s="14" t="str">
        <f>C16</f>
        <v>C1</v>
      </c>
      <c r="L6" s="14" t="str">
        <f>D16</f>
        <v>C2</v>
      </c>
      <c r="M6" s="14" t="str">
        <f>E16</f>
        <v>C3</v>
      </c>
      <c r="N6" s="14" t="str">
        <f>F16</f>
        <v>C4</v>
      </c>
      <c r="O6" s="14" t="str">
        <f>G16</f>
        <v>C5</v>
      </c>
    </row>
    <row r="7" spans="1:15" x14ac:dyDescent="0.3">
      <c r="B7" s="12" t="s">
        <v>7</v>
      </c>
      <c r="C7" s="4" t="s">
        <v>12</v>
      </c>
      <c r="D7" s="13">
        <v>4</v>
      </c>
      <c r="J7" s="27" t="str">
        <f>B17</f>
        <v>A1</v>
      </c>
      <c r="K7" s="15">
        <f>(C17-C$28)/(C$29-C$28)</f>
        <v>0.66666666666666663</v>
      </c>
      <c r="L7" s="15">
        <f>(D17-D$28)/(D$29-D$28)</f>
        <v>1</v>
      </c>
      <c r="M7" s="15">
        <f>(E17-E$28)/(E$29-E$28)</f>
        <v>0</v>
      </c>
      <c r="N7" s="15">
        <f>(F17-F$28)/(F$29-F$28)</f>
        <v>1</v>
      </c>
      <c r="O7" s="15">
        <f>(G17-G$28)/(G$29-G$28)</f>
        <v>0.66666666666666663</v>
      </c>
    </row>
    <row r="8" spans="1:15" x14ac:dyDescent="0.3">
      <c r="B8" s="12" t="s">
        <v>8</v>
      </c>
      <c r="C8" s="4" t="s">
        <v>13</v>
      </c>
      <c r="D8" s="13">
        <v>3</v>
      </c>
      <c r="J8" s="27" t="str">
        <f>B18</f>
        <v>A2</v>
      </c>
      <c r="K8" s="15">
        <f>(C18-C$28)/(C$29-C$28)</f>
        <v>0.33333333333333331</v>
      </c>
      <c r="L8" s="15">
        <f>(D18-D$28)/(D$29-D$28)</f>
        <v>0.5</v>
      </c>
      <c r="M8" s="15">
        <f>(E18-E$28)/(E$29-E$28)</f>
        <v>1</v>
      </c>
      <c r="N8" s="15">
        <f>(F18-F$28)/(F$29-F$28)</f>
        <v>1</v>
      </c>
      <c r="O8" s="15">
        <f>(G18-G$28)/(G$29-G$28)</f>
        <v>0.33333333333333331</v>
      </c>
    </row>
    <row r="9" spans="1:15" ht="15" thickBot="1" x14ac:dyDescent="0.35">
      <c r="B9" s="1"/>
      <c r="C9" s="2" t="s">
        <v>9</v>
      </c>
      <c r="D9" s="3">
        <f>SUM(D4:D8)</f>
        <v>18</v>
      </c>
      <c r="J9" s="27" t="str">
        <f>B19</f>
        <v>A3</v>
      </c>
      <c r="K9" s="15">
        <f>(C19-C$28)/(C$29-C$28)</f>
        <v>0.33333333333333331</v>
      </c>
      <c r="L9" s="15">
        <f>(D19-D$28)/(D$29-D$28)</f>
        <v>0</v>
      </c>
      <c r="M9" s="15">
        <f>(E19-E$28)/(E$29-E$28)</f>
        <v>1</v>
      </c>
      <c r="N9" s="15">
        <f>(F19-F$28)/(F$29-F$28)</f>
        <v>1</v>
      </c>
      <c r="O9" s="15">
        <f>(G19-G$28)/(G$29-G$28)</f>
        <v>0.33333333333333331</v>
      </c>
    </row>
    <row r="10" spans="1:15" ht="15" thickBot="1" x14ac:dyDescent="0.35">
      <c r="J10" s="27" t="str">
        <f>B20</f>
        <v>A4</v>
      </c>
      <c r="K10" s="15">
        <f>(C20-C$28)/(C$29-C$28)</f>
        <v>0.66666666666666663</v>
      </c>
      <c r="L10" s="15">
        <f>(D20-D$28)/(D$29-D$28)</f>
        <v>1</v>
      </c>
      <c r="M10" s="15">
        <f>(E20-E$28)/(E$29-E$28)</f>
        <v>0</v>
      </c>
      <c r="N10" s="15">
        <f>(F20-F$28)/(F$29-F$28)</f>
        <v>1</v>
      </c>
      <c r="O10" s="15">
        <f>(G20-G$28)/(G$29-G$28)</f>
        <v>0</v>
      </c>
    </row>
    <row r="11" spans="1:15" ht="16.8" x14ac:dyDescent="0.4">
      <c r="B11" s="5" t="s">
        <v>15</v>
      </c>
      <c r="C11" s="6" t="str">
        <f>B4</f>
        <v>C1</v>
      </c>
      <c r="D11" s="6" t="str">
        <f>B5</f>
        <v>C2</v>
      </c>
      <c r="E11" s="6" t="str">
        <f>B6</f>
        <v>C3</v>
      </c>
      <c r="F11" s="6" t="str">
        <f>B7</f>
        <v>C4</v>
      </c>
      <c r="G11" s="6" t="str">
        <f>B8</f>
        <v>C5</v>
      </c>
      <c r="H11" s="7" t="s">
        <v>17</v>
      </c>
      <c r="J11" s="27" t="str">
        <f>B21</f>
        <v>A5</v>
      </c>
      <c r="K11" s="15">
        <f>(C21-C$28)/(C$29-C$28)</f>
        <v>0.33333333333333331</v>
      </c>
      <c r="L11" s="15">
        <f>(D21-D$28)/(D$29-D$28)</f>
        <v>1</v>
      </c>
      <c r="M11" s="15">
        <f>(E21-E$28)/(E$29-E$28)</f>
        <v>0.5</v>
      </c>
      <c r="N11" s="15">
        <f>(F21-F$28)/(F$29-F$28)</f>
        <v>1</v>
      </c>
      <c r="O11" s="15">
        <f>(G21-G$28)/(G$29-G$28)</f>
        <v>1</v>
      </c>
    </row>
    <row r="12" spans="1:15" ht="15" thickBot="1" x14ac:dyDescent="0.35">
      <c r="B12" s="8" t="s">
        <v>16</v>
      </c>
      <c r="C12" s="9">
        <f>D4/D9</f>
        <v>0.1111111111111111</v>
      </c>
      <c r="D12" s="9">
        <f>D5/D9</f>
        <v>0.27777777777777779</v>
      </c>
      <c r="E12" s="9">
        <f>D6/D9</f>
        <v>0.22222222222222221</v>
      </c>
      <c r="F12" s="9">
        <f>D7/D9</f>
        <v>0.22222222222222221</v>
      </c>
      <c r="G12" s="9">
        <f>D8/D9</f>
        <v>0.16666666666666666</v>
      </c>
      <c r="H12" s="10">
        <f>SUM(C12:G12)</f>
        <v>1</v>
      </c>
      <c r="J12" s="27" t="str">
        <f>B22</f>
        <v>A6</v>
      </c>
      <c r="K12" s="15">
        <f>(C22-C$28)/(C$29-C$28)</f>
        <v>1</v>
      </c>
      <c r="L12" s="15">
        <f>(D22-D$28)/(D$29-D$28)</f>
        <v>1</v>
      </c>
      <c r="M12" s="15">
        <f>(E22-E$28)/(E$29-E$28)</f>
        <v>0</v>
      </c>
      <c r="N12" s="15">
        <f>(F22-F$28)/(F$29-F$28)</f>
        <v>0</v>
      </c>
      <c r="O12" s="15">
        <f>(G22-G$28)/(G$29-G$28)</f>
        <v>0.66666666666666663</v>
      </c>
    </row>
    <row r="13" spans="1:15" x14ac:dyDescent="0.3">
      <c r="J13" s="27" t="str">
        <f>B23</f>
        <v>A7</v>
      </c>
      <c r="K13" s="15">
        <f>(C23-C$28)/(C$29-C$28)</f>
        <v>0.33333333333333331</v>
      </c>
      <c r="L13" s="15">
        <f>(D23-D$28)/(D$29-D$28)</f>
        <v>0.5</v>
      </c>
      <c r="M13" s="15">
        <f>(E23-E$28)/(E$29-E$28)</f>
        <v>0</v>
      </c>
      <c r="N13" s="15">
        <f>(F23-F$28)/(F$29-F$28)</f>
        <v>1</v>
      </c>
      <c r="O13" s="15">
        <f>(G23-G$28)/(G$29-G$28)</f>
        <v>0.66666666666666663</v>
      </c>
    </row>
    <row r="14" spans="1:15" x14ac:dyDescent="0.3">
      <c r="J14" s="27" t="str">
        <f>B24</f>
        <v>A8</v>
      </c>
      <c r="K14" s="15">
        <f>(C24-C$28)/(C$29-C$28)</f>
        <v>0</v>
      </c>
      <c r="L14" s="15">
        <f>(D24-D$28)/(D$29-D$28)</f>
        <v>1</v>
      </c>
      <c r="M14" s="15">
        <f>(E24-E$28)/(E$29-E$28)</f>
        <v>0.5</v>
      </c>
      <c r="N14" s="15">
        <f>(F24-F$28)/(F$29-F$28)</f>
        <v>1</v>
      </c>
      <c r="O14" s="15">
        <f>(G24-G$28)/(G$29-G$28)</f>
        <v>0.66666666666666663</v>
      </c>
    </row>
    <row r="15" spans="1:15" ht="15" thickBot="1" x14ac:dyDescent="0.35">
      <c r="B15" t="s">
        <v>18</v>
      </c>
      <c r="J15" s="27" t="str">
        <f>B25</f>
        <v>A9</v>
      </c>
      <c r="K15" s="15">
        <f>(C25-C$28)/(C$29-C$28)</f>
        <v>1</v>
      </c>
      <c r="L15" s="15">
        <f>(D25-D$28)/(D$29-D$28)</f>
        <v>0</v>
      </c>
      <c r="M15" s="15">
        <f>(E25-E$28)/(E$29-E$28)</f>
        <v>1</v>
      </c>
      <c r="N15" s="15">
        <f>(F25-F$28)/(F$29-F$28)</f>
        <v>0</v>
      </c>
      <c r="O15" s="15">
        <f>(G25-G$28)/(G$29-G$28)</f>
        <v>0.33333333333333331</v>
      </c>
    </row>
    <row r="16" spans="1:15" x14ac:dyDescent="0.3">
      <c r="B16" s="16" t="s">
        <v>19</v>
      </c>
      <c r="C16" s="17" t="s">
        <v>4</v>
      </c>
      <c r="D16" s="17" t="s">
        <v>5</v>
      </c>
      <c r="E16" s="17" t="s">
        <v>6</v>
      </c>
      <c r="F16" s="17" t="s">
        <v>7</v>
      </c>
      <c r="G16" s="18" t="s">
        <v>8</v>
      </c>
      <c r="J16" s="27" t="str">
        <f>B26</f>
        <v>A10</v>
      </c>
      <c r="K16" s="15">
        <f>(C26-C$28)/(C$29-C$28)</f>
        <v>0.66666666666666663</v>
      </c>
      <c r="L16" s="15">
        <f>(D26-D$28)/(D$29-D$28)</f>
        <v>1</v>
      </c>
      <c r="M16" s="15">
        <f>(E26-E$28)/(E$29-E$28)</f>
        <v>0.5</v>
      </c>
      <c r="N16" s="15">
        <f>(F26-F$28)/(F$29-F$28)</f>
        <v>0</v>
      </c>
      <c r="O16" s="15">
        <f>(G26-G$28)/(G$29-G$28)</f>
        <v>0.33333333333333331</v>
      </c>
    </row>
    <row r="17" spans="2:12" x14ac:dyDescent="0.3">
      <c r="B17" s="19" t="s">
        <v>20</v>
      </c>
      <c r="C17" s="15">
        <v>4</v>
      </c>
      <c r="D17" s="15">
        <v>5</v>
      </c>
      <c r="E17" s="15">
        <v>3</v>
      </c>
      <c r="F17" s="15">
        <v>4</v>
      </c>
      <c r="G17" s="20">
        <v>4</v>
      </c>
    </row>
    <row r="18" spans="2:12" ht="15" thickBot="1" x14ac:dyDescent="0.35">
      <c r="B18" s="19" t="s">
        <v>21</v>
      </c>
      <c r="C18" s="15">
        <v>3</v>
      </c>
      <c r="D18" s="15">
        <v>4</v>
      </c>
      <c r="E18" s="15">
        <v>5</v>
      </c>
      <c r="F18" s="15">
        <v>4</v>
      </c>
      <c r="G18" s="20">
        <v>3</v>
      </c>
    </row>
    <row r="19" spans="2:12" x14ac:dyDescent="0.3">
      <c r="B19" s="19" t="s">
        <v>22</v>
      </c>
      <c r="C19" s="15">
        <v>3</v>
      </c>
      <c r="D19" s="15">
        <v>3</v>
      </c>
      <c r="E19" s="15">
        <v>5</v>
      </c>
      <c r="F19" s="15">
        <v>4</v>
      </c>
      <c r="G19" s="20">
        <v>3</v>
      </c>
      <c r="J19" s="16" t="str">
        <f>J6</f>
        <v>Siswa</v>
      </c>
      <c r="K19" s="17" t="s">
        <v>32</v>
      </c>
      <c r="L19" s="18" t="s">
        <v>10</v>
      </c>
    </row>
    <row r="20" spans="2:12" x14ac:dyDescent="0.3">
      <c r="B20" s="19" t="s">
        <v>23</v>
      </c>
      <c r="C20" s="15">
        <v>4</v>
      </c>
      <c r="D20" s="15">
        <v>5</v>
      </c>
      <c r="E20" s="15">
        <v>3</v>
      </c>
      <c r="F20" s="15">
        <v>4</v>
      </c>
      <c r="G20" s="20">
        <v>2</v>
      </c>
      <c r="J20" s="29" t="str">
        <f t="shared" ref="J20:J29" si="0">J7</f>
        <v>A1</v>
      </c>
      <c r="K20" s="28">
        <f>(C$12*K7)+(D$12*L7)+(E$12*M7)+(F$12*N7)+(G$12*O7)</f>
        <v>0.68518518518518512</v>
      </c>
      <c r="L20" s="30">
        <f>RANK(K20,$K$20:$K$29)</f>
        <v>3</v>
      </c>
    </row>
    <row r="21" spans="2:12" x14ac:dyDescent="0.3">
      <c r="B21" s="19" t="s">
        <v>24</v>
      </c>
      <c r="C21" s="15">
        <v>3</v>
      </c>
      <c r="D21" s="15">
        <v>5</v>
      </c>
      <c r="E21" s="15">
        <v>4</v>
      </c>
      <c r="F21" s="15">
        <v>4</v>
      </c>
      <c r="G21" s="20">
        <v>5</v>
      </c>
      <c r="J21" s="29" t="str">
        <f t="shared" si="0"/>
        <v>A2</v>
      </c>
      <c r="K21" s="28">
        <f>(C$12*K8)+(D$12*L8)+(E$12*M8)+(F$12*N8)+(G$12*O8)</f>
        <v>0.67592592592592593</v>
      </c>
      <c r="L21" s="30">
        <f>RANK(K21,$K$20:$K$29)</f>
        <v>4</v>
      </c>
    </row>
    <row r="22" spans="2:12" x14ac:dyDescent="0.3">
      <c r="B22" s="19" t="s">
        <v>25</v>
      </c>
      <c r="C22" s="15">
        <v>5</v>
      </c>
      <c r="D22" s="15">
        <v>5</v>
      </c>
      <c r="E22" s="15">
        <v>3</v>
      </c>
      <c r="F22" s="15">
        <v>3</v>
      </c>
      <c r="G22" s="20">
        <v>4</v>
      </c>
      <c r="J22" s="29" t="str">
        <f t="shared" si="0"/>
        <v>A3</v>
      </c>
      <c r="K22" s="28">
        <f>(C$12*K9)+(D$12*L9)+(E$12*M9)+(F$12*N9)+(G$12*O9)</f>
        <v>0.53703703703703698</v>
      </c>
      <c r="L22" s="30">
        <f>RANK(K22,$K$20:$K$29)</f>
        <v>6</v>
      </c>
    </row>
    <row r="23" spans="2:12" x14ac:dyDescent="0.3">
      <c r="B23" s="19" t="s">
        <v>26</v>
      </c>
      <c r="C23" s="15">
        <v>3</v>
      </c>
      <c r="D23" s="15">
        <v>4</v>
      </c>
      <c r="E23" s="15">
        <v>3</v>
      </c>
      <c r="F23" s="15">
        <v>4</v>
      </c>
      <c r="G23" s="20">
        <v>4</v>
      </c>
      <c r="J23" s="29" t="str">
        <f t="shared" si="0"/>
        <v>A4</v>
      </c>
      <c r="K23" s="28">
        <f>(C$12*K10)+(D$12*L10)+(E$12*M10)+(F$12*N10)+(G$12*O10)</f>
        <v>0.57407407407407407</v>
      </c>
      <c r="L23" s="30">
        <f>RANK(K23,$K$20:$K$29)</f>
        <v>5</v>
      </c>
    </row>
    <row r="24" spans="2:12" x14ac:dyDescent="0.3">
      <c r="B24" s="19" t="s">
        <v>27</v>
      </c>
      <c r="C24" s="15">
        <v>2</v>
      </c>
      <c r="D24" s="15">
        <v>5</v>
      </c>
      <c r="E24" s="15">
        <v>4</v>
      </c>
      <c r="F24" s="15">
        <v>4</v>
      </c>
      <c r="G24" s="20">
        <v>4</v>
      </c>
      <c r="J24" s="29" t="str">
        <f t="shared" si="0"/>
        <v>A5</v>
      </c>
      <c r="K24" s="28">
        <f>(C$12*K11)+(D$12*L11)+(E$12*M11)+(F$12*N11)+(G$12*O11)</f>
        <v>0.81481481481481477</v>
      </c>
      <c r="L24" s="30">
        <f>RANK(K24,$K$20:$K$29)</f>
        <v>1</v>
      </c>
    </row>
    <row r="25" spans="2:12" x14ac:dyDescent="0.3">
      <c r="B25" s="19" t="s">
        <v>28</v>
      </c>
      <c r="C25" s="15">
        <v>5</v>
      </c>
      <c r="D25" s="15">
        <v>3</v>
      </c>
      <c r="E25" s="15">
        <v>5</v>
      </c>
      <c r="F25" s="15">
        <v>3</v>
      </c>
      <c r="G25" s="20">
        <v>3</v>
      </c>
      <c r="J25" s="29" t="str">
        <f t="shared" si="0"/>
        <v>A6</v>
      </c>
      <c r="K25" s="28">
        <f>(C$12*K12)+(D$12*L12)+(E$12*M12)+(F$12*N12)+(G$12*O12)</f>
        <v>0.5</v>
      </c>
      <c r="L25" s="30">
        <f>RANK(K25,$K$20:$K$29)</f>
        <v>9</v>
      </c>
    </row>
    <row r="26" spans="2:12" ht="15" thickBot="1" x14ac:dyDescent="0.35">
      <c r="B26" s="21" t="s">
        <v>29</v>
      </c>
      <c r="C26" s="22">
        <v>4</v>
      </c>
      <c r="D26" s="22">
        <v>5</v>
      </c>
      <c r="E26" s="22">
        <v>4</v>
      </c>
      <c r="F26" s="22">
        <v>3</v>
      </c>
      <c r="G26" s="23">
        <v>3</v>
      </c>
      <c r="J26" s="29" t="str">
        <f t="shared" si="0"/>
        <v>A7</v>
      </c>
      <c r="K26" s="28">
        <f>(C$12*K13)+(D$12*L13)+(E$12*M13)+(F$12*N13)+(G$12*O13)</f>
        <v>0.5092592592592593</v>
      </c>
      <c r="L26" s="30">
        <f>RANK(K26,$K$20:$K$29)</f>
        <v>8</v>
      </c>
    </row>
    <row r="27" spans="2:12" ht="15" thickBot="1" x14ac:dyDescent="0.35">
      <c r="J27" s="29" t="str">
        <f t="shared" si="0"/>
        <v>A8</v>
      </c>
      <c r="K27" s="28">
        <f>(C$12*K14)+(D$12*L14)+(E$12*M14)+(F$12*N14)+(G$12*O14)</f>
        <v>0.72222222222222232</v>
      </c>
      <c r="L27" s="30">
        <f>RANK(K27,$K$20:$K$29)</f>
        <v>2</v>
      </c>
    </row>
    <row r="28" spans="2:12" x14ac:dyDescent="0.3">
      <c r="B28" s="16" t="s">
        <v>30</v>
      </c>
      <c r="C28" s="17">
        <f>MIN(C17:C26)</f>
        <v>2</v>
      </c>
      <c r="D28" s="17">
        <f t="shared" ref="D28:G28" si="1">MIN(D17:D26)</f>
        <v>3</v>
      </c>
      <c r="E28" s="17">
        <f t="shared" si="1"/>
        <v>3</v>
      </c>
      <c r="F28" s="17">
        <f t="shared" si="1"/>
        <v>3</v>
      </c>
      <c r="G28" s="18">
        <f t="shared" si="1"/>
        <v>2</v>
      </c>
      <c r="J28" s="29" t="str">
        <f t="shared" si="0"/>
        <v>A9</v>
      </c>
      <c r="K28" s="28">
        <f>(C$12*K15)+(D$12*L15)+(E$12*M15)+(F$12*N15)+(G$12*O15)</f>
        <v>0.38888888888888884</v>
      </c>
      <c r="L28" s="30">
        <f>RANK(K28,$K$20:$K$29)</f>
        <v>10</v>
      </c>
    </row>
    <row r="29" spans="2:12" ht="15" thickBot="1" x14ac:dyDescent="0.35">
      <c r="B29" s="24" t="s">
        <v>31</v>
      </c>
      <c r="C29" s="25">
        <f>MAX(C17:C26)</f>
        <v>5</v>
      </c>
      <c r="D29" s="25">
        <f t="shared" ref="D29:G29" si="2">MAX(D17:D26)</f>
        <v>5</v>
      </c>
      <c r="E29" s="25">
        <f t="shared" si="2"/>
        <v>5</v>
      </c>
      <c r="F29" s="25">
        <f t="shared" si="2"/>
        <v>4</v>
      </c>
      <c r="G29" s="26">
        <f t="shared" si="2"/>
        <v>5</v>
      </c>
      <c r="J29" s="31" t="str">
        <f t="shared" si="0"/>
        <v>A10</v>
      </c>
      <c r="K29" s="32">
        <f>(C$12*K16)+(D$12*L16)+(E$12*M16)+(F$12*N16)+(G$12*O16)</f>
        <v>0.51851851851851849</v>
      </c>
      <c r="L29" s="33">
        <f>RANK(K29,$K$20:$K$29)</f>
        <v>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iseplutpi</dc:creator>
  <cp:lastModifiedBy>iseplutpi</cp:lastModifiedBy>
  <cp:lastPrinted>2021-03-11T15:38:51Z</cp:lastPrinted>
  <dcterms:created xsi:type="dcterms:W3CDTF">2015-06-05T18:17:20Z</dcterms:created>
  <dcterms:modified xsi:type="dcterms:W3CDTF">2021-03-11T15:46:11Z</dcterms:modified>
</cp:coreProperties>
</file>