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showInkAnnotation="0"/>
  <mc:AlternateContent xmlns:mc="http://schemas.openxmlformats.org/markup-compatibility/2006">
    <mc:Choice Requires="x15">
      <x15ac:absPath xmlns:x15ac="http://schemas.microsoft.com/office/spreadsheetml/2010/11/ac" url="D:\Kampus\semester5\Kamis\Data Mining\UTS\"/>
    </mc:Choice>
  </mc:AlternateContent>
  <xr:revisionPtr revIDLastSave="0" documentId="13_ncr:1_{F67535FC-7DD5-4728-ADAC-2292110D6EED}" xr6:coauthVersionLast="47" xr6:coauthVersionMax="47" xr10:uidLastSave="{00000000-0000-0000-0000-000000000000}"/>
  <bookViews>
    <workbookView xWindow="-108" yWindow="-108" windowWidth="23256" windowHeight="12456" activeTab="2" xr2:uid="{00000000-000D-0000-FFFF-FFFF00000000}"/>
  </bookViews>
  <sheets>
    <sheet name="Soal2" sheetId="1" r:id="rId1"/>
    <sheet name="soal3" sheetId="3" r:id="rId2"/>
    <sheet name="soal4" sheetId="2" r:id="rId3"/>
  </sheets>
  <definedNames>
    <definedName name="_xlnm._FilterDatabase" localSheetId="2" hidden="1">soal4!$B$5:$F$5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20" i="2" l="1"/>
  <c r="N24" i="2"/>
  <c r="B20" i="2"/>
  <c r="N35" i="2"/>
  <c r="L35" i="2"/>
  <c r="J35" i="2"/>
  <c r="H35" i="2"/>
  <c r="H29" i="2"/>
  <c r="H30" i="2" s="1"/>
  <c r="H31" i="2" s="1"/>
  <c r="N22" i="2"/>
  <c r="L22" i="2"/>
  <c r="J22" i="2"/>
  <c r="H22" i="2"/>
  <c r="H12" i="2"/>
  <c r="H13" i="2" s="1"/>
  <c r="H14" i="2" s="1"/>
  <c r="H15" i="2" s="1"/>
  <c r="H16" i="2" s="1"/>
  <c r="H17" i="2" s="1"/>
  <c r="H18" i="2" s="1"/>
  <c r="L24" i="2" s="1"/>
  <c r="B6" i="2"/>
  <c r="B7" i="2" s="1"/>
  <c r="B8" i="2" s="1"/>
  <c r="B9" i="2" s="1"/>
  <c r="B10" i="2" s="1"/>
  <c r="B11" i="2" s="1"/>
  <c r="B12" i="2" s="1"/>
  <c r="B13" i="2" s="1"/>
  <c r="B14" i="2" s="1"/>
  <c r="B15" i="2" s="1"/>
  <c r="B16" i="2" s="1"/>
  <c r="C6" i="3"/>
  <c r="D6" i="3"/>
  <c r="D5" i="3"/>
  <c r="C5" i="3"/>
  <c r="A7" i="3"/>
  <c r="A8" i="3"/>
  <c r="A9" i="3"/>
  <c r="A10" i="3"/>
  <c r="A11" i="3"/>
  <c r="A12" i="3"/>
  <c r="A13" i="3"/>
  <c r="A14" i="3"/>
  <c r="A15" i="3"/>
  <c r="A6" i="3"/>
  <c r="L25" i="2" l="1"/>
  <c r="J23" i="2"/>
  <c r="N23" i="2"/>
  <c r="J24" i="2"/>
  <c r="H36" i="2"/>
  <c r="L23" i="2"/>
  <c r="J25" i="2"/>
  <c r="L36" i="2"/>
  <c r="N37" i="2"/>
  <c r="J36" i="2"/>
  <c r="L38" i="2"/>
  <c r="J38" i="2"/>
  <c r="L37" i="2"/>
  <c r="J37" i="2"/>
  <c r="N36" i="2"/>
  <c r="H23" i="2"/>
  <c r="C24" i="2" l="1"/>
  <c r="C23" i="2"/>
  <c r="C25" i="2" l="1"/>
  <c r="D14" i="1"/>
  <c r="D13" i="1"/>
  <c r="D12" i="1"/>
  <c r="D11" i="1"/>
  <c r="D10" i="1"/>
  <c r="D9" i="1"/>
  <c r="D8" i="1"/>
  <c r="D7" i="1"/>
  <c r="B4" i="1"/>
  <c r="B3" i="1"/>
  <c r="D24" i="2" l="1"/>
  <c r="D23" i="2"/>
  <c r="C7" i="1"/>
  <c r="C14" i="1"/>
  <c r="C10" i="1"/>
  <c r="C13" i="1"/>
  <c r="C9" i="1"/>
  <c r="C6" i="1"/>
  <c r="C12" i="1"/>
  <c r="C8" i="1"/>
  <c r="C15" i="1"/>
  <c r="C11" i="1"/>
  <c r="E7" i="1" l="1"/>
  <c r="E8" i="1" s="1"/>
  <c r="E9" i="1" s="1"/>
  <c r="E10" i="1" s="1"/>
  <c r="E11" i="1" s="1"/>
  <c r="E12" i="1" s="1"/>
  <c r="E13" i="1" s="1"/>
  <c r="E14" i="1" s="1"/>
  <c r="E15" i="1" s="1"/>
  <c r="E2" i="1"/>
  <c r="E1" i="1"/>
  <c r="E4" i="1" l="1"/>
  <c r="E3" i="1"/>
</calcChain>
</file>

<file path=xl/sharedStrings.xml><?xml version="1.0" encoding="utf-8"?>
<sst xmlns="http://schemas.openxmlformats.org/spreadsheetml/2006/main" count="175" uniqueCount="42">
  <si>
    <t>No</t>
  </si>
  <si>
    <t>Data</t>
  </si>
  <si>
    <t>Normalisasi Data</t>
  </si>
  <si>
    <t>Moving Average (262)</t>
  </si>
  <si>
    <t>Single Exponential Smoothing (alpha=0,3)</t>
  </si>
  <si>
    <t>Pelamar</t>
  </si>
  <si>
    <t>IPK</t>
  </si>
  <si>
    <t>Psikologi</t>
  </si>
  <si>
    <t>Wawancara</t>
  </si>
  <si>
    <t>Diterima</t>
  </si>
  <si>
    <t>Bagus</t>
  </si>
  <si>
    <t>Tinggi</t>
  </si>
  <si>
    <t>Baik</t>
  </si>
  <si>
    <t>Ya</t>
  </si>
  <si>
    <t>Sedang</t>
  </si>
  <si>
    <t>Buruk</t>
  </si>
  <si>
    <t>Rendah</t>
  </si>
  <si>
    <t>Tidak</t>
  </si>
  <si>
    <t>Cukup</t>
  </si>
  <si>
    <t>Kurang</t>
  </si>
  <si>
    <t>Isep Lutpi Nur</t>
  </si>
  <si>
    <t>Max</t>
  </si>
  <si>
    <t>Min</t>
  </si>
  <si>
    <t>Rata Rata</t>
  </si>
  <si>
    <t>Standar deviasi</t>
  </si>
  <si>
    <t>Batas Atas</t>
  </si>
  <si>
    <t>Batas Bawah</t>
  </si>
  <si>
    <t>Alpha</t>
  </si>
  <si>
    <t>Anomali data</t>
  </si>
  <si>
    <t>Penjelasan</t>
  </si>
  <si>
    <t>a. Kesimpulan dari data normalisasi di soal no 2, Terdapat 2 anomali data yaitu data no 3 yang melewati batas bawah dan data no 6 yang melewati batas atas.</t>
  </si>
  <si>
    <t>b.</t>
  </si>
  <si>
    <t>Variable</t>
  </si>
  <si>
    <t>Data Sample Hasil Ya</t>
  </si>
  <si>
    <t>Propabilitas</t>
  </si>
  <si>
    <t>DataSample</t>
  </si>
  <si>
    <t>Data Uji</t>
  </si>
  <si>
    <t>Pengujian</t>
  </si>
  <si>
    <t>Persentasi</t>
  </si>
  <si>
    <t>Pada kasus ini karena semua nilai terdapat perkalian ke nol. Maka di tabah nilai 0.1 untuk setiap propabilitas. Kemudian kesimpulanya karena pengujian data dengan propabilitas tidak lebih tinggi dari ya. Maka hasilnya Tidak</t>
  </si>
  <si>
    <t>Jumlah</t>
  </si>
  <si>
    <t>Data Sample Hasil 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</si>
</sst>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Calibri"/>
      <family val="2"/>
      <charset val="1"/>
      <scheme val="minor"/>
    </font>
    <font>
      <b/>
      <sz val="11"/>
      <color theme="1"/>
      <name val="Calibri"/>
      <family val="2"/>
      <scheme val="minor"/>
    </font>
    <font>
      <b/>
      <sz val="16"/>
      <color theme="1"/>
      <name val="Calibri"/>
      <family val="2"/>
      <scheme val="minor"/>
    </font>
    <font>
      <sz val="11"/>
      <color theme="1"/>
      <name val="Calibri"/>
      <family val="2"/>
      <charset val="1"/>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9" fontId="3" fillId="0" borderId="0" applyFont="0" applyFill="0" applyBorder="0" applyAlignment="0" applyProtection="0"/>
  </cellStyleXfs>
  <cellXfs count="2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0" fillId="2" borderId="1" xfId="0" applyFill="1" applyBorder="1" applyAlignment="1">
      <alignment horizontal="center"/>
    </xf>
    <xf numFmtId="164" fontId="0" fillId="0" borderId="1" xfId="0" applyNumberFormat="1" applyBorder="1"/>
    <xf numFmtId="0" fontId="0" fillId="0" borderId="0" xfId="0" applyAlignment="1">
      <alignment horizontal="left"/>
    </xf>
    <xf numFmtId="164" fontId="0" fillId="0" borderId="0" xfId="0" applyNumberFormat="1"/>
    <xf numFmtId="165" fontId="0" fillId="0" borderId="0" xfId="0" applyNumberFormat="1" applyAlignment="1">
      <alignment horizontal="right"/>
    </xf>
    <xf numFmtId="0" fontId="2" fillId="3" borderId="0" xfId="0" applyFont="1" applyFill="1" applyAlignment="1">
      <alignment horizontal="left" vertical="top"/>
    </xf>
    <xf numFmtId="0" fontId="1" fillId="3" borderId="1" xfId="0" applyFont="1" applyFill="1" applyBorder="1" applyAlignment="1">
      <alignment horizontal="left" vertical="center"/>
    </xf>
    <xf numFmtId="0" fontId="1" fillId="2" borderId="2" xfId="0" applyFont="1" applyFill="1" applyBorder="1" applyAlignment="1">
      <alignment horizontal="center"/>
    </xf>
    <xf numFmtId="0" fontId="0" fillId="0" borderId="1" xfId="0" applyFill="1" applyBorder="1" applyAlignment="1">
      <alignment horizontal="center"/>
    </xf>
    <xf numFmtId="0" fontId="1" fillId="2" borderId="0" xfId="0" applyFont="1" applyFill="1" applyBorder="1" applyAlignment="1">
      <alignment horizontal="center"/>
    </xf>
    <xf numFmtId="0" fontId="0" fillId="0" borderId="0" xfId="0" applyFill="1" applyBorder="1" applyAlignment="1">
      <alignment horizontal="center"/>
    </xf>
    <xf numFmtId="0" fontId="0" fillId="0" borderId="0" xfId="0" applyBorder="1"/>
    <xf numFmtId="9" fontId="0" fillId="0" borderId="1" xfId="1" applyFont="1" applyBorder="1"/>
    <xf numFmtId="9" fontId="0" fillId="0" borderId="1" xfId="1" applyFont="1" applyFill="1" applyBorder="1" applyAlignment="1">
      <alignment horizontal="center"/>
    </xf>
    <xf numFmtId="2" fontId="0" fillId="0" borderId="0" xfId="0" applyNumberFormat="1"/>
    <xf numFmtId="2" fontId="0" fillId="0" borderId="1" xfId="1" applyNumberFormat="1" applyFont="1" applyBorder="1"/>
    <xf numFmtId="9" fontId="0" fillId="4" borderId="1" xfId="1" applyFont="1" applyFill="1" applyBorder="1"/>
    <xf numFmtId="49" fontId="0" fillId="0" borderId="0" xfId="0" applyNumberFormat="1" applyAlignment="1">
      <alignment horizontal="left"/>
    </xf>
    <xf numFmtId="0" fontId="0" fillId="0" borderId="0" xfId="0" applyAlignment="1">
      <alignment horizontal="center"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soal3!$A$5</c:f>
              <c:strCache>
                <c:ptCount val="1"/>
                <c:pt idx="0">
                  <c:v>Normalisasi Data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val>
            <c:numRef>
              <c:f>soal3!$A$6:$A$15</c:f>
              <c:numCache>
                <c:formatCode>0.000</c:formatCode>
                <c:ptCount val="10"/>
                <c:pt idx="0">
                  <c:v>0.6470588235294118</c:v>
                </c:pt>
                <c:pt idx="1">
                  <c:v>0.35294117647058826</c:v>
                </c:pt>
                <c:pt idx="2">
                  <c:v>0</c:v>
                </c:pt>
                <c:pt idx="3">
                  <c:v>0.41176470588235292</c:v>
                </c:pt>
                <c:pt idx="4">
                  <c:v>0.52941176470588236</c:v>
                </c:pt>
                <c:pt idx="5">
                  <c:v>1</c:v>
                </c:pt>
                <c:pt idx="6">
                  <c:v>0.80392156862745101</c:v>
                </c:pt>
                <c:pt idx="7">
                  <c:v>0.78431372549019607</c:v>
                </c:pt>
                <c:pt idx="8">
                  <c:v>0.72549019607843135</c:v>
                </c:pt>
                <c:pt idx="9">
                  <c:v>0.66666666666666663</c:v>
                </c:pt>
              </c:numCache>
            </c:numRef>
          </c:val>
          <c:smooth val="0"/>
          <c:extLst>
            <c:ext xmlns:c16="http://schemas.microsoft.com/office/drawing/2014/chart" uri="{C3380CC4-5D6E-409C-BE32-E72D297353CC}">
              <c16:uniqueId val="{00000000-4755-4C19-A94B-4DCA8279AEDB}"/>
            </c:ext>
          </c:extLst>
        </c:ser>
        <c:dLbls>
          <c:showLegendKey val="0"/>
          <c:showVal val="0"/>
          <c:showCatName val="0"/>
          <c:showSerName val="0"/>
          <c:showPercent val="0"/>
          <c:showBubbleSize val="0"/>
        </c:dLbls>
        <c:marker val="1"/>
        <c:smooth val="0"/>
        <c:axId val="512513136"/>
        <c:axId val="512509808"/>
      </c:lineChart>
      <c:catAx>
        <c:axId val="5125131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09808"/>
        <c:crosses val="autoZero"/>
        <c:auto val="1"/>
        <c:lblAlgn val="ctr"/>
        <c:lblOffset val="100"/>
        <c:noMultiLvlLbl val="0"/>
      </c:catAx>
      <c:valAx>
        <c:axId val="5125098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1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396240</xdr:colOff>
      <xdr:row>7</xdr:row>
      <xdr:rowOff>106680</xdr:rowOff>
    </xdr:from>
    <xdr:to>
      <xdr:col>7</xdr:col>
      <xdr:colOff>601980</xdr:colOff>
      <xdr:row>28</xdr:row>
      <xdr:rowOff>0</xdr:rowOff>
    </xdr:to>
    <xdr:grpSp>
      <xdr:nvGrpSpPr>
        <xdr:cNvPr id="6" name="Group 5">
          <a:extLst>
            <a:ext uri="{FF2B5EF4-FFF2-40B4-BE49-F238E27FC236}">
              <a16:creationId xmlns:a16="http://schemas.microsoft.com/office/drawing/2014/main" id="{F3FEEDE0-AC47-48B5-AFEE-0CBEFC1E4721}"/>
            </a:ext>
          </a:extLst>
        </xdr:cNvPr>
        <xdr:cNvGrpSpPr/>
      </xdr:nvGrpSpPr>
      <xdr:grpSpPr>
        <a:xfrm>
          <a:off x="1539240" y="1470660"/>
          <a:ext cx="4358640" cy="3733800"/>
          <a:chOff x="1272540" y="693420"/>
          <a:chExt cx="4572000" cy="3733800"/>
        </a:xfrm>
      </xdr:grpSpPr>
      <xdr:graphicFrame macro="">
        <xdr:nvGraphicFramePr>
          <xdr:cNvPr id="2" name="Chart 1">
            <a:extLst>
              <a:ext uri="{FF2B5EF4-FFF2-40B4-BE49-F238E27FC236}">
                <a16:creationId xmlns:a16="http://schemas.microsoft.com/office/drawing/2014/main" id="{81BFE696-91A5-4EC0-8700-430876DF3104}"/>
              </a:ext>
            </a:extLst>
          </xdr:cNvPr>
          <xdr:cNvGraphicFramePr/>
        </xdr:nvGraphicFramePr>
        <xdr:xfrm>
          <a:off x="1272540" y="693420"/>
          <a:ext cx="4572000" cy="3733800"/>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4" name="Straight Connector 3">
            <a:extLst>
              <a:ext uri="{FF2B5EF4-FFF2-40B4-BE49-F238E27FC236}">
                <a16:creationId xmlns:a16="http://schemas.microsoft.com/office/drawing/2014/main" id="{D5CCF265-BBBE-4F74-B587-AFC5F0D8D014}"/>
              </a:ext>
            </a:extLst>
          </xdr:cNvPr>
          <xdr:cNvCxnSpPr/>
        </xdr:nvCxnSpPr>
        <xdr:spPr>
          <a:xfrm>
            <a:off x="1714500" y="1821180"/>
            <a:ext cx="3992880" cy="0"/>
          </a:xfrm>
          <a:prstGeom prst="line">
            <a:avLst/>
          </a:prstGeom>
          <a:ln w="317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39CBD6DF-B000-4B9F-A32D-CE55F882DCCE}"/>
              </a:ext>
            </a:extLst>
          </xdr:cNvPr>
          <xdr:cNvCxnSpPr/>
        </xdr:nvCxnSpPr>
        <xdr:spPr>
          <a:xfrm>
            <a:off x="1691640" y="3390900"/>
            <a:ext cx="3992880" cy="0"/>
          </a:xfrm>
          <a:prstGeom prst="line">
            <a:avLst/>
          </a:prstGeom>
          <a:ln w="3175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G15"/>
  <sheetViews>
    <sheetView workbookViewId="0">
      <selection activeCell="G1" sqref="G1"/>
    </sheetView>
  </sheetViews>
  <sheetFormatPr defaultRowHeight="14.4" x14ac:dyDescent="0.3"/>
  <cols>
    <col min="1" max="1" width="6.6640625" customWidth="1"/>
    <col min="2" max="2" width="9" style="1"/>
    <col min="3" max="3" width="12.44140625" customWidth="1"/>
    <col min="4" max="4" width="14.44140625" customWidth="1"/>
    <col min="5" max="5" width="23" customWidth="1"/>
  </cols>
  <sheetData>
    <row r="1" spans="1:7" x14ac:dyDescent="0.3">
      <c r="A1" t="s">
        <v>20</v>
      </c>
      <c r="D1" s="8" t="s">
        <v>23</v>
      </c>
      <c r="E1" s="9">
        <f>AVERAGE(C6:C15)</f>
        <v>0.59215686274509804</v>
      </c>
      <c r="F1" t="s">
        <v>27</v>
      </c>
      <c r="G1">
        <v>0.3</v>
      </c>
    </row>
    <row r="2" spans="1:7" x14ac:dyDescent="0.3">
      <c r="A2" s="23">
        <v>2113191079</v>
      </c>
      <c r="B2" s="23"/>
      <c r="C2" s="23"/>
      <c r="D2" s="8" t="s">
        <v>24</v>
      </c>
      <c r="E2">
        <f>STDEV(C6:C15)</f>
        <v>0.2826070026184801</v>
      </c>
    </row>
    <row r="3" spans="1:7" x14ac:dyDescent="0.3">
      <c r="A3" t="s">
        <v>21</v>
      </c>
      <c r="B3" s="1">
        <f>MAX(B6:B15)</f>
        <v>119</v>
      </c>
      <c r="D3" s="8" t="s">
        <v>25</v>
      </c>
      <c r="E3" s="9">
        <f>E1+E2</f>
        <v>0.87476386536357809</v>
      </c>
    </row>
    <row r="4" spans="1:7" x14ac:dyDescent="0.3">
      <c r="A4" t="s">
        <v>22</v>
      </c>
      <c r="B4" s="1">
        <f>MIN(B6:B15)</f>
        <v>68</v>
      </c>
      <c r="D4" s="8" t="s">
        <v>26</v>
      </c>
      <c r="E4" s="9">
        <f>E1-E2</f>
        <v>0.30954986012661795</v>
      </c>
    </row>
    <row r="5" spans="1:7" ht="33.75" customHeight="1" x14ac:dyDescent="0.3">
      <c r="A5" s="4" t="s">
        <v>0</v>
      </c>
      <c r="B5" s="4" t="s">
        <v>1</v>
      </c>
      <c r="C5" s="4" t="s">
        <v>2</v>
      </c>
      <c r="D5" s="4" t="s">
        <v>3</v>
      </c>
      <c r="E5" s="4" t="s">
        <v>4</v>
      </c>
    </row>
    <row r="6" spans="1:7" x14ac:dyDescent="0.3">
      <c r="A6" s="2">
        <v>1</v>
      </c>
      <c r="B6" s="2">
        <v>101</v>
      </c>
      <c r="C6" s="7">
        <f t="shared" ref="C6:C15" si="0">(B6-$B$4)/($B$3-$B$4)</f>
        <v>0.6470588235294118</v>
      </c>
      <c r="D6" s="3"/>
      <c r="E6" s="3"/>
    </row>
    <row r="7" spans="1:7" x14ac:dyDescent="0.3">
      <c r="A7" s="2">
        <v>2</v>
      </c>
      <c r="B7" s="2">
        <v>86</v>
      </c>
      <c r="C7" s="7">
        <f t="shared" si="0"/>
        <v>0.35294117647058826</v>
      </c>
      <c r="D7" s="3">
        <f>((B6*2)+(B7*6)+(B8*2))/10</f>
        <v>85.4</v>
      </c>
      <c r="E7" s="3">
        <f>G1*C6+(1-G1)*C6</f>
        <v>0.6470588235294118</v>
      </c>
    </row>
    <row r="8" spans="1:7" x14ac:dyDescent="0.3">
      <c r="A8" s="2">
        <v>3</v>
      </c>
      <c r="B8" s="2">
        <v>68</v>
      </c>
      <c r="C8" s="7">
        <f t="shared" si="0"/>
        <v>0</v>
      </c>
      <c r="D8" s="3">
        <f t="shared" ref="D8:D14" si="1">((B7*2)+(B8*6)+(B9*2))/10</f>
        <v>75.8</v>
      </c>
      <c r="E8" s="3">
        <f t="shared" ref="E8:E15" si="2">$G$1*C7+(1-$G$1)*E7</f>
        <v>0.55882352941176472</v>
      </c>
    </row>
    <row r="9" spans="1:7" x14ac:dyDescent="0.3">
      <c r="A9" s="2">
        <v>4</v>
      </c>
      <c r="B9" s="2">
        <v>89</v>
      </c>
      <c r="C9" s="7">
        <f t="shared" si="0"/>
        <v>0.41176470588235292</v>
      </c>
      <c r="D9" s="3">
        <f t="shared" si="1"/>
        <v>86</v>
      </c>
      <c r="E9" s="3">
        <f t="shared" si="2"/>
        <v>0.39117647058823529</v>
      </c>
    </row>
    <row r="10" spans="1:7" x14ac:dyDescent="0.3">
      <c r="A10" s="2">
        <v>5</v>
      </c>
      <c r="B10" s="2">
        <v>95</v>
      </c>
      <c r="C10" s="7">
        <f t="shared" si="0"/>
        <v>0.52941176470588236</v>
      </c>
      <c r="D10" s="3">
        <f t="shared" si="1"/>
        <v>98.6</v>
      </c>
      <c r="E10" s="3">
        <f t="shared" si="2"/>
        <v>0.39735294117647058</v>
      </c>
    </row>
    <row r="11" spans="1:7" x14ac:dyDescent="0.3">
      <c r="A11" s="2">
        <v>6</v>
      </c>
      <c r="B11" s="2">
        <v>119</v>
      </c>
      <c r="C11" s="7">
        <f t="shared" si="0"/>
        <v>1</v>
      </c>
      <c r="D11" s="3">
        <f t="shared" si="1"/>
        <v>112.2</v>
      </c>
      <c r="E11" s="3">
        <f t="shared" si="2"/>
        <v>0.43697058823529406</v>
      </c>
    </row>
    <row r="12" spans="1:7" x14ac:dyDescent="0.3">
      <c r="A12" s="2">
        <v>7</v>
      </c>
      <c r="B12" s="2">
        <v>109</v>
      </c>
      <c r="C12" s="7">
        <f t="shared" si="0"/>
        <v>0.80392156862745101</v>
      </c>
      <c r="D12" s="3">
        <f t="shared" si="1"/>
        <v>110.8</v>
      </c>
      <c r="E12" s="3">
        <f t="shared" si="2"/>
        <v>0.60587941176470583</v>
      </c>
    </row>
    <row r="13" spans="1:7" x14ac:dyDescent="0.3">
      <c r="A13" s="2">
        <v>8</v>
      </c>
      <c r="B13" s="2">
        <v>108</v>
      </c>
      <c r="C13" s="7">
        <f t="shared" si="0"/>
        <v>0.78431372549019607</v>
      </c>
      <c r="D13" s="3">
        <f t="shared" si="1"/>
        <v>107.6</v>
      </c>
      <c r="E13" s="3">
        <f t="shared" si="2"/>
        <v>0.66529205882352938</v>
      </c>
    </row>
    <row r="14" spans="1:7" x14ac:dyDescent="0.3">
      <c r="A14" s="2">
        <v>9</v>
      </c>
      <c r="B14" s="2">
        <v>105</v>
      </c>
      <c r="C14" s="7">
        <f t="shared" si="0"/>
        <v>0.72549019607843135</v>
      </c>
      <c r="D14" s="3">
        <f t="shared" si="1"/>
        <v>105</v>
      </c>
      <c r="E14" s="3">
        <f t="shared" si="2"/>
        <v>0.70099855882352935</v>
      </c>
    </row>
    <row r="15" spans="1:7" x14ac:dyDescent="0.3">
      <c r="A15" s="2">
        <v>10</v>
      </c>
      <c r="B15" s="2">
        <v>102</v>
      </c>
      <c r="C15" s="7">
        <f t="shared" si="0"/>
        <v>0.66666666666666663</v>
      </c>
      <c r="D15" s="3"/>
      <c r="E15" s="3">
        <f t="shared" si="2"/>
        <v>0.70834604999999995</v>
      </c>
    </row>
  </sheetData>
  <mergeCells count="1">
    <mergeCell ref="A2: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15"/>
  <sheetViews>
    <sheetView workbookViewId="0">
      <selection sqref="A1:C2"/>
    </sheetView>
  </sheetViews>
  <sheetFormatPr defaultRowHeight="14.4" x14ac:dyDescent="0.3"/>
  <cols>
    <col min="1" max="1" width="17.77734375" customWidth="1"/>
    <col min="2" max="2" width="4.6640625" customWidth="1"/>
    <col min="3" max="3" width="19.21875" customWidth="1"/>
  </cols>
  <sheetData>
    <row r="1" spans="1:6" x14ac:dyDescent="0.3">
      <c r="A1" t="s">
        <v>20</v>
      </c>
      <c r="B1" s="1"/>
    </row>
    <row r="2" spans="1:6" x14ac:dyDescent="0.3">
      <c r="A2" s="23">
        <v>2113191079</v>
      </c>
      <c r="B2" s="23"/>
      <c r="C2" s="23"/>
    </row>
    <row r="4" spans="1:6" ht="21" x14ac:dyDescent="0.3">
      <c r="A4" s="11" t="s">
        <v>28</v>
      </c>
      <c r="F4" t="s">
        <v>29</v>
      </c>
    </row>
    <row r="5" spans="1:6" x14ac:dyDescent="0.3">
      <c r="A5" s="12" t="s">
        <v>2</v>
      </c>
      <c r="C5" s="8" t="str">
        <f>Soal2!D3</f>
        <v>Batas Atas</v>
      </c>
      <c r="D5" s="10">
        <f>Soal2!E3</f>
        <v>0.87476386536357809</v>
      </c>
      <c r="F5" t="s">
        <v>30</v>
      </c>
    </row>
    <row r="6" spans="1:6" x14ac:dyDescent="0.3">
      <c r="A6" s="7">
        <f>Soal2!C6</f>
        <v>0.6470588235294118</v>
      </c>
      <c r="C6" s="8" t="str">
        <f>Soal2!D4</f>
        <v>Batas Bawah</v>
      </c>
      <c r="D6" s="10">
        <f>Soal2!E4</f>
        <v>0.30954986012661795</v>
      </c>
    </row>
    <row r="7" spans="1:6" x14ac:dyDescent="0.3">
      <c r="A7" s="7">
        <f>Soal2!C7</f>
        <v>0.35294117647058826</v>
      </c>
      <c r="C7" t="s">
        <v>31</v>
      </c>
    </row>
    <row r="8" spans="1:6" x14ac:dyDescent="0.3">
      <c r="A8" s="7">
        <f>Soal2!C8</f>
        <v>0</v>
      </c>
    </row>
    <row r="9" spans="1:6" x14ac:dyDescent="0.3">
      <c r="A9" s="7">
        <f>Soal2!C9</f>
        <v>0.41176470588235292</v>
      </c>
    </row>
    <row r="10" spans="1:6" x14ac:dyDescent="0.3">
      <c r="A10" s="7">
        <f>Soal2!C10</f>
        <v>0.52941176470588236</v>
      </c>
    </row>
    <row r="11" spans="1:6" x14ac:dyDescent="0.3">
      <c r="A11" s="7">
        <f>Soal2!C11</f>
        <v>1</v>
      </c>
    </row>
    <row r="12" spans="1:6" x14ac:dyDescent="0.3">
      <c r="A12" s="7">
        <f>Soal2!C12</f>
        <v>0.80392156862745101</v>
      </c>
    </row>
    <row r="13" spans="1:6" x14ac:dyDescent="0.3">
      <c r="A13" s="7">
        <f>Soal2!C13</f>
        <v>0.78431372549019607</v>
      </c>
    </row>
    <row r="14" spans="1:6" x14ac:dyDescent="0.3">
      <c r="A14" s="7">
        <f>Soal2!C14</f>
        <v>0.72549019607843135</v>
      </c>
    </row>
    <row r="15" spans="1:6" x14ac:dyDescent="0.3">
      <c r="A15" s="7">
        <f>Soal2!C15</f>
        <v>0.66666666666666663</v>
      </c>
    </row>
  </sheetData>
  <mergeCells count="1">
    <mergeCell ref="A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N38"/>
  <sheetViews>
    <sheetView showGridLines="0" tabSelected="1" zoomScaleNormal="100" workbookViewId="0">
      <selection sqref="A1:C2"/>
    </sheetView>
  </sheetViews>
  <sheetFormatPr defaultRowHeight="14.4" x14ac:dyDescent="0.3"/>
  <cols>
    <col min="2" max="2" width="9" style="1"/>
    <col min="3" max="3" width="9.77734375" customWidth="1"/>
    <col min="4" max="4" width="10.21875" customWidth="1"/>
    <col min="5" max="5" width="11.21875" customWidth="1"/>
    <col min="6" max="6" width="10.77734375" customWidth="1"/>
    <col min="8" max="13" width="14.109375" customWidth="1"/>
    <col min="14" max="14" width="16.77734375" customWidth="1"/>
  </cols>
  <sheetData>
    <row r="1" spans="1:13" x14ac:dyDescent="0.3">
      <c r="A1" t="s">
        <v>20</v>
      </c>
    </row>
    <row r="2" spans="1:13" x14ac:dyDescent="0.3">
      <c r="A2" s="23">
        <v>2113191079</v>
      </c>
      <c r="B2" s="23"/>
      <c r="C2" s="23"/>
    </row>
    <row r="4" spans="1:13" x14ac:dyDescent="0.3">
      <c r="B4" s="8" t="s">
        <v>35</v>
      </c>
      <c r="H4" s="13" t="s">
        <v>32</v>
      </c>
      <c r="I4" s="15"/>
    </row>
    <row r="5" spans="1:13" x14ac:dyDescent="0.3">
      <c r="B5" s="5" t="s">
        <v>5</v>
      </c>
      <c r="C5" s="5" t="s">
        <v>6</v>
      </c>
      <c r="D5" s="5" t="s">
        <v>7</v>
      </c>
      <c r="E5" s="5" t="s">
        <v>8</v>
      </c>
      <c r="F5" s="5" t="s">
        <v>9</v>
      </c>
      <c r="H5" s="5" t="s">
        <v>6</v>
      </c>
      <c r="I5" s="5" t="s">
        <v>7</v>
      </c>
      <c r="J5" s="5" t="s">
        <v>8</v>
      </c>
    </row>
    <row r="6" spans="1:13" x14ac:dyDescent="0.3">
      <c r="B6" s="2">
        <f>IFERROR(B5+1,1)</f>
        <v>1</v>
      </c>
      <c r="C6" s="2" t="s">
        <v>18</v>
      </c>
      <c r="D6" s="2" t="s">
        <v>14</v>
      </c>
      <c r="E6" s="2" t="s">
        <v>12</v>
      </c>
      <c r="F6" s="2" t="s">
        <v>13</v>
      </c>
      <c r="H6" s="14" t="s">
        <v>19</v>
      </c>
      <c r="I6" s="14" t="s">
        <v>16</v>
      </c>
      <c r="J6" s="14" t="s">
        <v>12</v>
      </c>
    </row>
    <row r="7" spans="1:13" x14ac:dyDescent="0.3">
      <c r="B7" s="2">
        <f t="shared" ref="B7:B16" si="0">IFERROR(B6+1,1)</f>
        <v>2</v>
      </c>
      <c r="C7" s="2" t="s">
        <v>10</v>
      </c>
      <c r="D7" s="2" t="s">
        <v>14</v>
      </c>
      <c r="E7" s="2" t="s">
        <v>12</v>
      </c>
      <c r="F7" s="2" t="s">
        <v>13</v>
      </c>
      <c r="H7" s="14" t="s">
        <v>18</v>
      </c>
      <c r="I7" s="14" t="s">
        <v>14</v>
      </c>
      <c r="J7" s="14" t="s">
        <v>15</v>
      </c>
      <c r="M7" s="16"/>
    </row>
    <row r="8" spans="1:13" x14ac:dyDescent="0.3">
      <c r="B8" s="2">
        <f t="shared" si="0"/>
        <v>3</v>
      </c>
      <c r="C8" s="2" t="s">
        <v>19</v>
      </c>
      <c r="D8" s="2" t="s">
        <v>11</v>
      </c>
      <c r="E8" s="2" t="s">
        <v>12</v>
      </c>
      <c r="F8" s="2" t="s">
        <v>13</v>
      </c>
      <c r="H8" s="14" t="s">
        <v>10</v>
      </c>
      <c r="I8" s="14" t="s">
        <v>11</v>
      </c>
      <c r="J8" s="3"/>
      <c r="M8" s="17"/>
    </row>
    <row r="9" spans="1:13" x14ac:dyDescent="0.3">
      <c r="B9" s="2">
        <f t="shared" si="0"/>
        <v>4</v>
      </c>
      <c r="C9" s="2" t="s">
        <v>18</v>
      </c>
      <c r="D9" s="2" t="s">
        <v>11</v>
      </c>
      <c r="E9" s="2" t="s">
        <v>12</v>
      </c>
      <c r="F9" s="2" t="s">
        <v>13</v>
      </c>
    </row>
    <row r="10" spans="1:13" x14ac:dyDescent="0.3">
      <c r="B10" s="2">
        <f t="shared" si="0"/>
        <v>5</v>
      </c>
      <c r="C10" s="2" t="s">
        <v>10</v>
      </c>
      <c r="D10" s="2" t="s">
        <v>11</v>
      </c>
      <c r="E10" s="2" t="s">
        <v>12</v>
      </c>
      <c r="F10" s="2" t="s">
        <v>13</v>
      </c>
      <c r="H10" t="s">
        <v>33</v>
      </c>
    </row>
    <row r="11" spans="1:13" x14ac:dyDescent="0.3">
      <c r="B11" s="2">
        <f t="shared" si="0"/>
        <v>6</v>
      </c>
      <c r="C11" s="2" t="s">
        <v>18</v>
      </c>
      <c r="D11" s="2" t="s">
        <v>14</v>
      </c>
      <c r="E11" s="2" t="s">
        <v>15</v>
      </c>
      <c r="F11" s="2" t="s">
        <v>13</v>
      </c>
      <c r="H11" s="5" t="s">
        <v>5</v>
      </c>
      <c r="I11" s="5" t="s">
        <v>6</v>
      </c>
      <c r="J11" s="5" t="s">
        <v>7</v>
      </c>
      <c r="K11" s="5" t="s">
        <v>8</v>
      </c>
      <c r="L11" s="5" t="s">
        <v>9</v>
      </c>
    </row>
    <row r="12" spans="1:13" x14ac:dyDescent="0.3">
      <c r="B12" s="2">
        <f t="shared" si="0"/>
        <v>7</v>
      </c>
      <c r="C12" s="2" t="s">
        <v>10</v>
      </c>
      <c r="D12" s="2" t="s">
        <v>14</v>
      </c>
      <c r="E12" s="2" t="s">
        <v>15</v>
      </c>
      <c r="F12" s="2" t="s">
        <v>13</v>
      </c>
      <c r="H12" s="2">
        <f>IFERROR(H11+1,1)</f>
        <v>1</v>
      </c>
      <c r="I12" s="2" t="s">
        <v>18</v>
      </c>
      <c r="J12" s="2" t="s">
        <v>14</v>
      </c>
      <c r="K12" s="2" t="s">
        <v>12</v>
      </c>
      <c r="L12" s="2" t="s">
        <v>13</v>
      </c>
    </row>
    <row r="13" spans="1:13" x14ac:dyDescent="0.3">
      <c r="B13" s="2">
        <f t="shared" si="0"/>
        <v>8</v>
      </c>
      <c r="C13" s="2" t="s">
        <v>18</v>
      </c>
      <c r="D13" s="2" t="s">
        <v>16</v>
      </c>
      <c r="E13" s="2" t="s">
        <v>15</v>
      </c>
      <c r="F13" s="2" t="s">
        <v>17</v>
      </c>
      <c r="H13" s="2">
        <f t="shared" ref="H13:H18" si="1">IFERROR(H12+1,1)</f>
        <v>2</v>
      </c>
      <c r="I13" s="2" t="s">
        <v>10</v>
      </c>
      <c r="J13" s="2" t="s">
        <v>14</v>
      </c>
      <c r="K13" s="2" t="s">
        <v>12</v>
      </c>
      <c r="L13" s="2" t="s">
        <v>13</v>
      </c>
    </row>
    <row r="14" spans="1:13" x14ac:dyDescent="0.3">
      <c r="B14" s="2">
        <f t="shared" si="0"/>
        <v>9</v>
      </c>
      <c r="C14" s="2" t="s">
        <v>10</v>
      </c>
      <c r="D14" s="2" t="s">
        <v>16</v>
      </c>
      <c r="E14" s="2" t="s">
        <v>15</v>
      </c>
      <c r="F14" s="2" t="s">
        <v>17</v>
      </c>
      <c r="H14" s="2">
        <f t="shared" si="1"/>
        <v>3</v>
      </c>
      <c r="I14" s="2" t="s">
        <v>19</v>
      </c>
      <c r="J14" s="2" t="s">
        <v>11</v>
      </c>
      <c r="K14" s="2" t="s">
        <v>12</v>
      </c>
      <c r="L14" s="2" t="s">
        <v>13</v>
      </c>
    </row>
    <row r="15" spans="1:13" x14ac:dyDescent="0.3">
      <c r="B15" s="2">
        <f t="shared" si="0"/>
        <v>10</v>
      </c>
      <c r="C15" s="2" t="s">
        <v>19</v>
      </c>
      <c r="D15" s="2" t="s">
        <v>14</v>
      </c>
      <c r="E15" s="2" t="s">
        <v>15</v>
      </c>
      <c r="F15" s="2" t="s">
        <v>17</v>
      </c>
      <c r="H15" s="2">
        <f t="shared" si="1"/>
        <v>4</v>
      </c>
      <c r="I15" s="2" t="s">
        <v>18</v>
      </c>
      <c r="J15" s="2" t="s">
        <v>11</v>
      </c>
      <c r="K15" s="2" t="s">
        <v>12</v>
      </c>
      <c r="L15" s="2" t="s">
        <v>13</v>
      </c>
    </row>
    <row r="16" spans="1:13" x14ac:dyDescent="0.3">
      <c r="B16" s="2">
        <f t="shared" si="0"/>
        <v>11</v>
      </c>
      <c r="C16" s="2" t="s">
        <v>19</v>
      </c>
      <c r="D16" s="2" t="s">
        <v>16</v>
      </c>
      <c r="E16" s="2" t="s">
        <v>12</v>
      </c>
      <c r="F16" s="6"/>
      <c r="H16" s="2">
        <f t="shared" si="1"/>
        <v>5</v>
      </c>
      <c r="I16" s="2" t="s">
        <v>10</v>
      </c>
      <c r="J16" s="2" t="s">
        <v>11</v>
      </c>
      <c r="K16" s="2" t="s">
        <v>12</v>
      </c>
      <c r="L16" s="2" t="s">
        <v>13</v>
      </c>
    </row>
    <row r="17" spans="2:14" x14ac:dyDescent="0.3">
      <c r="H17" s="2">
        <f t="shared" si="1"/>
        <v>6</v>
      </c>
      <c r="I17" s="2" t="s">
        <v>18</v>
      </c>
      <c r="J17" s="2" t="s">
        <v>14</v>
      </c>
      <c r="K17" s="2" t="s">
        <v>15</v>
      </c>
      <c r="L17" s="2" t="s">
        <v>13</v>
      </c>
    </row>
    <row r="18" spans="2:14" x14ac:dyDescent="0.3">
      <c r="B18" s="1" t="s">
        <v>36</v>
      </c>
      <c r="H18" s="2">
        <f t="shared" si="1"/>
        <v>7</v>
      </c>
      <c r="I18" s="2" t="s">
        <v>10</v>
      </c>
      <c r="J18" s="2" t="s">
        <v>14</v>
      </c>
      <c r="K18" s="2" t="s">
        <v>15</v>
      </c>
      <c r="L18" s="2" t="s">
        <v>13</v>
      </c>
    </row>
    <row r="19" spans="2:14" x14ac:dyDescent="0.3">
      <c r="B19" s="5" t="s">
        <v>5</v>
      </c>
      <c r="C19" s="5" t="s">
        <v>6</v>
      </c>
      <c r="D19" s="5" t="s">
        <v>7</v>
      </c>
      <c r="E19" s="5" t="s">
        <v>8</v>
      </c>
      <c r="F19" s="5" t="s">
        <v>9</v>
      </c>
    </row>
    <row r="20" spans="2:14" x14ac:dyDescent="0.3">
      <c r="B20" s="2">
        <f>B16</f>
        <v>11</v>
      </c>
      <c r="C20" s="2" t="s">
        <v>19</v>
      </c>
      <c r="D20" s="2" t="s">
        <v>16</v>
      </c>
      <c r="E20" s="2" t="s">
        <v>12</v>
      </c>
      <c r="F20" s="6" t="str">
        <f>B24</f>
        <v>Tidak</v>
      </c>
    </row>
    <row r="21" spans="2:14" x14ac:dyDescent="0.3">
      <c r="H21" t="s">
        <v>34</v>
      </c>
      <c r="I21" s="16" t="s">
        <v>13</v>
      </c>
      <c r="J21" s="16"/>
      <c r="K21" s="16"/>
    </row>
    <row r="22" spans="2:14" x14ac:dyDescent="0.3">
      <c r="B22" s="2" t="s">
        <v>37</v>
      </c>
      <c r="C22" s="3" t="s">
        <v>1</v>
      </c>
      <c r="D22" s="3" t="s">
        <v>38</v>
      </c>
      <c r="H22" s="5" t="str">
        <f>"P("&amp;I21&amp;")"</f>
        <v>P(Ya)</v>
      </c>
      <c r="I22" s="5" t="s">
        <v>6</v>
      </c>
      <c r="J22" s="5" t="str">
        <f>"P("&amp;$I$21&amp;"="&amp;I22&amp;")"</f>
        <v>P(Ya=IPK)</v>
      </c>
      <c r="K22" s="5" t="s">
        <v>7</v>
      </c>
      <c r="L22" s="5" t="str">
        <f>"P("&amp;$I$21&amp;"="&amp;K22&amp;")"</f>
        <v>P(Ya=Psikologi)</v>
      </c>
      <c r="M22" s="5" t="s">
        <v>8</v>
      </c>
      <c r="N22" s="5" t="str">
        <f>"P("&amp;$I$21&amp;"="&amp;M22&amp;")"</f>
        <v>P(Ya=Wawancara)</v>
      </c>
    </row>
    <row r="23" spans="2:14" x14ac:dyDescent="0.3">
      <c r="B23" s="2" t="s">
        <v>13</v>
      </c>
      <c r="C23" s="21">
        <f>(J23+0.1)*(L23+0.1)*(N23+0.1)</f>
        <v>1.9775510204081633E-2</v>
      </c>
      <c r="D23" s="18">
        <f>C23/C25</f>
        <v>0.3731387985623823</v>
      </c>
      <c r="H23" s="18">
        <f>H18/$B$15</f>
        <v>0.7</v>
      </c>
      <c r="I23" s="14" t="s">
        <v>19</v>
      </c>
      <c r="J23" s="19">
        <f>COUNTIF($I$12:$I$18,I23)/$H$18</f>
        <v>0.14285714285714285</v>
      </c>
      <c r="K23" s="14" t="s">
        <v>16</v>
      </c>
      <c r="L23" s="19">
        <f>COUNTIF($J$12:$J$18,K23)/$H$18</f>
        <v>0</v>
      </c>
      <c r="M23" s="14" t="s">
        <v>12</v>
      </c>
      <c r="N23" s="19">
        <f>COUNTIF($K$12:$K$18,M23)/$H$18</f>
        <v>0.7142857142857143</v>
      </c>
    </row>
    <row r="24" spans="2:14" x14ac:dyDescent="0.3">
      <c r="B24" s="2" t="s">
        <v>17</v>
      </c>
      <c r="C24" s="21">
        <f>(J36+0.1)*(L36+0.1)*(N36+0.1)</f>
        <v>3.3222222222222222E-2</v>
      </c>
      <c r="D24" s="22">
        <f>C24/C25</f>
        <v>0.62686120143761759</v>
      </c>
      <c r="I24" s="14" t="s">
        <v>18</v>
      </c>
      <c r="J24" s="19">
        <f t="shared" ref="J24:J25" si="2">COUNTIF($I$12:$I$18,I24)/$H$18</f>
        <v>0.42857142857142855</v>
      </c>
      <c r="K24" s="14" t="s">
        <v>14</v>
      </c>
      <c r="L24" s="19">
        <f t="shared" ref="L24:L25" si="3">COUNTIF($J$12:$J$18,K24)/$H$18</f>
        <v>0.5714285714285714</v>
      </c>
      <c r="M24" s="14" t="s">
        <v>15</v>
      </c>
      <c r="N24" s="19">
        <f>COUNTIF($K$12:$K$18,M24)/$H$18</f>
        <v>0.2857142857142857</v>
      </c>
    </row>
    <row r="25" spans="2:14" x14ac:dyDescent="0.3">
      <c r="B25" s="1" t="s">
        <v>40</v>
      </c>
      <c r="C25" s="20">
        <f>SUM(C23:C24)</f>
        <v>5.2997732426303859E-2</v>
      </c>
      <c r="I25" s="14" t="s">
        <v>10</v>
      </c>
      <c r="J25" s="19">
        <f t="shared" si="2"/>
        <v>0.42857142857142855</v>
      </c>
      <c r="K25" s="14" t="s">
        <v>11</v>
      </c>
      <c r="L25" s="19">
        <f t="shared" si="3"/>
        <v>0.42857142857142855</v>
      </c>
      <c r="M25" s="17"/>
      <c r="N25" s="17"/>
    </row>
    <row r="27" spans="2:14" x14ac:dyDescent="0.3">
      <c r="H27" t="s">
        <v>41</v>
      </c>
    </row>
    <row r="28" spans="2:14" x14ac:dyDescent="0.3">
      <c r="B28" s="24" t="s">
        <v>39</v>
      </c>
      <c r="C28" s="24"/>
      <c r="D28" s="24"/>
      <c r="E28" s="24"/>
      <c r="F28" s="24"/>
      <c r="H28" s="5" t="s">
        <v>5</v>
      </c>
      <c r="I28" s="5" t="s">
        <v>6</v>
      </c>
      <c r="J28" s="5" t="s">
        <v>7</v>
      </c>
      <c r="K28" s="5" t="s">
        <v>8</v>
      </c>
      <c r="L28" s="5" t="s">
        <v>9</v>
      </c>
    </row>
    <row r="29" spans="2:14" x14ac:dyDescent="0.3">
      <c r="B29" s="24"/>
      <c r="C29" s="24"/>
      <c r="D29" s="24"/>
      <c r="E29" s="24"/>
      <c r="F29" s="24"/>
      <c r="H29" s="2">
        <f>IFERROR(H27+1,1)</f>
        <v>1</v>
      </c>
      <c r="I29" s="2" t="s">
        <v>18</v>
      </c>
      <c r="J29" s="2" t="s">
        <v>16</v>
      </c>
      <c r="K29" s="2" t="s">
        <v>15</v>
      </c>
      <c r="L29" s="2" t="s">
        <v>17</v>
      </c>
    </row>
    <row r="30" spans="2:14" x14ac:dyDescent="0.3">
      <c r="B30" s="24"/>
      <c r="C30" s="24"/>
      <c r="D30" s="24"/>
      <c r="E30" s="24"/>
      <c r="F30" s="24"/>
      <c r="H30" s="2">
        <f>IFERROR(H29+1,1)</f>
        <v>2</v>
      </c>
      <c r="I30" s="2" t="s">
        <v>10</v>
      </c>
      <c r="J30" s="2" t="s">
        <v>16</v>
      </c>
      <c r="K30" s="2" t="s">
        <v>15</v>
      </c>
      <c r="L30" s="2" t="s">
        <v>17</v>
      </c>
    </row>
    <row r="31" spans="2:14" x14ac:dyDescent="0.3">
      <c r="B31" s="24"/>
      <c r="C31" s="24"/>
      <c r="D31" s="24"/>
      <c r="E31" s="24"/>
      <c r="F31" s="24"/>
      <c r="H31" s="2">
        <f>IFERROR(H30+1,1)</f>
        <v>3</v>
      </c>
      <c r="I31" s="2" t="s">
        <v>19</v>
      </c>
      <c r="J31" s="2" t="s">
        <v>14</v>
      </c>
      <c r="K31" s="2" t="s">
        <v>15</v>
      </c>
      <c r="L31" s="2" t="s">
        <v>17</v>
      </c>
    </row>
    <row r="32" spans="2:14" x14ac:dyDescent="0.3">
      <c r="B32" s="24"/>
      <c r="C32" s="24"/>
      <c r="D32" s="24"/>
      <c r="E32" s="24"/>
      <c r="F32" s="24"/>
    </row>
    <row r="34" spans="8:14" x14ac:dyDescent="0.3">
      <c r="H34" t="s">
        <v>34</v>
      </c>
      <c r="I34" s="16" t="s">
        <v>17</v>
      </c>
      <c r="J34" s="16"/>
      <c r="K34" s="16"/>
    </row>
    <row r="35" spans="8:14" x14ac:dyDescent="0.3">
      <c r="H35" s="5" t="str">
        <f>"P("&amp;I34&amp;")"</f>
        <v>P(Tidak)</v>
      </c>
      <c r="I35" s="5" t="s">
        <v>6</v>
      </c>
      <c r="J35" s="5" t="str">
        <f>"P("&amp;$I$34&amp;"="&amp;I35&amp;")"</f>
        <v>P(Tidak=IPK)</v>
      </c>
      <c r="K35" s="5" t="s">
        <v>7</v>
      </c>
      <c r="L35" s="5" t="str">
        <f>"P("&amp;$I$34&amp;"="&amp;K35&amp;")"</f>
        <v>P(Tidak=Psikologi)</v>
      </c>
      <c r="M35" s="5" t="s">
        <v>8</v>
      </c>
      <c r="N35" s="5" t="str">
        <f>"P("&amp;$I$34&amp;"="&amp;M35&amp;")"</f>
        <v>P(Tidak=Wawancara)</v>
      </c>
    </row>
    <row r="36" spans="8:14" x14ac:dyDescent="0.3">
      <c r="H36" s="18">
        <f>H31/$B$15</f>
        <v>0.3</v>
      </c>
      <c r="I36" s="14" t="s">
        <v>19</v>
      </c>
      <c r="J36" s="19">
        <f>COUNTIF($I$29:$I$31,I36)/$H$31</f>
        <v>0.33333333333333331</v>
      </c>
      <c r="K36" s="14" t="s">
        <v>16</v>
      </c>
      <c r="L36" s="19">
        <f>COUNTIF($J$29:$J$31,K36)/$H$31</f>
        <v>0.66666666666666663</v>
      </c>
      <c r="M36" s="14" t="s">
        <v>12</v>
      </c>
      <c r="N36" s="19">
        <f>COUNTIF($K$29:$K$31,M36)/$H$31</f>
        <v>0</v>
      </c>
    </row>
    <row r="37" spans="8:14" x14ac:dyDescent="0.3">
      <c r="I37" s="14" t="s">
        <v>18</v>
      </c>
      <c r="J37" s="19">
        <f t="shared" ref="J37:J38" si="4">COUNTIF($I$29:$I$31,I37)/$H$31</f>
        <v>0.33333333333333331</v>
      </c>
      <c r="K37" s="14" t="s">
        <v>14</v>
      </c>
      <c r="L37" s="19">
        <f t="shared" ref="L37:L38" si="5">COUNTIF($J$29:$J$31,K37)/$H$31</f>
        <v>0.33333333333333331</v>
      </c>
      <c r="M37" s="14" t="s">
        <v>15</v>
      </c>
      <c r="N37" s="19">
        <f>COUNTIF($K$29:$K$31,M37)/$H$31</f>
        <v>1</v>
      </c>
    </row>
    <row r="38" spans="8:14" x14ac:dyDescent="0.3">
      <c r="I38" s="14" t="s">
        <v>10</v>
      </c>
      <c r="J38" s="19">
        <f t="shared" si="4"/>
        <v>0.33333333333333331</v>
      </c>
      <c r="K38" s="14" t="s">
        <v>11</v>
      </c>
      <c r="L38" s="19">
        <f t="shared" si="5"/>
        <v>0</v>
      </c>
      <c r="M38" s="17"/>
      <c r="N38" s="17"/>
    </row>
  </sheetData>
  <autoFilter ref="B5:F5" xr:uid="{00000000-0001-0000-0200-000000000000}">
    <sortState xmlns:xlrd2="http://schemas.microsoft.com/office/spreadsheetml/2017/richdata2" ref="B6:F16">
      <sortCondition descending="1" ref="F5"/>
    </sortState>
  </autoFilter>
  <mergeCells count="2">
    <mergeCell ref="B28:F32"/>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Soal2</vt:lpstr>
      <vt:lpstr>soal3</vt:lpstr>
      <vt:lpstr>soal4</vt:lpstr>
    </vt:vector>
  </TitlesOfParts>
  <Company>Universitas Sangga Buana YPKP Banduung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Isep Lutpi Nur 2113191079</dc:title>
  <dc:subject>UTS Gasal 2021 Data mining</dc:subject>
  <dc:creator>gsyah, Isep Lutpi Nur</dc:creator>
  <cp:lastModifiedBy>iseplutpinur</cp:lastModifiedBy>
  <dcterms:created xsi:type="dcterms:W3CDTF">2021-11-21T13:05:52Z</dcterms:created>
  <dcterms:modified xsi:type="dcterms:W3CDTF">2021-11-25T03:44:18Z</dcterms:modified>
</cp:coreProperties>
</file>