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6\Senin\Technopreneurship\"/>
    </mc:Choice>
  </mc:AlternateContent>
  <xr:revisionPtr revIDLastSave="0" documentId="13_ncr:1_{B375B135-DF0B-4C58-B33A-21DD096F1BEE}" xr6:coauthVersionLast="47" xr6:coauthVersionMax="47" xr10:uidLastSave="{00000000-0000-0000-0000-000000000000}"/>
  <bookViews>
    <workbookView xWindow="-120" yWindow="-120" windowWidth="29040" windowHeight="15720" xr2:uid="{30D5B294-2A0B-45A4-BC2E-F13D8FCC8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E47" i="1"/>
  <c r="E42" i="1"/>
  <c r="E43" i="1"/>
  <c r="E44" i="1"/>
  <c r="E45" i="1"/>
  <c r="E46" i="1"/>
  <c r="E41" i="1"/>
  <c r="T21" i="1"/>
  <c r="U21" i="1" s="1"/>
  <c r="U20" i="1"/>
  <c r="U22" i="1"/>
  <c r="U23" i="1"/>
  <c r="U24" i="1"/>
  <c r="U19" i="1"/>
  <c r="U25" i="1" s="1"/>
  <c r="K24" i="1"/>
  <c r="L24" i="1" s="1"/>
  <c r="K23" i="1"/>
  <c r="L23" i="1"/>
  <c r="L25" i="1"/>
  <c r="L26" i="1"/>
  <c r="L27" i="1"/>
  <c r="L28" i="1"/>
  <c r="L29" i="1"/>
  <c r="L30" i="1"/>
  <c r="L31" i="1"/>
  <c r="L32" i="1"/>
  <c r="K22" i="1"/>
  <c r="L22" i="1" s="1"/>
  <c r="L33" i="1" l="1"/>
  <c r="J47" i="1"/>
  <c r="K46" i="1"/>
  <c r="E48" i="1"/>
</calcChain>
</file>

<file path=xl/sharedStrings.xml><?xml version="1.0" encoding="utf-8"?>
<sst xmlns="http://schemas.openxmlformats.org/spreadsheetml/2006/main" count="126" uniqueCount="84">
  <si>
    <t>Material</t>
  </si>
  <si>
    <t>Kuantitas (Buah)</t>
  </si>
  <si>
    <t>Harga Satuan</t>
  </si>
  <si>
    <t>Total</t>
  </si>
  <si>
    <t>Alat penggiling kopi</t>
  </si>
  <si>
    <t xml:space="preserve"> Rp            1,000,000 </t>
  </si>
  <si>
    <t>French press maker </t>
  </si>
  <si>
    <t xml:space="preserve"> Rp               200,000 </t>
  </si>
  <si>
    <t>Moka Pot </t>
  </si>
  <si>
    <t>Alat penyimpanan</t>
  </si>
  <si>
    <t xml:space="preserve"> Rp                  20,000 </t>
  </si>
  <si>
    <t>Galon</t>
  </si>
  <si>
    <t xml:space="preserve"> Rp                  50,000 </t>
  </si>
  <si>
    <t>Silverware</t>
  </si>
  <si>
    <t xml:space="preserve"> Rp                  10,000 </t>
  </si>
  <si>
    <t xml:space="preserve"> Rp               100,000 </t>
  </si>
  <si>
    <t>Blender</t>
  </si>
  <si>
    <t xml:space="preserve"> Rp               230,000 </t>
  </si>
  <si>
    <t>Pengemasan</t>
  </si>
  <si>
    <t xml:space="preserve"> Rp                    1,000 </t>
  </si>
  <si>
    <t>Peralatan Kebersihan</t>
  </si>
  <si>
    <t>Genset kecil</t>
  </si>
  <si>
    <t xml:space="preserve"> Rp            3,000,000 </t>
  </si>
  <si>
    <t>TOTAL</t>
  </si>
  <si>
    <t xml:space="preserve"> Rp            3,080,000 </t>
  </si>
  <si>
    <t>Shaker</t>
  </si>
  <si>
    <t>Jigger</t>
  </si>
  <si>
    <t>Gelas Ukur</t>
  </si>
  <si>
    <t>Gelas</t>
  </si>
  <si>
    <t>Sedotan</t>
  </si>
  <si>
    <t>Sendok</t>
  </si>
  <si>
    <t>Mesin Sealer</t>
  </si>
  <si>
    <t>Saringan</t>
  </si>
  <si>
    <t>Sendok Bubuk</t>
  </si>
  <si>
    <t>Sendok Topping</t>
  </si>
  <si>
    <t>Sekop Es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</si>
  <si>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4"/>
        <color rgb="FF000000"/>
        <rFont val="Calibri"/>
        <family val="2"/>
      </rPr>
      <t>Peralatan Penunjang</t>
    </r>
  </si>
  <si>
    <t>Gula pasir</t>
  </si>
  <si>
    <t>Essence Vanilla</t>
  </si>
  <si>
    <t>Pasta merah/red velvet</t>
  </si>
  <si>
    <t>Teh bubuk</t>
  </si>
  <si>
    <t>Es Batu</t>
  </si>
  <si>
    <t>Kuantitas</t>
  </si>
  <si>
    <t>Satuan</t>
  </si>
  <si>
    <t>Harga Satuan (Rp)</t>
  </si>
  <si>
    <t>Kopi</t>
  </si>
  <si>
    <t>5 </t>
  </si>
  <si>
    <t>Kilogram</t>
  </si>
  <si>
    <t xml:space="preserve"> Rp 105.000</t>
  </si>
  <si>
    <t xml:space="preserve"> Rp 525.000</t>
  </si>
  <si>
    <t>Susu</t>
  </si>
  <si>
    <t>Kaleng</t>
  </si>
  <si>
    <t xml:space="preserve"> Rp 12.000</t>
  </si>
  <si>
    <t xml:space="preserve"> Rp 60.000</t>
  </si>
  <si>
    <t xml:space="preserve"> Rp 16.000</t>
  </si>
  <si>
    <t xml:space="preserve"> Rp 80.000</t>
  </si>
  <si>
    <t>Air</t>
  </si>
  <si>
    <t xml:space="preserve"> Rp 5.000</t>
  </si>
  <si>
    <t>Es batu</t>
  </si>
  <si>
    <t>Buah</t>
  </si>
  <si>
    <t xml:space="preserve"> Rp 1.000</t>
  </si>
  <si>
    <t xml:space="preserve"> Rp 100.000</t>
  </si>
  <si>
    <t xml:space="preserve"> Rp 770.000</t>
  </si>
  <si>
    <t>ML</t>
  </si>
  <si>
    <t>Botol</t>
  </si>
  <si>
    <t>Bungkus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</si>
  <si>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4"/>
        <color rgb="FF000000"/>
        <rFont val="Calibri"/>
        <family val="2"/>
      </rPr>
      <t>Bahan Baku</t>
    </r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</si>
  <si>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4"/>
        <color rgb="FF000000"/>
        <rFont val="Calibri"/>
        <family val="2"/>
      </rPr>
      <t>Lain-lain</t>
    </r>
  </si>
  <si>
    <t xml:space="preserve"> Harga satuan </t>
  </si>
  <si>
    <t xml:space="preserve"> Jumlah</t>
  </si>
  <si>
    <t xml:space="preserve">Upah tenaga kerja </t>
  </si>
  <si>
    <t>Pembuatan laporan</t>
  </si>
  <si>
    <t>Presentasi</t>
  </si>
  <si>
    <t>Dokumentasi</t>
  </si>
  <si>
    <t>Brosur</t>
  </si>
  <si>
    <t>Poster</t>
  </si>
  <si>
    <t>TOTAL KESELURUHAN</t>
  </si>
  <si>
    <t>Transportasi</t>
  </si>
  <si>
    <t>Nama</t>
  </si>
  <si>
    <t>No</t>
  </si>
  <si>
    <t>Nominal</t>
  </si>
  <si>
    <t xml:space="preserve"> Peralatan Penunjang</t>
  </si>
  <si>
    <t>Bahan Baku</t>
  </si>
  <si>
    <t xml:space="preserve"> 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</si>
</sst>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[$Rp-421]* #,##0_-;\-[$Rp-421]* #,##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2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172" fontId="0" fillId="0" borderId="7" xfId="0" applyNumberFormat="1" applyBorder="1"/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indent="5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22C5-7DC3-47F1-B13E-3DE96441CB9D}">
  <dimension ref="B7:U53"/>
  <sheetViews>
    <sheetView tabSelected="1" topLeftCell="A17" workbookViewId="0">
      <selection activeCell="J45" sqref="J45"/>
    </sheetView>
  </sheetViews>
  <sheetFormatPr defaultRowHeight="15" x14ac:dyDescent="0.25"/>
  <cols>
    <col min="2" max="2" width="18.5703125" bestFit="1" customWidth="1"/>
    <col min="3" max="3" width="9.28515625" bestFit="1" customWidth="1"/>
    <col min="4" max="4" width="13.28515625" bestFit="1" customWidth="1"/>
    <col min="5" max="5" width="13.42578125" bestFit="1" customWidth="1"/>
    <col min="9" max="9" width="20.140625" bestFit="1" customWidth="1"/>
    <col min="10" max="10" width="15.7109375" bestFit="1" customWidth="1"/>
    <col min="11" max="12" width="17.7109375" bestFit="1" customWidth="1"/>
    <col min="17" max="17" width="22.140625" bestFit="1" customWidth="1"/>
    <col min="18" max="18" width="9.28515625" bestFit="1" customWidth="1"/>
    <col min="19" max="19" width="8.85546875" bestFit="1" customWidth="1"/>
    <col min="20" max="20" width="16.7109375" bestFit="1" customWidth="1"/>
    <col min="21" max="21" width="11.28515625" bestFit="1" customWidth="1"/>
  </cols>
  <sheetData>
    <row r="7" spans="9:21" ht="15.75" thickBot="1" x14ac:dyDescent="0.3"/>
    <row r="8" spans="9:21" ht="15.75" thickBot="1" x14ac:dyDescent="0.3">
      <c r="I8" s="1" t="s">
        <v>0</v>
      </c>
      <c r="J8" s="2" t="s">
        <v>1</v>
      </c>
      <c r="K8" s="2" t="s">
        <v>2</v>
      </c>
      <c r="L8" s="2" t="s">
        <v>3</v>
      </c>
      <c r="Q8" s="1" t="s">
        <v>0</v>
      </c>
      <c r="R8" s="2" t="s">
        <v>42</v>
      </c>
      <c r="S8" s="2" t="s">
        <v>43</v>
      </c>
      <c r="T8" s="2" t="s">
        <v>44</v>
      </c>
      <c r="U8" s="2" t="s">
        <v>3</v>
      </c>
    </row>
    <row r="9" spans="9:21" ht="15.75" thickBot="1" x14ac:dyDescent="0.3">
      <c r="I9" s="3" t="s">
        <v>4</v>
      </c>
      <c r="J9" s="4">
        <v>1</v>
      </c>
      <c r="K9" s="5" t="s">
        <v>5</v>
      </c>
      <c r="L9" s="5" t="s">
        <v>5</v>
      </c>
      <c r="Q9" s="3" t="s">
        <v>45</v>
      </c>
      <c r="R9" s="5" t="s">
        <v>46</v>
      </c>
      <c r="S9" s="5" t="s">
        <v>47</v>
      </c>
      <c r="T9" s="4" t="s">
        <v>48</v>
      </c>
      <c r="U9" s="4" t="s">
        <v>49</v>
      </c>
    </row>
    <row r="10" spans="9:21" ht="15.75" thickBot="1" x14ac:dyDescent="0.3">
      <c r="I10" s="3" t="s">
        <v>6</v>
      </c>
      <c r="J10" s="4">
        <v>1</v>
      </c>
      <c r="K10" s="5" t="s">
        <v>7</v>
      </c>
      <c r="L10" s="5" t="s">
        <v>7</v>
      </c>
      <c r="Q10" s="3" t="s">
        <v>50</v>
      </c>
      <c r="R10" s="5">
        <v>5</v>
      </c>
      <c r="S10" s="5" t="s">
        <v>51</v>
      </c>
      <c r="T10" s="4" t="s">
        <v>52</v>
      </c>
      <c r="U10" s="4" t="s">
        <v>53</v>
      </c>
    </row>
    <row r="11" spans="9:21" ht="15.75" thickBot="1" x14ac:dyDescent="0.3">
      <c r="I11" s="3" t="s">
        <v>8</v>
      </c>
      <c r="J11" s="4">
        <v>1</v>
      </c>
      <c r="K11" s="5" t="s">
        <v>7</v>
      </c>
      <c r="L11" s="5" t="s">
        <v>7</v>
      </c>
      <c r="Q11" s="3" t="s">
        <v>37</v>
      </c>
      <c r="R11" s="5">
        <v>5</v>
      </c>
      <c r="S11" s="5" t="s">
        <v>47</v>
      </c>
      <c r="T11" s="4" t="s">
        <v>54</v>
      </c>
      <c r="U11" s="4" t="s">
        <v>55</v>
      </c>
    </row>
    <row r="12" spans="9:21" ht="15.75" thickBot="1" x14ac:dyDescent="0.3">
      <c r="I12" s="3" t="s">
        <v>9</v>
      </c>
      <c r="J12" s="4">
        <v>10</v>
      </c>
      <c r="K12" s="5" t="s">
        <v>10</v>
      </c>
      <c r="L12" s="5" t="s">
        <v>7</v>
      </c>
      <c r="Q12" s="3" t="s">
        <v>56</v>
      </c>
      <c r="R12" s="5">
        <v>1</v>
      </c>
      <c r="S12" s="5" t="s">
        <v>11</v>
      </c>
      <c r="T12" s="4" t="s">
        <v>57</v>
      </c>
      <c r="U12" s="4" t="s">
        <v>57</v>
      </c>
    </row>
    <row r="13" spans="9:21" ht="15.75" thickBot="1" x14ac:dyDescent="0.3">
      <c r="I13" s="3" t="s">
        <v>11</v>
      </c>
      <c r="J13" s="4">
        <v>1</v>
      </c>
      <c r="K13" s="5" t="s">
        <v>12</v>
      </c>
      <c r="L13" s="5" t="s">
        <v>12</v>
      </c>
      <c r="Q13" s="3" t="s">
        <v>58</v>
      </c>
      <c r="R13" s="5">
        <v>100</v>
      </c>
      <c r="S13" s="5" t="s">
        <v>59</v>
      </c>
      <c r="T13" s="4" t="s">
        <v>60</v>
      </c>
      <c r="U13" s="4" t="s">
        <v>61</v>
      </c>
    </row>
    <row r="14" spans="9:21" ht="15.75" thickBot="1" x14ac:dyDescent="0.3">
      <c r="I14" s="3" t="s">
        <v>13</v>
      </c>
      <c r="J14" s="4">
        <v>10</v>
      </c>
      <c r="K14" s="5" t="s">
        <v>14</v>
      </c>
      <c r="L14" s="5" t="s">
        <v>15</v>
      </c>
      <c r="Q14" s="6" t="s">
        <v>23</v>
      </c>
      <c r="R14" s="7"/>
      <c r="S14" s="7"/>
      <c r="T14" s="8"/>
      <c r="U14" s="4" t="s">
        <v>62</v>
      </c>
    </row>
    <row r="15" spans="9:21" ht="15.75" thickBot="1" x14ac:dyDescent="0.3">
      <c r="I15" s="3" t="s">
        <v>16</v>
      </c>
      <c r="J15" s="4">
        <v>1</v>
      </c>
      <c r="K15" s="5" t="s">
        <v>17</v>
      </c>
      <c r="L15" s="5" t="s">
        <v>17</v>
      </c>
    </row>
    <row r="16" spans="9:21" ht="15.75" thickBot="1" x14ac:dyDescent="0.3">
      <c r="I16" s="3" t="s">
        <v>18</v>
      </c>
      <c r="J16" s="4">
        <v>1000</v>
      </c>
      <c r="K16" s="5" t="s">
        <v>19</v>
      </c>
      <c r="L16" s="5" t="s">
        <v>5</v>
      </c>
    </row>
    <row r="17" spans="9:21" ht="19.5" thickBot="1" x14ac:dyDescent="0.3">
      <c r="I17" s="3" t="s">
        <v>20</v>
      </c>
      <c r="J17" s="4">
        <v>1</v>
      </c>
      <c r="K17" s="5" t="s">
        <v>15</v>
      </c>
      <c r="L17" s="5" t="s">
        <v>15</v>
      </c>
      <c r="Q17" s="14" t="s">
        <v>66</v>
      </c>
    </row>
    <row r="18" spans="9:21" ht="15.75" thickBot="1" x14ac:dyDescent="0.3">
      <c r="I18" s="3" t="s">
        <v>21</v>
      </c>
      <c r="J18" s="4">
        <v>1</v>
      </c>
      <c r="K18" s="5" t="s">
        <v>22</v>
      </c>
      <c r="L18" s="5" t="s">
        <v>22</v>
      </c>
      <c r="Q18" s="10" t="s">
        <v>0</v>
      </c>
      <c r="R18" s="10" t="s">
        <v>42</v>
      </c>
      <c r="S18" s="10" t="s">
        <v>43</v>
      </c>
      <c r="T18" s="10" t="s">
        <v>44</v>
      </c>
      <c r="U18" s="10" t="s">
        <v>3</v>
      </c>
    </row>
    <row r="19" spans="9:21" ht="15.75" thickBot="1" x14ac:dyDescent="0.3">
      <c r="I19" s="6" t="s">
        <v>23</v>
      </c>
      <c r="J19" s="7"/>
      <c r="K19" s="8"/>
      <c r="L19" s="5" t="s">
        <v>24</v>
      </c>
      <c r="Q19" s="15" t="s">
        <v>56</v>
      </c>
      <c r="R19" s="15">
        <v>1</v>
      </c>
      <c r="S19" s="15" t="s">
        <v>11</v>
      </c>
      <c r="T19" s="12">
        <v>5000</v>
      </c>
      <c r="U19" s="12">
        <f>R19*T19</f>
        <v>5000</v>
      </c>
    </row>
    <row r="20" spans="9:21" ht="18.75" x14ac:dyDescent="0.25">
      <c r="I20" s="14" t="s">
        <v>36</v>
      </c>
      <c r="Q20" s="11" t="s">
        <v>37</v>
      </c>
      <c r="R20" s="11">
        <v>5</v>
      </c>
      <c r="S20" s="11" t="s">
        <v>47</v>
      </c>
      <c r="T20" s="12">
        <v>16000</v>
      </c>
      <c r="U20" s="12">
        <f t="shared" ref="U20:U25" si="0">R20*T20</f>
        <v>80000</v>
      </c>
    </row>
    <row r="21" spans="9:21" x14ac:dyDescent="0.25">
      <c r="I21" s="10" t="s">
        <v>0</v>
      </c>
      <c r="J21" s="10" t="s">
        <v>1</v>
      </c>
      <c r="K21" s="10" t="s">
        <v>2</v>
      </c>
      <c r="L21" s="10" t="s">
        <v>3</v>
      </c>
      <c r="Q21" s="11" t="s">
        <v>38</v>
      </c>
      <c r="R21" s="11">
        <v>26</v>
      </c>
      <c r="S21" s="11" t="s">
        <v>63</v>
      </c>
      <c r="T21" s="12">
        <f>48000/26</f>
        <v>1846.1538461538462</v>
      </c>
      <c r="U21" s="12">
        <f t="shared" si="0"/>
        <v>48000</v>
      </c>
    </row>
    <row r="22" spans="9:21" x14ac:dyDescent="0.25">
      <c r="I22" s="11" t="s">
        <v>28</v>
      </c>
      <c r="J22" s="11">
        <v>500</v>
      </c>
      <c r="K22" s="12">
        <f>60000/100</f>
        <v>600</v>
      </c>
      <c r="L22" s="12">
        <f>J22*K22</f>
        <v>300000</v>
      </c>
      <c r="Q22" s="11" t="s">
        <v>39</v>
      </c>
      <c r="R22" s="11">
        <v>1</v>
      </c>
      <c r="S22" s="11" t="s">
        <v>64</v>
      </c>
      <c r="T22" s="12">
        <v>8000</v>
      </c>
      <c r="U22" s="12">
        <f t="shared" si="0"/>
        <v>8000</v>
      </c>
    </row>
    <row r="23" spans="9:21" x14ac:dyDescent="0.25">
      <c r="I23" s="11" t="s">
        <v>29</v>
      </c>
      <c r="J23" s="11">
        <v>500</v>
      </c>
      <c r="K23" s="12">
        <f>15000/100</f>
        <v>150</v>
      </c>
      <c r="L23" s="12">
        <f t="shared" ref="L23:L32" si="1">J23*K23</f>
        <v>75000</v>
      </c>
      <c r="Q23" s="11" t="s">
        <v>40</v>
      </c>
      <c r="R23" s="11">
        <v>1</v>
      </c>
      <c r="S23" s="11" t="s">
        <v>65</v>
      </c>
      <c r="T23" s="12">
        <v>65500</v>
      </c>
      <c r="U23" s="12">
        <f t="shared" si="0"/>
        <v>65500</v>
      </c>
    </row>
    <row r="24" spans="9:21" x14ac:dyDescent="0.25">
      <c r="I24" s="11" t="s">
        <v>30</v>
      </c>
      <c r="J24" s="11">
        <v>12</v>
      </c>
      <c r="K24" s="12">
        <f>20000/12</f>
        <v>1666.6666666666667</v>
      </c>
      <c r="L24" s="12">
        <f t="shared" si="1"/>
        <v>20000</v>
      </c>
      <c r="Q24" s="11" t="s">
        <v>41</v>
      </c>
      <c r="R24" s="11">
        <v>100</v>
      </c>
      <c r="S24" s="11" t="s">
        <v>59</v>
      </c>
      <c r="T24" s="12">
        <v>1000</v>
      </c>
      <c r="U24" s="12">
        <f t="shared" si="0"/>
        <v>100000</v>
      </c>
    </row>
    <row r="25" spans="9:21" x14ac:dyDescent="0.25">
      <c r="I25" s="11" t="s">
        <v>35</v>
      </c>
      <c r="J25" s="11">
        <v>5</v>
      </c>
      <c r="K25" s="12">
        <v>13000</v>
      </c>
      <c r="L25" s="12">
        <f t="shared" si="1"/>
        <v>65000</v>
      </c>
      <c r="O25" t="s">
        <v>37</v>
      </c>
      <c r="Q25" s="13" t="s">
        <v>23</v>
      </c>
      <c r="R25" s="13"/>
      <c r="S25" s="13"/>
      <c r="T25" s="13"/>
      <c r="U25" s="12">
        <f>SUM(U19:U24)</f>
        <v>306500</v>
      </c>
    </row>
    <row r="26" spans="9:21" x14ac:dyDescent="0.25">
      <c r="I26" s="11" t="s">
        <v>31</v>
      </c>
      <c r="J26" s="11">
        <v>1</v>
      </c>
      <c r="K26" s="12">
        <v>710000</v>
      </c>
      <c r="L26" s="12">
        <f t="shared" si="1"/>
        <v>710000</v>
      </c>
      <c r="O26" t="s">
        <v>38</v>
      </c>
    </row>
    <row r="27" spans="9:21" x14ac:dyDescent="0.25">
      <c r="I27" s="11" t="s">
        <v>32</v>
      </c>
      <c r="J27" s="11">
        <v>1</v>
      </c>
      <c r="K27" s="12">
        <v>5000</v>
      </c>
      <c r="L27" s="12">
        <f t="shared" si="1"/>
        <v>5000</v>
      </c>
      <c r="O27" t="s">
        <v>39</v>
      </c>
    </row>
    <row r="28" spans="9:21" x14ac:dyDescent="0.25">
      <c r="I28" s="11" t="s">
        <v>25</v>
      </c>
      <c r="J28" s="11">
        <v>1</v>
      </c>
      <c r="K28" s="12">
        <v>25000</v>
      </c>
      <c r="L28" s="12">
        <f t="shared" si="1"/>
        <v>25000</v>
      </c>
      <c r="O28" t="s">
        <v>40</v>
      </c>
    </row>
    <row r="29" spans="9:21" x14ac:dyDescent="0.25">
      <c r="I29" s="11" t="s">
        <v>33</v>
      </c>
      <c r="J29" s="11">
        <v>1</v>
      </c>
      <c r="K29" s="12">
        <v>5000</v>
      </c>
      <c r="L29" s="12">
        <f t="shared" si="1"/>
        <v>5000</v>
      </c>
      <c r="O29" t="s">
        <v>41</v>
      </c>
    </row>
    <row r="30" spans="9:21" x14ac:dyDescent="0.25">
      <c r="I30" s="11" t="s">
        <v>34</v>
      </c>
      <c r="J30" s="11">
        <v>1</v>
      </c>
      <c r="K30" s="12">
        <v>5000</v>
      </c>
      <c r="L30" s="12">
        <f t="shared" si="1"/>
        <v>5000</v>
      </c>
    </row>
    <row r="31" spans="9:21" x14ac:dyDescent="0.25">
      <c r="I31" s="11" t="s">
        <v>26</v>
      </c>
      <c r="J31" s="11">
        <v>1</v>
      </c>
      <c r="K31" s="12">
        <v>40000</v>
      </c>
      <c r="L31" s="12">
        <f t="shared" si="1"/>
        <v>40000</v>
      </c>
    </row>
    <row r="32" spans="9:21" x14ac:dyDescent="0.25">
      <c r="I32" s="11" t="s">
        <v>27</v>
      </c>
      <c r="J32" s="11">
        <v>1</v>
      </c>
      <c r="K32" s="12">
        <v>16500</v>
      </c>
      <c r="L32" s="12">
        <f t="shared" si="1"/>
        <v>16500</v>
      </c>
    </row>
    <row r="33" spans="2:12" x14ac:dyDescent="0.25">
      <c r="I33" s="13" t="s">
        <v>23</v>
      </c>
      <c r="J33" s="13"/>
      <c r="K33" s="13"/>
      <c r="L33" s="12">
        <f>SUM(L22:L32)</f>
        <v>1266500</v>
      </c>
    </row>
    <row r="39" spans="2:12" ht="18.75" x14ac:dyDescent="0.25">
      <c r="B39" s="14" t="s">
        <v>67</v>
      </c>
    </row>
    <row r="40" spans="2:12" x14ac:dyDescent="0.25">
      <c r="B40" s="10" t="s">
        <v>0</v>
      </c>
      <c r="C40" s="10" t="s">
        <v>42</v>
      </c>
      <c r="D40" s="10" t="s">
        <v>68</v>
      </c>
      <c r="E40" s="10" t="s">
        <v>69</v>
      </c>
    </row>
    <row r="41" spans="2:12" x14ac:dyDescent="0.25">
      <c r="B41" s="15" t="s">
        <v>70</v>
      </c>
      <c r="C41" s="16">
        <v>1</v>
      </c>
      <c r="D41" s="12">
        <v>1500000</v>
      </c>
      <c r="E41" s="12">
        <f>C41*D41</f>
        <v>1500000</v>
      </c>
    </row>
    <row r="42" spans="2:12" x14ac:dyDescent="0.25">
      <c r="B42" s="15" t="s">
        <v>71</v>
      </c>
      <c r="C42" s="16">
        <v>5</v>
      </c>
      <c r="D42" s="12">
        <v>10000</v>
      </c>
      <c r="E42" s="12">
        <f t="shared" ref="E42:E48" si="2">C42*D42</f>
        <v>50000</v>
      </c>
    </row>
    <row r="43" spans="2:12" x14ac:dyDescent="0.25">
      <c r="B43" s="15" t="s">
        <v>72</v>
      </c>
      <c r="C43" s="16">
        <v>2</v>
      </c>
      <c r="D43" s="12">
        <v>30000</v>
      </c>
      <c r="E43" s="12">
        <f t="shared" si="2"/>
        <v>60000</v>
      </c>
      <c r="H43" s="17" t="s">
        <v>79</v>
      </c>
      <c r="I43" s="17" t="s">
        <v>78</v>
      </c>
      <c r="J43" s="17" t="s">
        <v>80</v>
      </c>
    </row>
    <row r="44" spans="2:12" x14ac:dyDescent="0.25">
      <c r="B44" s="15" t="s">
        <v>73</v>
      </c>
      <c r="C44" s="16">
        <v>5</v>
      </c>
      <c r="D44" s="12">
        <v>100000</v>
      </c>
      <c r="E44" s="12">
        <f t="shared" si="2"/>
        <v>500000</v>
      </c>
      <c r="H44" s="11">
        <v>1</v>
      </c>
      <c r="I44" s="11" t="s">
        <v>81</v>
      </c>
      <c r="J44" s="12">
        <f>L33</f>
        <v>1266500</v>
      </c>
    </row>
    <row r="45" spans="2:12" x14ac:dyDescent="0.25">
      <c r="B45" s="15" t="s">
        <v>74</v>
      </c>
      <c r="C45" s="16">
        <v>3</v>
      </c>
      <c r="D45" s="12">
        <v>10000</v>
      </c>
      <c r="E45" s="12">
        <f t="shared" si="2"/>
        <v>30000</v>
      </c>
      <c r="H45" s="11">
        <v>2</v>
      </c>
      <c r="I45" s="11" t="s">
        <v>82</v>
      </c>
      <c r="J45" s="12">
        <f>U25</f>
        <v>306500</v>
      </c>
    </row>
    <row r="46" spans="2:12" x14ac:dyDescent="0.25">
      <c r="B46" s="15" t="s">
        <v>75</v>
      </c>
      <c r="C46" s="16">
        <v>5</v>
      </c>
      <c r="D46" s="12">
        <v>15000</v>
      </c>
      <c r="E46" s="12">
        <f t="shared" si="2"/>
        <v>75000</v>
      </c>
      <c r="H46" s="11">
        <v>3</v>
      </c>
      <c r="I46" s="11" t="s">
        <v>83</v>
      </c>
      <c r="J46" s="12">
        <v>2215000</v>
      </c>
      <c r="K46" s="9">
        <f ca="1">E48</f>
        <v>0</v>
      </c>
    </row>
    <row r="47" spans="2:12" x14ac:dyDescent="0.25">
      <c r="B47" s="15" t="s">
        <v>77</v>
      </c>
      <c r="C47" s="16">
        <v>1</v>
      </c>
      <c r="D47" s="12">
        <v>100000</v>
      </c>
      <c r="E47" s="12">
        <f t="shared" si="2"/>
        <v>100000</v>
      </c>
      <c r="H47" s="18" t="s">
        <v>76</v>
      </c>
      <c r="I47" s="18"/>
      <c r="J47" s="12">
        <f>SUM(J44:J46)</f>
        <v>3788000</v>
      </c>
    </row>
    <row r="48" spans="2:12" x14ac:dyDescent="0.25">
      <c r="B48" s="13" t="s">
        <v>3</v>
      </c>
      <c r="C48" s="13"/>
      <c r="D48" s="13"/>
      <c r="E48" s="12">
        <f ca="1">SUM(E41:E48)</f>
        <v>2215000</v>
      </c>
    </row>
    <row r="52" spans="2:4" ht="15.75" thickBot="1" x14ac:dyDescent="0.3"/>
    <row r="53" spans="2:4" ht="15.75" thickBot="1" x14ac:dyDescent="0.3">
      <c r="B53" s="6" t="s">
        <v>76</v>
      </c>
      <c r="C53" s="7"/>
      <c r="D53" s="7"/>
    </row>
  </sheetData>
  <mergeCells count="7">
    <mergeCell ref="I19:K19"/>
    <mergeCell ref="I33:K33"/>
    <mergeCell ref="Q14:T14"/>
    <mergeCell ref="Q25:T25"/>
    <mergeCell ref="B48:D48"/>
    <mergeCell ref="B53:D53"/>
    <mergeCell ref="H47:I4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2022-05-18T14:35:33Z</dcterms:created>
  <dcterms:modified xsi:type="dcterms:W3CDTF">2022-05-18T15:02:03Z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2022-05-18T14:35:33Z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0c980542-ad93-4444-9898-95049a4fff92</vt:lpwstr>
  </property>
  <property fmtid="{D5CDD505-2E9C-101B-9397-08002B2CF9AE}" pid="8" name="MSIP_Label_defa4170-0d19-0005-0004-bc88714345d2_ContentBits">
    <vt:lpwstr>0</vt:lpwstr>
  </property>
</Properties>
</file>