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no\OneDrive\Desktop\Excel\"/>
    </mc:Choice>
  </mc:AlternateContent>
  <xr:revisionPtr revIDLastSave="0" documentId="8_{2CC002A0-E761-468E-8ED0-808EB4BCFBA4}" xr6:coauthVersionLast="47" xr6:coauthVersionMax="47" xr10:uidLastSave="{00000000-0000-0000-0000-000000000000}"/>
  <bookViews>
    <workbookView xWindow="-108" yWindow="-108" windowWidth="23256" windowHeight="12456" activeTab="1" xr2:uid="{55682D59-1B89-41A1-BB02-C74B1362DD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H23" i="2"/>
  <c r="I23" i="2"/>
  <c r="J23" i="2"/>
  <c r="K23" i="2"/>
  <c r="D24" i="2"/>
  <c r="E24" i="2"/>
  <c r="F24" i="2"/>
  <c r="H24" i="2"/>
  <c r="I24" i="2"/>
  <c r="J24" i="2"/>
  <c r="K24" i="2"/>
  <c r="D25" i="2"/>
  <c r="E25" i="2"/>
  <c r="F25" i="2"/>
  <c r="H25" i="2"/>
  <c r="I25" i="2"/>
  <c r="J25" i="2"/>
  <c r="K25" i="2"/>
  <c r="C25" i="2"/>
  <c r="C24" i="2"/>
  <c r="C23" i="2"/>
  <c r="J4" i="2"/>
  <c r="M4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I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T23" i="1"/>
  <c r="U23" i="1"/>
  <c r="V23" i="1"/>
  <c r="W23" i="1"/>
  <c r="T22" i="1"/>
  <c r="U22" i="1"/>
  <c r="V22" i="1"/>
  <c r="W22" i="1"/>
  <c r="T21" i="1"/>
  <c r="U21" i="1"/>
  <c r="V21" i="1"/>
  <c r="W21" i="1"/>
  <c r="Y23" i="1"/>
  <c r="Z23" i="1"/>
  <c r="AA23" i="1"/>
  <c r="AB23" i="1"/>
  <c r="W4" i="1"/>
  <c r="W6" i="1"/>
  <c r="W12" i="1"/>
  <c r="W14" i="1"/>
  <c r="V4" i="1"/>
  <c r="V6" i="1"/>
  <c r="V12" i="1"/>
  <c r="V14" i="1"/>
  <c r="U4" i="1"/>
  <c r="U12" i="1"/>
  <c r="U14" i="1"/>
  <c r="T4" i="1"/>
  <c r="T6" i="1"/>
  <c r="T12" i="1"/>
  <c r="T14" i="1"/>
  <c r="T3" i="1"/>
  <c r="V3" i="1"/>
  <c r="R7" i="1"/>
  <c r="Q4" i="1"/>
  <c r="AA4" i="1" s="1"/>
  <c r="R4" i="1"/>
  <c r="AB4" i="1" s="1"/>
  <c r="Q5" i="1"/>
  <c r="R5" i="1"/>
  <c r="Q6" i="1"/>
  <c r="AA6" i="1" s="1"/>
  <c r="R6" i="1"/>
  <c r="AB6" i="1" s="1"/>
  <c r="Q7" i="1"/>
  <c r="Q8" i="1"/>
  <c r="AA8" i="1" s="1"/>
  <c r="R8" i="1"/>
  <c r="AB8" i="1" s="1"/>
  <c r="Q9" i="1"/>
  <c r="R9" i="1"/>
  <c r="Q10" i="1"/>
  <c r="R10" i="1"/>
  <c r="AB10" i="1" s="1"/>
  <c r="Q11" i="1"/>
  <c r="R11" i="1"/>
  <c r="Q12" i="1"/>
  <c r="AA12" i="1" s="1"/>
  <c r="R12" i="1"/>
  <c r="AB12" i="1" s="1"/>
  <c r="Q13" i="1"/>
  <c r="R13" i="1"/>
  <c r="Q14" i="1"/>
  <c r="AA14" i="1" s="1"/>
  <c r="R14" i="1"/>
  <c r="AB14" i="1" s="1"/>
  <c r="Q15" i="1"/>
  <c r="R15" i="1"/>
  <c r="Q16" i="1"/>
  <c r="AA16" i="1" s="1"/>
  <c r="R16" i="1"/>
  <c r="AB16" i="1" s="1"/>
  <c r="Q17" i="1"/>
  <c r="R17" i="1"/>
  <c r="Q18" i="1"/>
  <c r="R18" i="1"/>
  <c r="AB18" i="1" s="1"/>
  <c r="Q19" i="1"/>
  <c r="R19" i="1"/>
  <c r="R3" i="1"/>
  <c r="Q3" i="1"/>
  <c r="AA3" i="1" s="1"/>
  <c r="O19" i="1"/>
  <c r="P4" i="1"/>
  <c r="Z4" i="1" s="1"/>
  <c r="P5" i="1"/>
  <c r="P6" i="1"/>
  <c r="P7" i="1"/>
  <c r="P8" i="1"/>
  <c r="P9" i="1"/>
  <c r="P10" i="1"/>
  <c r="Z10" i="1" s="1"/>
  <c r="P11" i="1"/>
  <c r="P12" i="1"/>
  <c r="Z12" i="1" s="1"/>
  <c r="P13" i="1"/>
  <c r="P14" i="1"/>
  <c r="Z14" i="1" s="1"/>
  <c r="P15" i="1"/>
  <c r="P16" i="1"/>
  <c r="P17" i="1"/>
  <c r="P18" i="1"/>
  <c r="Z18" i="1" s="1"/>
  <c r="P19" i="1"/>
  <c r="P3" i="1"/>
  <c r="O4" i="1"/>
  <c r="Y4" i="1" s="1"/>
  <c r="O5" i="1"/>
  <c r="Y5" i="1" s="1"/>
  <c r="O6" i="1"/>
  <c r="Y6" i="1" s="1"/>
  <c r="O7" i="1"/>
  <c r="O8" i="1"/>
  <c r="O9" i="1"/>
  <c r="O10" i="1"/>
  <c r="O11" i="1"/>
  <c r="O12" i="1"/>
  <c r="Y12" i="1" s="1"/>
  <c r="O13" i="1"/>
  <c r="Y13" i="1" s="1"/>
  <c r="O14" i="1"/>
  <c r="Y14" i="1" s="1"/>
  <c r="O15" i="1"/>
  <c r="O16" i="1"/>
  <c r="O17" i="1"/>
  <c r="O18" i="1"/>
  <c r="O3" i="1"/>
  <c r="Y3" i="1" s="1"/>
  <c r="N3" i="1"/>
  <c r="X3" i="1" s="1"/>
  <c r="M3" i="1"/>
  <c r="W3" i="1" s="1"/>
  <c r="M4" i="1"/>
  <c r="M5" i="1"/>
  <c r="W5" i="1" s="1"/>
  <c r="AB5" i="1" s="1"/>
  <c r="M6" i="1"/>
  <c r="M7" i="1"/>
  <c r="W7" i="1" s="1"/>
  <c r="AB7" i="1" s="1"/>
  <c r="M8" i="1"/>
  <c r="W8" i="1" s="1"/>
  <c r="M9" i="1"/>
  <c r="W9" i="1" s="1"/>
  <c r="AB9" i="1" s="1"/>
  <c r="M10" i="1"/>
  <c r="W10" i="1" s="1"/>
  <c r="M11" i="1"/>
  <c r="W11" i="1" s="1"/>
  <c r="AB11" i="1" s="1"/>
  <c r="M12" i="1"/>
  <c r="M13" i="1"/>
  <c r="W13" i="1" s="1"/>
  <c r="AB13" i="1" s="1"/>
  <c r="M14" i="1"/>
  <c r="M15" i="1"/>
  <c r="W15" i="1" s="1"/>
  <c r="AB15" i="1" s="1"/>
  <c r="M16" i="1"/>
  <c r="W16" i="1" s="1"/>
  <c r="M17" i="1"/>
  <c r="W17" i="1" s="1"/>
  <c r="AB17" i="1" s="1"/>
  <c r="M18" i="1"/>
  <c r="W18" i="1" s="1"/>
  <c r="M19" i="1"/>
  <c r="W19" i="1" s="1"/>
  <c r="AB19" i="1" s="1"/>
  <c r="L4" i="1"/>
  <c r="L5" i="1"/>
  <c r="V5" i="1" s="1"/>
  <c r="L6" i="1"/>
  <c r="L7" i="1"/>
  <c r="V7" i="1" s="1"/>
  <c r="L8" i="1"/>
  <c r="V8" i="1" s="1"/>
  <c r="L9" i="1"/>
  <c r="V9" i="1" s="1"/>
  <c r="L10" i="1"/>
  <c r="V10" i="1" s="1"/>
  <c r="L11" i="1"/>
  <c r="V11" i="1" s="1"/>
  <c r="L12" i="1"/>
  <c r="L13" i="1"/>
  <c r="V13" i="1" s="1"/>
  <c r="L14" i="1"/>
  <c r="L15" i="1"/>
  <c r="V15" i="1" s="1"/>
  <c r="L16" i="1"/>
  <c r="V16" i="1" s="1"/>
  <c r="L17" i="1"/>
  <c r="V17" i="1" s="1"/>
  <c r="L18" i="1"/>
  <c r="V18" i="1" s="1"/>
  <c r="L19" i="1"/>
  <c r="V19" i="1" s="1"/>
  <c r="L3" i="1"/>
  <c r="K7" i="1"/>
  <c r="U7" i="1" s="1"/>
  <c r="Z7" i="1" s="1"/>
  <c r="K8" i="1"/>
  <c r="U8" i="1" s="1"/>
  <c r="K9" i="1"/>
  <c r="U9" i="1" s="1"/>
  <c r="Z9" i="1" s="1"/>
  <c r="K10" i="1"/>
  <c r="U10" i="1" s="1"/>
  <c r="K11" i="1"/>
  <c r="U11" i="1" s="1"/>
  <c r="Z11" i="1" s="1"/>
  <c r="K12" i="1"/>
  <c r="K13" i="1"/>
  <c r="U13" i="1" s="1"/>
  <c r="Z13" i="1" s="1"/>
  <c r="K14" i="1"/>
  <c r="K15" i="1"/>
  <c r="U15" i="1" s="1"/>
  <c r="Z15" i="1" s="1"/>
  <c r="K16" i="1"/>
  <c r="U16" i="1" s="1"/>
  <c r="K17" i="1"/>
  <c r="U17" i="1" s="1"/>
  <c r="Z17" i="1" s="1"/>
  <c r="K18" i="1"/>
  <c r="U18" i="1" s="1"/>
  <c r="K19" i="1"/>
  <c r="U19" i="1" s="1"/>
  <c r="Z19" i="1" s="1"/>
  <c r="K5" i="1"/>
  <c r="U5" i="1" s="1"/>
  <c r="Z5" i="1" s="1"/>
  <c r="K6" i="1"/>
  <c r="U6" i="1" s="1"/>
  <c r="K4" i="1"/>
  <c r="K3" i="1"/>
  <c r="U3" i="1" s="1"/>
  <c r="J4" i="1"/>
  <c r="J5" i="1"/>
  <c r="T5" i="1" s="1"/>
  <c r="J6" i="1"/>
  <c r="J7" i="1"/>
  <c r="T7" i="1" s="1"/>
  <c r="J8" i="1"/>
  <c r="T8" i="1" s="1"/>
  <c r="J9" i="1"/>
  <c r="T9" i="1" s="1"/>
  <c r="J10" i="1"/>
  <c r="T10" i="1" s="1"/>
  <c r="J11" i="1"/>
  <c r="T11" i="1" s="1"/>
  <c r="J12" i="1"/>
  <c r="J13" i="1"/>
  <c r="T13" i="1" s="1"/>
  <c r="J14" i="1"/>
  <c r="J15" i="1"/>
  <c r="T15" i="1" s="1"/>
  <c r="J16" i="1"/>
  <c r="T16" i="1" s="1"/>
  <c r="J17" i="1"/>
  <c r="T17" i="1" s="1"/>
  <c r="J18" i="1"/>
  <c r="T18" i="1" s="1"/>
  <c r="J19" i="1"/>
  <c r="T19" i="1" s="1"/>
  <c r="J3" i="1"/>
  <c r="I3" i="1"/>
  <c r="S3" i="1" s="1"/>
  <c r="J2" i="1"/>
  <c r="K2" i="1" s="1"/>
  <c r="L2" i="1" s="1"/>
  <c r="M2" i="1" s="1"/>
  <c r="Y2" i="1"/>
  <c r="Z2" i="1" s="1"/>
  <c r="AA2" i="1" s="1"/>
  <c r="AB2" i="1" s="1"/>
  <c r="T2" i="1"/>
  <c r="O2" i="1"/>
  <c r="P2" i="1" s="1"/>
  <c r="E2" i="1"/>
  <c r="F2" i="1" s="1"/>
  <c r="G2" i="1" s="1"/>
  <c r="H2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C22" i="1"/>
  <c r="C23" i="1"/>
  <c r="C21" i="1"/>
  <c r="Z6" i="1" l="1"/>
  <c r="AA18" i="1"/>
  <c r="AA10" i="1"/>
  <c r="AA22" i="1" s="1"/>
  <c r="Y17" i="1"/>
  <c r="Y9" i="1"/>
  <c r="Y16" i="1"/>
  <c r="Y8" i="1"/>
  <c r="Y21" i="1" s="1"/>
  <c r="AB3" i="1"/>
  <c r="Y15" i="1"/>
  <c r="Y7" i="1"/>
  <c r="Z16" i="1"/>
  <c r="Z8" i="1"/>
  <c r="AA7" i="1"/>
  <c r="AA19" i="1"/>
  <c r="AA15" i="1"/>
  <c r="AA11" i="1"/>
  <c r="Y22" i="1"/>
  <c r="Y11" i="1"/>
  <c r="Z3" i="1"/>
  <c r="AA5" i="1"/>
  <c r="AA21" i="1" s="1"/>
  <c r="Y18" i="1"/>
  <c r="Y10" i="1"/>
  <c r="Y19" i="1"/>
  <c r="AA17" i="1"/>
  <c r="AA13" i="1"/>
  <c r="AA9" i="1"/>
  <c r="X14" i="1"/>
  <c r="X19" i="1"/>
  <c r="X15" i="1"/>
  <c r="X7" i="1"/>
  <c r="V2" i="1"/>
  <c r="Q2" i="1"/>
  <c r="X13" i="1"/>
  <c r="U2" i="1"/>
  <c r="X12" i="1"/>
  <c r="X16" i="1"/>
  <c r="X8" i="1"/>
  <c r="X17" i="1"/>
  <c r="X9" i="1"/>
  <c r="X5" i="1"/>
  <c r="X6" i="1"/>
  <c r="X11" i="1"/>
  <c r="X4" i="1"/>
  <c r="X23" i="1" s="1"/>
  <c r="X18" i="1"/>
  <c r="X10" i="1"/>
  <c r="S23" i="1"/>
  <c r="S22" i="1"/>
  <c r="S21" i="1"/>
  <c r="N21" i="1"/>
  <c r="N23" i="1"/>
  <c r="I21" i="1"/>
  <c r="N22" i="1"/>
  <c r="I23" i="1"/>
  <c r="I22" i="1"/>
  <c r="AB22" i="1" l="1"/>
  <c r="AB21" i="1"/>
  <c r="Z22" i="1"/>
  <c r="Z21" i="1"/>
  <c r="X22" i="1"/>
  <c r="R2" i="1"/>
  <c r="W2" i="1"/>
  <c r="X21" i="1"/>
</calcChain>
</file>

<file path=xl/sharedStrings.xml><?xml version="1.0" encoding="utf-8"?>
<sst xmlns="http://schemas.openxmlformats.org/spreadsheetml/2006/main" count="96" uniqueCount="88">
  <si>
    <t>Employee payroll</t>
  </si>
  <si>
    <t>Last Name</t>
  </si>
  <si>
    <t xml:space="preserve">First Name </t>
  </si>
  <si>
    <t>Hourly Wage</t>
  </si>
  <si>
    <t xml:space="preserve">Hours Worked </t>
  </si>
  <si>
    <t>Pay</t>
  </si>
  <si>
    <t>Rory</t>
  </si>
  <si>
    <t>Gilmore</t>
  </si>
  <si>
    <t>Lorelai</t>
  </si>
  <si>
    <t>Leigh</t>
  </si>
  <si>
    <t>Hayden</t>
  </si>
  <si>
    <t>Christopher</t>
  </si>
  <si>
    <t>Mariano</t>
  </si>
  <si>
    <t>Jess</t>
  </si>
  <si>
    <t>Luke</t>
  </si>
  <si>
    <t>Woods</t>
  </si>
  <si>
    <t>Taylor</t>
  </si>
  <si>
    <t>Doose</t>
  </si>
  <si>
    <t>Max</t>
  </si>
  <si>
    <t>Goodwin</t>
  </si>
  <si>
    <t>Rachel</t>
  </si>
  <si>
    <t>Green</t>
  </si>
  <si>
    <t>Chandler</t>
  </si>
  <si>
    <t>Bing</t>
  </si>
  <si>
    <t>Ross</t>
  </si>
  <si>
    <t>Geller</t>
  </si>
  <si>
    <t>Richard</t>
  </si>
  <si>
    <t>Burke</t>
  </si>
  <si>
    <t>Claire</t>
  </si>
  <si>
    <t>Dunphy</t>
  </si>
  <si>
    <t>Jay</t>
  </si>
  <si>
    <t>Prichett</t>
  </si>
  <si>
    <t>Mitchell</t>
  </si>
  <si>
    <t>Kushner</t>
  </si>
  <si>
    <t>Annalise</t>
  </si>
  <si>
    <t>Keating</t>
  </si>
  <si>
    <t>Anna</t>
  </si>
  <si>
    <t>Mae</t>
  </si>
  <si>
    <t>Nick</t>
  </si>
  <si>
    <t>Miller</t>
  </si>
  <si>
    <t>Min</t>
  </si>
  <si>
    <t>Average</t>
  </si>
  <si>
    <t>Overtime Hours</t>
  </si>
  <si>
    <t>Overtime Pay</t>
  </si>
  <si>
    <t>Total</t>
  </si>
  <si>
    <t xml:space="preserve">Last Name </t>
  </si>
  <si>
    <t>Gradebook</t>
  </si>
  <si>
    <t>Points Possible</t>
  </si>
  <si>
    <t>Safety Test</t>
  </si>
  <si>
    <t>Company Philosophy Test</t>
  </si>
  <si>
    <t>Financial Skills Test</t>
  </si>
  <si>
    <t>Drug Test</t>
  </si>
  <si>
    <t>First Name</t>
  </si>
  <si>
    <t>Kern</t>
  </si>
  <si>
    <t>Jon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</si>
  <si>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</si>
  <si>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</si>
  <si>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</si>
  <si>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</si>
  <si>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</si>
  <si>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</si>
  <si>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</si>
  <si>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</si>
  <si>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</si>
  <si>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</si>
  <si>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</si>
  <si>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</si>
  <si>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</si>
  <si>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</si>
  <si>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</si>
  <si>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</si>
  <si>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</si>
  <si>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</si>
  <si>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</si>
  <si>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</si>
  <si>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</si>
  <si>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</si>
  <si>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</si>
  <si>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</si>
  <si>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Snady</t>
  </si>
  <si>
    <t>Linda</t>
  </si>
  <si>
    <t>Olivia</t>
  </si>
  <si>
    <t>Blessing</t>
  </si>
  <si>
    <t>Chandra</t>
  </si>
  <si>
    <t>Bill</t>
  </si>
  <si>
    <t>Trent</t>
  </si>
  <si>
    <t>Genesis</t>
  </si>
  <si>
    <t>Fire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</si>
</sst>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72" formatCode="0.000"/>
    <numFmt numFmtId="173" formatCode="0.0"/>
    <numFmt numFmtId="179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64AB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1" applyNumberFormat="1" applyFont="1"/>
    <xf numFmtId="173" fontId="0" fillId="0" borderId="0" xfId="1" applyNumberFormat="1" applyFont="1"/>
    <xf numFmtId="173" fontId="0" fillId="2" borderId="0" xfId="1" applyNumberFormat="1" applyFont="1" applyFill="1"/>
    <xf numFmtId="1" fontId="0" fillId="0" borderId="0" xfId="1" applyNumberFormat="1" applyFont="1"/>
    <xf numFmtId="1" fontId="0" fillId="2" borderId="0" xfId="1" applyNumberFormat="1" applyFont="1" applyFill="1"/>
    <xf numFmtId="0" fontId="2" fillId="3" borderId="0" xfId="0" applyFont="1" applyFill="1"/>
    <xf numFmtId="16" fontId="2" fillId="2" borderId="0" xfId="0" applyNumberFormat="1" applyFont="1" applyFill="1"/>
    <xf numFmtId="0" fontId="2" fillId="4" borderId="0" xfId="0" applyFont="1" applyFill="1"/>
    <xf numFmtId="16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16" fontId="2" fillId="7" borderId="0" xfId="0" applyNumberFormat="1" applyFont="1" applyFill="1"/>
    <xf numFmtId="164" fontId="0" fillId="7" borderId="0" xfId="1" applyNumberFormat="1" applyFont="1" applyFill="1"/>
    <xf numFmtId="0" fontId="2" fillId="8" borderId="0" xfId="0" applyFont="1" applyFill="1"/>
    <xf numFmtId="179" fontId="2" fillId="9" borderId="0" xfId="0" applyNumberFormat="1" applyFont="1" applyFill="1"/>
    <xf numFmtId="164" fontId="0" fillId="9" borderId="0" xfId="0" applyNumberFormat="1" applyFill="1"/>
    <xf numFmtId="16" fontId="2" fillId="10" borderId="0" xfId="0" applyNumberFormat="1" applyFont="1" applyFill="1"/>
    <xf numFmtId="164" fontId="0" fillId="10" borderId="0" xfId="0" applyNumberFormat="1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1" fontId="0" fillId="12" borderId="0" xfId="1" applyNumberFormat="1" applyFont="1" applyFill="1"/>
    <xf numFmtId="173" fontId="0" fillId="12" borderId="0" xfId="1" applyNumberFormat="1" applyFont="1" applyFill="1"/>
    <xf numFmtId="0" fontId="0" fillId="12" borderId="0" xfId="1" applyNumberFormat="1" applyFont="1" applyFill="1"/>
    <xf numFmtId="164" fontId="0" fillId="12" borderId="0" xfId="1" applyNumberFormat="1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9" fontId="0" fillId="0" borderId="0" xfId="2" applyFont="1"/>
    <xf numFmtId="0" fontId="2" fillId="0" borderId="0" xfId="0" applyFont="1" applyAlignment="1">
      <alignment textRotation="90"/>
    </xf>
    <xf numFmtId="17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4AB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062-B338-98C7D00D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262335"/>
        <c:axId val="1635181727"/>
      </c:barChart>
      <c:catAx>
        <c:axId val="10872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1727"/>
        <c:crosses val="autoZero"/>
        <c:auto val="1"/>
        <c:lblAlgn val="ctr"/>
        <c:lblOffset val="100"/>
        <c:noMultiLvlLbl val="0"/>
      </c:catAx>
      <c:valAx>
        <c:axId val="1635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6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6-4696-82A5-17E2C181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2383"/>
        <c:axId val="71703343"/>
      </c:barChart>
      <c:catAx>
        <c:axId val="717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343"/>
        <c:crosses val="autoZero"/>
        <c:auto val="1"/>
        <c:lblAlgn val="ctr"/>
        <c:lblOffset val="100"/>
        <c:noMultiLvlLbl val="0"/>
      </c:catAx>
      <c:valAx>
        <c:axId val="717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  <c:pt idx="14">
                  <c:v>0.8</c:v>
                </c:pt>
                <c:pt idx="15">
                  <c:v>0.69</c:v>
                </c:pt>
                <c:pt idx="1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9A-A985-999826E4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2783"/>
        <c:axId val="57243263"/>
      </c:barChart>
      <c:catAx>
        <c:axId val="572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3263"/>
        <c:crosses val="autoZero"/>
        <c:auto val="1"/>
        <c:lblAlgn val="ctr"/>
        <c:lblOffset val="100"/>
        <c:noMultiLvlLbl val="0"/>
      </c:catAx>
      <c:valAx>
        <c:axId val="572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0</xdr:row>
      <xdr:rowOff>1466850</xdr:rowOff>
    </xdr:from>
    <xdr:to>
      <xdr:col>21</xdr:col>
      <xdr:colOff>289560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47CD0-3B69-B3E2-762F-BF27CED96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17</xdr:row>
      <xdr:rowOff>19050</xdr:rowOff>
    </xdr:from>
    <xdr:to>
      <xdr:col>21</xdr:col>
      <xdr:colOff>281940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DF4DA-CB26-E82E-B240-3FFC073E0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32</xdr:row>
      <xdr:rowOff>179070</xdr:rowOff>
    </xdr:from>
    <xdr:to>
      <xdr:col>21</xdr:col>
      <xdr:colOff>281940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107BC-B755-4A7F-F359-F5D761EDB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EAFB-2662-4E32-A599-5306CABF0289}">
  <dimension ref="A1:AC23"/>
  <sheetViews>
    <sheetView zoomScale="73" zoomScaleNormal="73" workbookViewId="0">
      <selection activeCell="F25" sqref="F25"/>
    </sheetView>
  </sheetViews>
  <sheetFormatPr defaultRowHeight="14.4" x14ac:dyDescent="0.3"/>
  <cols>
    <col min="1" max="1" width="13" customWidth="1"/>
    <col min="2" max="2" width="13.44140625" customWidth="1"/>
    <col min="3" max="3" width="14.44140625" customWidth="1"/>
    <col min="4" max="8" width="14.88671875" customWidth="1"/>
    <col min="9" max="9" width="16" customWidth="1"/>
    <col min="10" max="13" width="14.5546875" customWidth="1"/>
    <col min="14" max="18" width="13.44140625" customWidth="1"/>
    <col min="19" max="19" width="15.5546875" customWidth="1"/>
    <col min="20" max="20" width="15.44140625" customWidth="1"/>
    <col min="21" max="21" width="14.77734375" customWidth="1"/>
    <col min="22" max="22" width="15" customWidth="1"/>
    <col min="23" max="23" width="14.5546875" customWidth="1"/>
    <col min="24" max="24" width="15.21875" customWidth="1"/>
    <col min="25" max="25" width="11.33203125" customWidth="1"/>
    <col min="26" max="26" width="12.33203125" customWidth="1"/>
    <col min="27" max="27" width="11.88671875" customWidth="1"/>
    <col min="28" max="28" width="11.77734375" customWidth="1"/>
  </cols>
  <sheetData>
    <row r="1" spans="1:29" x14ac:dyDescent="0.3">
      <c r="A1" s="30" t="s">
        <v>0</v>
      </c>
      <c r="B1" s="31"/>
      <c r="C1" s="31"/>
      <c r="D1" s="8" t="s">
        <v>4</v>
      </c>
      <c r="E1" s="8"/>
      <c r="F1" s="8"/>
      <c r="G1" s="8"/>
      <c r="H1" s="8"/>
      <c r="I1" s="10" t="s">
        <v>42</v>
      </c>
      <c r="J1" s="10"/>
      <c r="K1" s="10"/>
      <c r="L1" s="10"/>
      <c r="M1" s="10"/>
      <c r="N1" s="13" t="s">
        <v>5</v>
      </c>
      <c r="O1" s="13"/>
      <c r="P1" s="13"/>
      <c r="Q1" s="13"/>
      <c r="R1" s="13"/>
      <c r="S1" s="16" t="s">
        <v>43</v>
      </c>
      <c r="T1" s="16"/>
      <c r="U1" s="16"/>
      <c r="V1" s="16"/>
      <c r="W1" s="16"/>
      <c r="X1" s="21" t="s">
        <v>44</v>
      </c>
      <c r="Y1" s="22"/>
      <c r="Z1" s="22"/>
      <c r="AA1" s="22"/>
      <c r="AB1" s="22"/>
    </row>
    <row r="2" spans="1:29" x14ac:dyDescent="0.3">
      <c r="A2" s="29" t="s">
        <v>45</v>
      </c>
      <c r="B2" s="29" t="s">
        <v>2</v>
      </c>
      <c r="C2" s="29" t="s">
        <v>3</v>
      </c>
      <c r="D2" s="9">
        <v>45292</v>
      </c>
      <c r="E2" s="9">
        <f>D2+7</f>
        <v>45299</v>
      </c>
      <c r="F2" s="9">
        <f t="shared" ref="F2:H2" si="0">E2+7</f>
        <v>45306</v>
      </c>
      <c r="G2" s="9">
        <f t="shared" si="0"/>
        <v>45313</v>
      </c>
      <c r="H2" s="9">
        <f t="shared" si="0"/>
        <v>45320</v>
      </c>
      <c r="I2" s="11">
        <v>45292</v>
      </c>
      <c r="J2" s="11">
        <f>I2+7</f>
        <v>45299</v>
      </c>
      <c r="K2" s="11">
        <f t="shared" ref="K2:M2" si="1">J2+7</f>
        <v>45306</v>
      </c>
      <c r="L2" s="11">
        <f t="shared" si="1"/>
        <v>45313</v>
      </c>
      <c r="M2" s="11">
        <f t="shared" si="1"/>
        <v>45320</v>
      </c>
      <c r="N2" s="14">
        <v>45292</v>
      </c>
      <c r="O2" s="14">
        <f>N2+7</f>
        <v>45299</v>
      </c>
      <c r="P2" s="14">
        <f>O2+7</f>
        <v>45306</v>
      </c>
      <c r="Q2" s="14">
        <f>P2+7</f>
        <v>45313</v>
      </c>
      <c r="R2" s="14">
        <f t="shared" ref="R2" si="2">Q2+7</f>
        <v>45320</v>
      </c>
      <c r="S2" s="17">
        <v>45292</v>
      </c>
      <c r="T2" s="17">
        <f>N2+7</f>
        <v>45299</v>
      </c>
      <c r="U2" s="17">
        <f t="shared" ref="U2:W2" si="3">O2+7</f>
        <v>45306</v>
      </c>
      <c r="V2" s="17">
        <f t="shared" si="3"/>
        <v>45313</v>
      </c>
      <c r="W2" s="17">
        <f t="shared" si="3"/>
        <v>45320</v>
      </c>
      <c r="X2" s="19">
        <v>45292</v>
      </c>
      <c r="Y2" s="19">
        <f>X2+7</f>
        <v>45299</v>
      </c>
      <c r="Z2" s="19">
        <f t="shared" ref="Z2:AB2" si="4">Y2+7</f>
        <v>45306</v>
      </c>
      <c r="AA2" s="19">
        <f t="shared" si="4"/>
        <v>45313</v>
      </c>
      <c r="AB2" s="19">
        <f t="shared" si="4"/>
        <v>45320</v>
      </c>
    </row>
    <row r="3" spans="1:29" x14ac:dyDescent="0.3">
      <c r="A3" s="23" t="s">
        <v>7</v>
      </c>
      <c r="B3" s="23" t="s">
        <v>6</v>
      </c>
      <c r="C3" s="24">
        <v>15.9</v>
      </c>
      <c r="D3" s="7">
        <v>41</v>
      </c>
      <c r="E3" s="5">
        <v>42</v>
      </c>
      <c r="F3" s="5">
        <v>39</v>
      </c>
      <c r="G3" s="5">
        <v>30</v>
      </c>
      <c r="H3" s="5">
        <v>46</v>
      </c>
      <c r="I3" s="12">
        <f>IF(D3&gt;40,D3-40,0)</f>
        <v>1</v>
      </c>
      <c r="J3" s="12">
        <f>IF(E3&gt;40,E3-40,0)</f>
        <v>2</v>
      </c>
      <c r="K3" s="12">
        <f>IF(F3&gt;40,F3-40,0)</f>
        <v>0</v>
      </c>
      <c r="L3" s="12">
        <f t="shared" ref="L3:M18" si="5">IF(G3&gt;40,G3-40,0)</f>
        <v>0</v>
      </c>
      <c r="M3" s="12">
        <f t="shared" si="5"/>
        <v>6</v>
      </c>
      <c r="N3" s="15">
        <f>C3*D3</f>
        <v>651.9</v>
      </c>
      <c r="O3" s="15">
        <f>C3*E3</f>
        <v>667.80000000000007</v>
      </c>
      <c r="P3" s="15">
        <f>$C3*F3</f>
        <v>620.1</v>
      </c>
      <c r="Q3" s="15">
        <f>$C3*G3</f>
        <v>477</v>
      </c>
      <c r="R3" s="15">
        <f>$C3*H3</f>
        <v>731.4</v>
      </c>
      <c r="S3" s="18">
        <f>$C3*0.5*I3</f>
        <v>7.95</v>
      </c>
      <c r="T3" s="18">
        <f t="shared" ref="T3:W18" si="6">$C3*0.5*J3</f>
        <v>15.9</v>
      </c>
      <c r="U3" s="18">
        <f t="shared" si="6"/>
        <v>0</v>
      </c>
      <c r="V3" s="18">
        <f t="shared" si="6"/>
        <v>0</v>
      </c>
      <c r="W3" s="18">
        <f t="shared" si="6"/>
        <v>47.7</v>
      </c>
      <c r="X3" s="20">
        <f>N3+S3</f>
        <v>659.85</v>
      </c>
      <c r="Y3" s="20">
        <f>O3+T3</f>
        <v>683.7</v>
      </c>
      <c r="Z3" s="20">
        <f t="shared" ref="Z3:AB3" si="7">P3+U3</f>
        <v>620.1</v>
      </c>
      <c r="AA3" s="20">
        <f t="shared" si="7"/>
        <v>477</v>
      </c>
      <c r="AB3" s="20">
        <f t="shared" si="7"/>
        <v>779.1</v>
      </c>
    </row>
    <row r="4" spans="1:29" x14ac:dyDescent="0.3">
      <c r="A4" s="23" t="s">
        <v>9</v>
      </c>
      <c r="B4" s="23" t="s">
        <v>8</v>
      </c>
      <c r="C4" s="24">
        <v>10</v>
      </c>
      <c r="D4" s="7">
        <v>42</v>
      </c>
      <c r="E4" s="5">
        <v>41</v>
      </c>
      <c r="F4" s="5">
        <v>40</v>
      </c>
      <c r="G4" s="5">
        <v>38</v>
      </c>
      <c r="H4" s="5">
        <v>44</v>
      </c>
      <c r="I4" s="12">
        <f>IF(D4&gt;40,D4-40,0)</f>
        <v>2</v>
      </c>
      <c r="J4" s="12">
        <f t="shared" ref="J4:J19" si="8">IF(E4&gt;40,E4-40,0)</f>
        <v>1</v>
      </c>
      <c r="K4" s="12">
        <f>IF(F4&gt;40,F4-40,0)</f>
        <v>0</v>
      </c>
      <c r="L4" s="12">
        <f t="shared" si="5"/>
        <v>0</v>
      </c>
      <c r="M4" s="12">
        <f t="shared" si="5"/>
        <v>4</v>
      </c>
      <c r="N4" s="15">
        <f>C4*D4</f>
        <v>420</v>
      </c>
      <c r="O4" s="15">
        <f t="shared" ref="O4:O18" si="9">C4*E4</f>
        <v>410</v>
      </c>
      <c r="P4" s="15">
        <f t="shared" ref="P4:P19" si="10">$C4*F4</f>
        <v>400</v>
      </c>
      <c r="Q4" s="15">
        <f t="shared" ref="Q4:Q19" si="11">$C4*G4</f>
        <v>380</v>
      </c>
      <c r="R4" s="15">
        <f t="shared" ref="R4:R19" si="12">$C4*H4</f>
        <v>440</v>
      </c>
      <c r="S4" s="18">
        <f>$C4*0.5*I4</f>
        <v>10</v>
      </c>
      <c r="T4" s="18">
        <f t="shared" si="6"/>
        <v>5</v>
      </c>
      <c r="U4" s="18">
        <f t="shared" si="6"/>
        <v>0</v>
      </c>
      <c r="V4" s="18">
        <f t="shared" si="6"/>
        <v>0</v>
      </c>
      <c r="W4" s="18">
        <f t="shared" si="6"/>
        <v>20</v>
      </c>
      <c r="X4" s="20">
        <f>N4+S4</f>
        <v>430</v>
      </c>
      <c r="Y4" s="20">
        <f t="shared" ref="Y4:Y19" si="13">O4+T4</f>
        <v>415</v>
      </c>
      <c r="Z4" s="20">
        <f t="shared" ref="Z4:Z19" si="14">P4+U4</f>
        <v>400</v>
      </c>
      <c r="AA4" s="20">
        <f t="shared" ref="AA4:AA19" si="15">Q4+V4</f>
        <v>380</v>
      </c>
      <c r="AB4" s="20">
        <f t="shared" ref="AB4:AB19" si="16">R4+W4</f>
        <v>460</v>
      </c>
    </row>
    <row r="5" spans="1:29" x14ac:dyDescent="0.3">
      <c r="A5" s="23" t="s">
        <v>10</v>
      </c>
      <c r="B5" s="23" t="s">
        <v>11</v>
      </c>
      <c r="C5" s="24">
        <v>22.1</v>
      </c>
      <c r="D5" s="7">
        <v>49</v>
      </c>
      <c r="E5" s="5">
        <v>40</v>
      </c>
      <c r="F5" s="5">
        <v>33</v>
      </c>
      <c r="G5" s="5">
        <v>20</v>
      </c>
      <c r="H5" s="5">
        <v>18</v>
      </c>
      <c r="I5" s="12">
        <f>IF(D5&gt;40,D5-40,0)</f>
        <v>9</v>
      </c>
      <c r="J5" s="12">
        <f t="shared" si="8"/>
        <v>0</v>
      </c>
      <c r="K5" s="12">
        <f>IF(F5&gt;40,F5-40,0)</f>
        <v>0</v>
      </c>
      <c r="L5" s="12">
        <f t="shared" si="5"/>
        <v>0</v>
      </c>
      <c r="M5" s="12">
        <f t="shared" si="5"/>
        <v>0</v>
      </c>
      <c r="N5" s="15">
        <f>C5*D5</f>
        <v>1082.9000000000001</v>
      </c>
      <c r="O5" s="15">
        <f t="shared" si="9"/>
        <v>884</v>
      </c>
      <c r="P5" s="15">
        <f t="shared" si="10"/>
        <v>729.30000000000007</v>
      </c>
      <c r="Q5" s="15">
        <f t="shared" si="11"/>
        <v>442</v>
      </c>
      <c r="R5" s="15">
        <f t="shared" si="12"/>
        <v>397.8</v>
      </c>
      <c r="S5" s="18">
        <f t="shared" ref="S5:W19" si="17">$C5*0.5*I5</f>
        <v>99.45</v>
      </c>
      <c r="T5" s="18">
        <f t="shared" si="6"/>
        <v>0</v>
      </c>
      <c r="U5" s="18">
        <f t="shared" si="6"/>
        <v>0</v>
      </c>
      <c r="V5" s="18">
        <f t="shared" si="6"/>
        <v>0</v>
      </c>
      <c r="W5" s="18">
        <f t="shared" si="6"/>
        <v>0</v>
      </c>
      <c r="X5" s="20">
        <f>N5+S5</f>
        <v>1182.3500000000001</v>
      </c>
      <c r="Y5" s="20">
        <f t="shared" si="13"/>
        <v>884</v>
      </c>
      <c r="Z5" s="20">
        <f t="shared" si="14"/>
        <v>729.30000000000007</v>
      </c>
      <c r="AA5" s="20">
        <f t="shared" si="15"/>
        <v>442</v>
      </c>
      <c r="AB5" s="20">
        <f t="shared" si="16"/>
        <v>397.8</v>
      </c>
    </row>
    <row r="6" spans="1:29" x14ac:dyDescent="0.3">
      <c r="A6" s="23" t="s">
        <v>12</v>
      </c>
      <c r="B6" s="23" t="s">
        <v>13</v>
      </c>
      <c r="C6" s="24">
        <v>19.100000000000001</v>
      </c>
      <c r="D6" s="7">
        <v>41</v>
      </c>
      <c r="E6" s="5">
        <v>50</v>
      </c>
      <c r="F6" s="5">
        <v>47</v>
      </c>
      <c r="G6" s="5">
        <v>30</v>
      </c>
      <c r="H6" s="5">
        <v>39</v>
      </c>
      <c r="I6" s="12">
        <f>IF(D6&gt;40,D6-40,0)</f>
        <v>1</v>
      </c>
      <c r="J6" s="12">
        <f t="shared" si="8"/>
        <v>10</v>
      </c>
      <c r="K6" s="12">
        <f>IF(F6&gt;40,F6-40,0)</f>
        <v>7</v>
      </c>
      <c r="L6" s="12">
        <f t="shared" si="5"/>
        <v>0</v>
      </c>
      <c r="M6" s="12">
        <f t="shared" si="5"/>
        <v>0</v>
      </c>
      <c r="N6" s="15">
        <f>C6*D6</f>
        <v>783.1</v>
      </c>
      <c r="O6" s="15">
        <f t="shared" si="9"/>
        <v>955.00000000000011</v>
      </c>
      <c r="P6" s="15">
        <f t="shared" si="10"/>
        <v>897.7</v>
      </c>
      <c r="Q6" s="15">
        <f t="shared" si="11"/>
        <v>573</v>
      </c>
      <c r="R6" s="15">
        <f t="shared" si="12"/>
        <v>744.90000000000009</v>
      </c>
      <c r="S6" s="18">
        <f t="shared" si="17"/>
        <v>9.5500000000000007</v>
      </c>
      <c r="T6" s="18">
        <f t="shared" si="6"/>
        <v>95.5</v>
      </c>
      <c r="U6" s="18">
        <f t="shared" si="6"/>
        <v>66.850000000000009</v>
      </c>
      <c r="V6" s="18">
        <f t="shared" si="6"/>
        <v>0</v>
      </c>
      <c r="W6" s="18">
        <f t="shared" si="6"/>
        <v>0</v>
      </c>
      <c r="X6" s="20">
        <f>N6+S6</f>
        <v>792.65</v>
      </c>
      <c r="Y6" s="20">
        <f t="shared" si="13"/>
        <v>1050.5</v>
      </c>
      <c r="Z6" s="20">
        <f t="shared" si="14"/>
        <v>964.55000000000007</v>
      </c>
      <c r="AA6" s="20">
        <f t="shared" si="15"/>
        <v>573</v>
      </c>
      <c r="AB6" s="20">
        <f t="shared" si="16"/>
        <v>744.90000000000009</v>
      </c>
    </row>
    <row r="7" spans="1:29" x14ac:dyDescent="0.3">
      <c r="A7" s="23" t="s">
        <v>15</v>
      </c>
      <c r="B7" s="23" t="s">
        <v>14</v>
      </c>
      <c r="C7" s="24">
        <v>6.9</v>
      </c>
      <c r="D7" s="7">
        <v>39</v>
      </c>
      <c r="E7" s="5">
        <v>52</v>
      </c>
      <c r="F7" s="5">
        <v>42</v>
      </c>
      <c r="G7" s="5">
        <v>40</v>
      </c>
      <c r="H7" s="5">
        <v>40</v>
      </c>
      <c r="I7" s="12">
        <f>IF(D7&gt;40,D7-40,0)</f>
        <v>0</v>
      </c>
      <c r="J7" s="12">
        <f t="shared" si="8"/>
        <v>12</v>
      </c>
      <c r="K7" s="12">
        <f t="shared" ref="K7:M19" si="18">IF(F7&gt;40,F7-40,0)</f>
        <v>2</v>
      </c>
      <c r="L7" s="12">
        <f t="shared" si="5"/>
        <v>0</v>
      </c>
      <c r="M7" s="12">
        <f t="shared" si="5"/>
        <v>0</v>
      </c>
      <c r="N7" s="15">
        <f>C7*D7</f>
        <v>269.10000000000002</v>
      </c>
      <c r="O7" s="15">
        <f t="shared" si="9"/>
        <v>358.8</v>
      </c>
      <c r="P7" s="15">
        <f t="shared" si="10"/>
        <v>289.8</v>
      </c>
      <c r="Q7" s="15">
        <f t="shared" si="11"/>
        <v>276</v>
      </c>
      <c r="R7" s="15">
        <f>$C7*H7</f>
        <v>276</v>
      </c>
      <c r="S7" s="18">
        <f t="shared" si="17"/>
        <v>0</v>
      </c>
      <c r="T7" s="18">
        <f t="shared" si="6"/>
        <v>41.400000000000006</v>
      </c>
      <c r="U7" s="18">
        <f t="shared" si="6"/>
        <v>6.9</v>
      </c>
      <c r="V7" s="18">
        <f t="shared" si="6"/>
        <v>0</v>
      </c>
      <c r="W7" s="18">
        <f t="shared" si="6"/>
        <v>0</v>
      </c>
      <c r="X7" s="20">
        <f>N7+S7</f>
        <v>269.10000000000002</v>
      </c>
      <c r="Y7" s="20">
        <f t="shared" si="13"/>
        <v>400.20000000000005</v>
      </c>
      <c r="Z7" s="20">
        <f t="shared" si="14"/>
        <v>296.7</v>
      </c>
      <c r="AA7" s="20">
        <f t="shared" si="15"/>
        <v>276</v>
      </c>
      <c r="AB7" s="20">
        <f t="shared" si="16"/>
        <v>276</v>
      </c>
    </row>
    <row r="8" spans="1:29" x14ac:dyDescent="0.3">
      <c r="A8" s="23" t="s">
        <v>17</v>
      </c>
      <c r="B8" s="23" t="s">
        <v>16</v>
      </c>
      <c r="C8" s="24">
        <v>14.2</v>
      </c>
      <c r="D8" s="7">
        <v>44</v>
      </c>
      <c r="E8" s="5">
        <v>51</v>
      </c>
      <c r="F8" s="5">
        <v>42</v>
      </c>
      <c r="G8" s="5">
        <v>40</v>
      </c>
      <c r="H8" s="5">
        <v>20</v>
      </c>
      <c r="I8" s="12">
        <f>IF(D8&gt;40,D8-40,0)</f>
        <v>4</v>
      </c>
      <c r="J8" s="12">
        <f t="shared" si="8"/>
        <v>11</v>
      </c>
      <c r="K8" s="12">
        <f t="shared" si="18"/>
        <v>2</v>
      </c>
      <c r="L8" s="12">
        <f t="shared" si="5"/>
        <v>0</v>
      </c>
      <c r="M8" s="12">
        <f t="shared" si="5"/>
        <v>0</v>
      </c>
      <c r="N8" s="15">
        <f>C8*D8</f>
        <v>624.79999999999995</v>
      </c>
      <c r="O8" s="15">
        <f t="shared" si="9"/>
        <v>724.19999999999993</v>
      </c>
      <c r="P8" s="15">
        <f t="shared" si="10"/>
        <v>596.4</v>
      </c>
      <c r="Q8" s="15">
        <f t="shared" si="11"/>
        <v>568</v>
      </c>
      <c r="R8" s="15">
        <f t="shared" si="12"/>
        <v>284</v>
      </c>
      <c r="S8" s="18">
        <f t="shared" si="17"/>
        <v>28.4</v>
      </c>
      <c r="T8" s="18">
        <f t="shared" si="6"/>
        <v>78.099999999999994</v>
      </c>
      <c r="U8" s="18">
        <f t="shared" si="6"/>
        <v>14.2</v>
      </c>
      <c r="V8" s="18">
        <f t="shared" si="6"/>
        <v>0</v>
      </c>
      <c r="W8" s="18">
        <f t="shared" si="6"/>
        <v>0</v>
      </c>
      <c r="X8" s="20">
        <f>N8+S8</f>
        <v>653.19999999999993</v>
      </c>
      <c r="Y8" s="20">
        <f t="shared" si="13"/>
        <v>802.3</v>
      </c>
      <c r="Z8" s="20">
        <f t="shared" si="14"/>
        <v>610.6</v>
      </c>
      <c r="AA8" s="20">
        <f t="shared" si="15"/>
        <v>568</v>
      </c>
      <c r="AB8" s="20">
        <f t="shared" si="16"/>
        <v>284</v>
      </c>
    </row>
    <row r="9" spans="1:29" x14ac:dyDescent="0.3">
      <c r="A9" s="23" t="s">
        <v>19</v>
      </c>
      <c r="B9" s="23" t="s">
        <v>18</v>
      </c>
      <c r="C9" s="24">
        <v>18</v>
      </c>
      <c r="D9" s="7">
        <v>55</v>
      </c>
      <c r="E9" s="5">
        <v>60</v>
      </c>
      <c r="F9" s="5">
        <v>45</v>
      </c>
      <c r="G9" s="5">
        <v>40</v>
      </c>
      <c r="H9" s="5">
        <v>49</v>
      </c>
      <c r="I9" s="12">
        <f>IF(D9&gt;40,D9-40,0)</f>
        <v>15</v>
      </c>
      <c r="J9" s="12">
        <f t="shared" si="8"/>
        <v>20</v>
      </c>
      <c r="K9" s="12">
        <f t="shared" si="18"/>
        <v>5</v>
      </c>
      <c r="L9" s="12">
        <f t="shared" si="5"/>
        <v>0</v>
      </c>
      <c r="M9" s="12">
        <f t="shared" si="5"/>
        <v>9</v>
      </c>
      <c r="N9" s="15">
        <f>C9*D9</f>
        <v>990</v>
      </c>
      <c r="O9" s="15">
        <f t="shared" si="9"/>
        <v>1080</v>
      </c>
      <c r="P9" s="15">
        <f t="shared" si="10"/>
        <v>810</v>
      </c>
      <c r="Q9" s="15">
        <f t="shared" si="11"/>
        <v>720</v>
      </c>
      <c r="R9" s="15">
        <f t="shared" si="12"/>
        <v>882</v>
      </c>
      <c r="S9" s="18">
        <f t="shared" si="17"/>
        <v>135</v>
      </c>
      <c r="T9" s="18">
        <f t="shared" si="6"/>
        <v>180</v>
      </c>
      <c r="U9" s="18">
        <f t="shared" si="6"/>
        <v>45</v>
      </c>
      <c r="V9" s="18">
        <f t="shared" si="6"/>
        <v>0</v>
      </c>
      <c r="W9" s="18">
        <f t="shared" si="6"/>
        <v>81</v>
      </c>
      <c r="X9" s="20">
        <f>N9+S9</f>
        <v>1125</v>
      </c>
      <c r="Y9" s="20">
        <f t="shared" si="13"/>
        <v>1260</v>
      </c>
      <c r="Z9" s="20">
        <f t="shared" si="14"/>
        <v>855</v>
      </c>
      <c r="AA9" s="20">
        <f t="shared" si="15"/>
        <v>720</v>
      </c>
      <c r="AB9" s="20">
        <f t="shared" si="16"/>
        <v>963</v>
      </c>
      <c r="AC9" s="1"/>
    </row>
    <row r="10" spans="1:29" x14ac:dyDescent="0.3">
      <c r="A10" s="23" t="s">
        <v>21</v>
      </c>
      <c r="B10" s="23" t="s">
        <v>20</v>
      </c>
      <c r="C10" s="24">
        <v>17.5</v>
      </c>
      <c r="D10" s="7">
        <v>33</v>
      </c>
      <c r="E10" s="5">
        <v>22</v>
      </c>
      <c r="F10" s="5">
        <v>54</v>
      </c>
      <c r="G10" s="5">
        <v>40</v>
      </c>
      <c r="H10" s="5">
        <v>20</v>
      </c>
      <c r="I10" s="12">
        <f>IF(D10&gt;40,D10-40,0)</f>
        <v>0</v>
      </c>
      <c r="J10" s="12">
        <f t="shared" si="8"/>
        <v>0</v>
      </c>
      <c r="K10" s="12">
        <f t="shared" si="18"/>
        <v>14</v>
      </c>
      <c r="L10" s="12">
        <f t="shared" si="5"/>
        <v>0</v>
      </c>
      <c r="M10" s="12">
        <f t="shared" si="5"/>
        <v>0</v>
      </c>
      <c r="N10" s="15">
        <f>C10*D10</f>
        <v>577.5</v>
      </c>
      <c r="O10" s="15">
        <f t="shared" si="9"/>
        <v>385</v>
      </c>
      <c r="P10" s="15">
        <f t="shared" si="10"/>
        <v>945</v>
      </c>
      <c r="Q10" s="15">
        <f t="shared" si="11"/>
        <v>700</v>
      </c>
      <c r="R10" s="15">
        <f t="shared" si="12"/>
        <v>350</v>
      </c>
      <c r="S10" s="18">
        <f t="shared" si="17"/>
        <v>0</v>
      </c>
      <c r="T10" s="18">
        <f t="shared" si="6"/>
        <v>0</v>
      </c>
      <c r="U10" s="18">
        <f t="shared" si="6"/>
        <v>122.5</v>
      </c>
      <c r="V10" s="18">
        <f t="shared" si="6"/>
        <v>0</v>
      </c>
      <c r="W10" s="18">
        <f t="shared" si="6"/>
        <v>0</v>
      </c>
      <c r="X10" s="20">
        <f>N10+S10</f>
        <v>577.5</v>
      </c>
      <c r="Y10" s="20">
        <f t="shared" si="13"/>
        <v>385</v>
      </c>
      <c r="Z10" s="20">
        <f t="shared" si="14"/>
        <v>1067.5</v>
      </c>
      <c r="AA10" s="20">
        <f t="shared" si="15"/>
        <v>700</v>
      </c>
      <c r="AB10" s="20">
        <f t="shared" si="16"/>
        <v>350</v>
      </c>
    </row>
    <row r="11" spans="1:29" x14ac:dyDescent="0.3">
      <c r="A11" s="23" t="s">
        <v>23</v>
      </c>
      <c r="B11" s="23" t="s">
        <v>22</v>
      </c>
      <c r="C11" s="24">
        <v>14.7</v>
      </c>
      <c r="D11" s="7">
        <v>29</v>
      </c>
      <c r="E11" s="5">
        <v>40</v>
      </c>
      <c r="F11" s="5">
        <v>42</v>
      </c>
      <c r="G11" s="5">
        <v>40</v>
      </c>
      <c r="H11" s="5">
        <v>40</v>
      </c>
      <c r="I11" s="12">
        <f>IF(D11&gt;40,D11-40,0)</f>
        <v>0</v>
      </c>
      <c r="J11" s="12">
        <f t="shared" si="8"/>
        <v>0</v>
      </c>
      <c r="K11" s="12">
        <f t="shared" si="18"/>
        <v>2</v>
      </c>
      <c r="L11" s="12">
        <f t="shared" si="5"/>
        <v>0</v>
      </c>
      <c r="M11" s="12">
        <f t="shared" si="5"/>
        <v>0</v>
      </c>
      <c r="N11" s="15">
        <f>C11*D11</f>
        <v>426.29999999999995</v>
      </c>
      <c r="O11" s="15">
        <f t="shared" si="9"/>
        <v>588</v>
      </c>
      <c r="P11" s="15">
        <f t="shared" si="10"/>
        <v>617.4</v>
      </c>
      <c r="Q11" s="15">
        <f t="shared" si="11"/>
        <v>588</v>
      </c>
      <c r="R11" s="15">
        <f t="shared" si="12"/>
        <v>588</v>
      </c>
      <c r="S11" s="18">
        <f t="shared" si="17"/>
        <v>0</v>
      </c>
      <c r="T11" s="18">
        <f t="shared" si="6"/>
        <v>0</v>
      </c>
      <c r="U11" s="18">
        <f t="shared" si="6"/>
        <v>14.7</v>
      </c>
      <c r="V11" s="18">
        <f t="shared" si="6"/>
        <v>0</v>
      </c>
      <c r="W11" s="18">
        <f t="shared" si="6"/>
        <v>0</v>
      </c>
      <c r="X11" s="20">
        <f>N11+S11</f>
        <v>426.29999999999995</v>
      </c>
      <c r="Y11" s="20">
        <f t="shared" si="13"/>
        <v>588</v>
      </c>
      <c r="Z11" s="20">
        <f t="shared" si="14"/>
        <v>632.1</v>
      </c>
      <c r="AA11" s="20">
        <f t="shared" si="15"/>
        <v>588</v>
      </c>
      <c r="AB11" s="20">
        <f t="shared" si="16"/>
        <v>588</v>
      </c>
    </row>
    <row r="12" spans="1:29" x14ac:dyDescent="0.3">
      <c r="A12" s="23" t="s">
        <v>25</v>
      </c>
      <c r="B12" s="23" t="s">
        <v>24</v>
      </c>
      <c r="C12" s="24">
        <v>13.9</v>
      </c>
      <c r="D12" s="7">
        <v>40</v>
      </c>
      <c r="E12" s="5">
        <v>40</v>
      </c>
      <c r="F12" s="5">
        <v>42</v>
      </c>
      <c r="G12" s="5">
        <v>40</v>
      </c>
      <c r="H12" s="5">
        <v>40</v>
      </c>
      <c r="I12" s="12">
        <f>IF(D12&gt;40,D12-40,0)</f>
        <v>0</v>
      </c>
      <c r="J12" s="12">
        <f t="shared" si="8"/>
        <v>0</v>
      </c>
      <c r="K12" s="12">
        <f t="shared" si="18"/>
        <v>2</v>
      </c>
      <c r="L12" s="12">
        <f t="shared" si="5"/>
        <v>0</v>
      </c>
      <c r="M12" s="12">
        <f t="shared" si="5"/>
        <v>0</v>
      </c>
      <c r="N12" s="15">
        <f>C12*D12</f>
        <v>556</v>
      </c>
      <c r="O12" s="15">
        <f t="shared" si="9"/>
        <v>556</v>
      </c>
      <c r="P12" s="15">
        <f t="shared" si="10"/>
        <v>583.80000000000007</v>
      </c>
      <c r="Q12" s="15">
        <f t="shared" si="11"/>
        <v>556</v>
      </c>
      <c r="R12" s="15">
        <f t="shared" si="12"/>
        <v>556</v>
      </c>
      <c r="S12" s="18">
        <f t="shared" si="17"/>
        <v>0</v>
      </c>
      <c r="T12" s="18">
        <f t="shared" si="6"/>
        <v>0</v>
      </c>
      <c r="U12" s="18">
        <f t="shared" si="6"/>
        <v>13.9</v>
      </c>
      <c r="V12" s="18">
        <f t="shared" si="6"/>
        <v>0</v>
      </c>
      <c r="W12" s="18">
        <f t="shared" si="6"/>
        <v>0</v>
      </c>
      <c r="X12" s="20">
        <f>N12+S12</f>
        <v>556</v>
      </c>
      <c r="Y12" s="20">
        <f t="shared" si="13"/>
        <v>556</v>
      </c>
      <c r="Z12" s="20">
        <f t="shared" si="14"/>
        <v>597.70000000000005</v>
      </c>
      <c r="AA12" s="20">
        <f t="shared" si="15"/>
        <v>556</v>
      </c>
      <c r="AB12" s="20">
        <f t="shared" si="16"/>
        <v>556</v>
      </c>
    </row>
    <row r="13" spans="1:29" x14ac:dyDescent="0.3">
      <c r="A13" s="23" t="s">
        <v>27</v>
      </c>
      <c r="B13" s="23" t="s">
        <v>26</v>
      </c>
      <c r="C13" s="24">
        <v>11.2</v>
      </c>
      <c r="D13" s="7">
        <v>40</v>
      </c>
      <c r="E13" s="5">
        <v>40</v>
      </c>
      <c r="F13" s="5">
        <v>42</v>
      </c>
      <c r="G13" s="5">
        <v>39</v>
      </c>
      <c r="H13" s="5">
        <v>40</v>
      </c>
      <c r="I13" s="12">
        <f>IF(D13&gt;40,D13-40,0)</f>
        <v>0</v>
      </c>
      <c r="J13" s="12">
        <f t="shared" si="8"/>
        <v>0</v>
      </c>
      <c r="K13" s="12">
        <f t="shared" si="18"/>
        <v>2</v>
      </c>
      <c r="L13" s="12">
        <f t="shared" si="5"/>
        <v>0</v>
      </c>
      <c r="M13" s="12">
        <f t="shared" si="5"/>
        <v>0</v>
      </c>
      <c r="N13" s="15">
        <f>C13*D13</f>
        <v>448</v>
      </c>
      <c r="O13" s="15">
        <f t="shared" si="9"/>
        <v>448</v>
      </c>
      <c r="P13" s="15">
        <f t="shared" si="10"/>
        <v>470.4</v>
      </c>
      <c r="Q13" s="15">
        <f t="shared" si="11"/>
        <v>436.79999999999995</v>
      </c>
      <c r="R13" s="15">
        <f t="shared" si="12"/>
        <v>448</v>
      </c>
      <c r="S13" s="18">
        <f t="shared" si="17"/>
        <v>0</v>
      </c>
      <c r="T13" s="18">
        <f t="shared" si="6"/>
        <v>0</v>
      </c>
      <c r="U13" s="18">
        <f t="shared" si="6"/>
        <v>11.2</v>
      </c>
      <c r="V13" s="18">
        <f t="shared" si="6"/>
        <v>0</v>
      </c>
      <c r="W13" s="18">
        <f t="shared" si="6"/>
        <v>0</v>
      </c>
      <c r="X13" s="20">
        <f>N13+S13</f>
        <v>448</v>
      </c>
      <c r="Y13" s="20">
        <f t="shared" si="13"/>
        <v>448</v>
      </c>
      <c r="Z13" s="20">
        <f t="shared" si="14"/>
        <v>481.59999999999997</v>
      </c>
      <c r="AA13" s="20">
        <f t="shared" si="15"/>
        <v>436.79999999999995</v>
      </c>
      <c r="AB13" s="20">
        <f t="shared" si="16"/>
        <v>448</v>
      </c>
    </row>
    <row r="14" spans="1:29" x14ac:dyDescent="0.3">
      <c r="A14" s="23" t="s">
        <v>29</v>
      </c>
      <c r="B14" s="23" t="s">
        <v>28</v>
      </c>
      <c r="C14" s="24">
        <v>10.1</v>
      </c>
      <c r="D14" s="7">
        <v>40</v>
      </c>
      <c r="E14" s="5">
        <v>40</v>
      </c>
      <c r="F14" s="5">
        <v>41</v>
      </c>
      <c r="G14" s="5">
        <v>42</v>
      </c>
      <c r="H14" s="5">
        <v>40</v>
      </c>
      <c r="I14" s="12">
        <f>IF(D14&gt;40,D14-40,0)</f>
        <v>0</v>
      </c>
      <c r="J14" s="12">
        <f t="shared" si="8"/>
        <v>0</v>
      </c>
      <c r="K14" s="12">
        <f t="shared" si="18"/>
        <v>1</v>
      </c>
      <c r="L14" s="12">
        <f t="shared" si="5"/>
        <v>2</v>
      </c>
      <c r="M14" s="12">
        <f t="shared" si="5"/>
        <v>0</v>
      </c>
      <c r="N14" s="15">
        <f>C14*D14</f>
        <v>404</v>
      </c>
      <c r="O14" s="15">
        <f t="shared" si="9"/>
        <v>404</v>
      </c>
      <c r="P14" s="15">
        <f t="shared" si="10"/>
        <v>414.09999999999997</v>
      </c>
      <c r="Q14" s="15">
        <f t="shared" si="11"/>
        <v>424.2</v>
      </c>
      <c r="R14" s="15">
        <f t="shared" si="12"/>
        <v>404</v>
      </c>
      <c r="S14" s="18">
        <f t="shared" si="17"/>
        <v>0</v>
      </c>
      <c r="T14" s="18">
        <f t="shared" si="6"/>
        <v>0</v>
      </c>
      <c r="U14" s="18">
        <f t="shared" si="6"/>
        <v>5.05</v>
      </c>
      <c r="V14" s="18">
        <f t="shared" si="6"/>
        <v>10.1</v>
      </c>
      <c r="W14" s="18">
        <f t="shared" si="6"/>
        <v>0</v>
      </c>
      <c r="X14" s="20">
        <f>N14+S14</f>
        <v>404</v>
      </c>
      <c r="Y14" s="20">
        <f t="shared" si="13"/>
        <v>404</v>
      </c>
      <c r="Z14" s="20">
        <f t="shared" si="14"/>
        <v>419.15</v>
      </c>
      <c r="AA14" s="20">
        <f t="shared" si="15"/>
        <v>434.3</v>
      </c>
      <c r="AB14" s="20">
        <f t="shared" si="16"/>
        <v>404</v>
      </c>
    </row>
    <row r="15" spans="1:29" x14ac:dyDescent="0.3">
      <c r="A15" s="23" t="s">
        <v>31</v>
      </c>
      <c r="B15" s="23" t="s">
        <v>30</v>
      </c>
      <c r="C15" s="24">
        <v>9</v>
      </c>
      <c r="D15" s="7">
        <v>42</v>
      </c>
      <c r="E15" s="5">
        <v>42</v>
      </c>
      <c r="F15" s="5">
        <v>39</v>
      </c>
      <c r="G15" s="5">
        <v>42</v>
      </c>
      <c r="H15" s="5">
        <v>40</v>
      </c>
      <c r="I15" s="12">
        <f>IF(D15&gt;40,D15-40,0)</f>
        <v>2</v>
      </c>
      <c r="J15" s="12">
        <f t="shared" si="8"/>
        <v>2</v>
      </c>
      <c r="K15" s="12">
        <f t="shared" si="18"/>
        <v>0</v>
      </c>
      <c r="L15" s="12">
        <f t="shared" si="5"/>
        <v>2</v>
      </c>
      <c r="M15" s="12">
        <f t="shared" si="5"/>
        <v>0</v>
      </c>
      <c r="N15" s="15">
        <f>C15*D15</f>
        <v>378</v>
      </c>
      <c r="O15" s="15">
        <f t="shared" si="9"/>
        <v>378</v>
      </c>
      <c r="P15" s="15">
        <f t="shared" si="10"/>
        <v>351</v>
      </c>
      <c r="Q15" s="15">
        <f t="shared" si="11"/>
        <v>378</v>
      </c>
      <c r="R15" s="15">
        <f t="shared" si="12"/>
        <v>360</v>
      </c>
      <c r="S15" s="18">
        <f t="shared" si="17"/>
        <v>9</v>
      </c>
      <c r="T15" s="18">
        <f t="shared" si="6"/>
        <v>9</v>
      </c>
      <c r="U15" s="18">
        <f t="shared" si="6"/>
        <v>0</v>
      </c>
      <c r="V15" s="18">
        <f t="shared" si="6"/>
        <v>9</v>
      </c>
      <c r="W15" s="18">
        <f t="shared" si="6"/>
        <v>0</v>
      </c>
      <c r="X15" s="20">
        <f>N15+S15</f>
        <v>387</v>
      </c>
      <c r="Y15" s="20">
        <f t="shared" si="13"/>
        <v>387</v>
      </c>
      <c r="Z15" s="20">
        <f t="shared" si="14"/>
        <v>351</v>
      </c>
      <c r="AA15" s="20">
        <f t="shared" si="15"/>
        <v>387</v>
      </c>
      <c r="AB15" s="20">
        <f t="shared" si="16"/>
        <v>360</v>
      </c>
    </row>
    <row r="16" spans="1:29" x14ac:dyDescent="0.3">
      <c r="A16" s="23" t="s">
        <v>33</v>
      </c>
      <c r="B16" s="23" t="s">
        <v>32</v>
      </c>
      <c r="C16" s="24">
        <v>8.44</v>
      </c>
      <c r="D16" s="7">
        <v>40</v>
      </c>
      <c r="E16" s="5">
        <v>43</v>
      </c>
      <c r="F16" s="5">
        <v>39</v>
      </c>
      <c r="G16" s="5">
        <v>41</v>
      </c>
      <c r="H16" s="5">
        <v>40</v>
      </c>
      <c r="I16" s="12">
        <f>IF(D16&gt;40,D16-40,0)</f>
        <v>0</v>
      </c>
      <c r="J16" s="12">
        <f t="shared" si="8"/>
        <v>3</v>
      </c>
      <c r="K16" s="12">
        <f t="shared" si="18"/>
        <v>0</v>
      </c>
      <c r="L16" s="12">
        <f t="shared" si="5"/>
        <v>1</v>
      </c>
      <c r="M16" s="12">
        <f t="shared" si="5"/>
        <v>0</v>
      </c>
      <c r="N16" s="15">
        <f>C16*D16</f>
        <v>337.59999999999997</v>
      </c>
      <c r="O16" s="15">
        <f t="shared" si="9"/>
        <v>362.91999999999996</v>
      </c>
      <c r="P16" s="15">
        <f t="shared" si="10"/>
        <v>329.15999999999997</v>
      </c>
      <c r="Q16" s="15">
        <f t="shared" si="11"/>
        <v>346.03999999999996</v>
      </c>
      <c r="R16" s="15">
        <f t="shared" si="12"/>
        <v>337.59999999999997</v>
      </c>
      <c r="S16" s="18">
        <f t="shared" si="17"/>
        <v>0</v>
      </c>
      <c r="T16" s="18">
        <f t="shared" si="6"/>
        <v>12.66</v>
      </c>
      <c r="U16" s="18">
        <f t="shared" si="6"/>
        <v>0</v>
      </c>
      <c r="V16" s="18">
        <f t="shared" si="6"/>
        <v>4.22</v>
      </c>
      <c r="W16" s="18">
        <f t="shared" si="6"/>
        <v>0</v>
      </c>
      <c r="X16" s="20">
        <f>N16+S16</f>
        <v>337.59999999999997</v>
      </c>
      <c r="Y16" s="20">
        <f t="shared" si="13"/>
        <v>375.58</v>
      </c>
      <c r="Z16" s="20">
        <f t="shared" si="14"/>
        <v>329.15999999999997</v>
      </c>
      <c r="AA16" s="20">
        <f t="shared" si="15"/>
        <v>350.26</v>
      </c>
      <c r="AB16" s="20">
        <f t="shared" si="16"/>
        <v>337.59999999999997</v>
      </c>
    </row>
    <row r="17" spans="1:28" x14ac:dyDescent="0.3">
      <c r="A17" s="23" t="s">
        <v>35</v>
      </c>
      <c r="B17" s="23" t="s">
        <v>34</v>
      </c>
      <c r="C17" s="24">
        <v>14.2</v>
      </c>
      <c r="D17" s="7">
        <v>40</v>
      </c>
      <c r="E17" s="5">
        <v>42</v>
      </c>
      <c r="F17" s="5">
        <v>39</v>
      </c>
      <c r="G17" s="5">
        <v>40</v>
      </c>
      <c r="H17" s="5">
        <v>40</v>
      </c>
      <c r="I17" s="12">
        <f>IF(D17&gt;40,D17-40,0)</f>
        <v>0</v>
      </c>
      <c r="J17" s="12">
        <f t="shared" si="8"/>
        <v>2</v>
      </c>
      <c r="K17" s="12">
        <f t="shared" si="18"/>
        <v>0</v>
      </c>
      <c r="L17" s="12">
        <f t="shared" si="5"/>
        <v>0</v>
      </c>
      <c r="M17" s="12">
        <f t="shared" si="5"/>
        <v>0</v>
      </c>
      <c r="N17" s="15">
        <f>C17*D17</f>
        <v>568</v>
      </c>
      <c r="O17" s="15">
        <f t="shared" si="9"/>
        <v>596.4</v>
      </c>
      <c r="P17" s="15">
        <f t="shared" si="10"/>
        <v>553.79999999999995</v>
      </c>
      <c r="Q17" s="15">
        <f t="shared" si="11"/>
        <v>568</v>
      </c>
      <c r="R17" s="15">
        <f t="shared" si="12"/>
        <v>568</v>
      </c>
      <c r="S17" s="18">
        <f t="shared" si="17"/>
        <v>0</v>
      </c>
      <c r="T17" s="18">
        <f t="shared" si="6"/>
        <v>14.2</v>
      </c>
      <c r="U17" s="18">
        <f t="shared" si="6"/>
        <v>0</v>
      </c>
      <c r="V17" s="18">
        <f t="shared" si="6"/>
        <v>0</v>
      </c>
      <c r="W17" s="18">
        <f t="shared" si="6"/>
        <v>0</v>
      </c>
      <c r="X17" s="20">
        <f>N17+S17</f>
        <v>568</v>
      </c>
      <c r="Y17" s="20">
        <f t="shared" si="13"/>
        <v>610.6</v>
      </c>
      <c r="Z17" s="20">
        <f t="shared" si="14"/>
        <v>553.79999999999995</v>
      </c>
      <c r="AA17" s="20">
        <f t="shared" si="15"/>
        <v>568</v>
      </c>
      <c r="AB17" s="20">
        <f t="shared" si="16"/>
        <v>568</v>
      </c>
    </row>
    <row r="18" spans="1:28" x14ac:dyDescent="0.3">
      <c r="A18" s="23" t="s">
        <v>37</v>
      </c>
      <c r="B18" s="23" t="s">
        <v>36</v>
      </c>
      <c r="C18" s="24">
        <v>45</v>
      </c>
      <c r="D18" s="7">
        <v>41</v>
      </c>
      <c r="E18" s="5">
        <v>42</v>
      </c>
      <c r="F18" s="5">
        <v>40</v>
      </c>
      <c r="G18" s="5">
        <v>28</v>
      </c>
      <c r="H18" s="5">
        <v>40</v>
      </c>
      <c r="I18" s="12">
        <f>IF(D18&gt;40,D18-40,0)</f>
        <v>1</v>
      </c>
      <c r="J18" s="12">
        <f t="shared" si="8"/>
        <v>2</v>
      </c>
      <c r="K18" s="12">
        <f t="shared" si="18"/>
        <v>0</v>
      </c>
      <c r="L18" s="12">
        <f t="shared" si="5"/>
        <v>0</v>
      </c>
      <c r="M18" s="12">
        <f t="shared" si="5"/>
        <v>0</v>
      </c>
      <c r="N18" s="15">
        <f>C18*D18</f>
        <v>1845</v>
      </c>
      <c r="O18" s="15">
        <f t="shared" si="9"/>
        <v>1890</v>
      </c>
      <c r="P18" s="15">
        <f t="shared" si="10"/>
        <v>1800</v>
      </c>
      <c r="Q18" s="15">
        <f t="shared" si="11"/>
        <v>1260</v>
      </c>
      <c r="R18" s="15">
        <f t="shared" si="12"/>
        <v>1800</v>
      </c>
      <c r="S18" s="18">
        <f t="shared" si="17"/>
        <v>22.5</v>
      </c>
      <c r="T18" s="18">
        <f t="shared" si="6"/>
        <v>45</v>
      </c>
      <c r="U18" s="18">
        <f t="shared" si="6"/>
        <v>0</v>
      </c>
      <c r="V18" s="18">
        <f t="shared" si="6"/>
        <v>0</v>
      </c>
      <c r="W18" s="18">
        <f t="shared" si="6"/>
        <v>0</v>
      </c>
      <c r="X18" s="20">
        <f>N18+S18</f>
        <v>1867.5</v>
      </c>
      <c r="Y18" s="20">
        <f t="shared" si="13"/>
        <v>1935</v>
      </c>
      <c r="Z18" s="20">
        <f t="shared" si="14"/>
        <v>1800</v>
      </c>
      <c r="AA18" s="20">
        <f t="shared" si="15"/>
        <v>1260</v>
      </c>
      <c r="AB18" s="20">
        <f t="shared" si="16"/>
        <v>1800</v>
      </c>
    </row>
    <row r="19" spans="1:28" x14ac:dyDescent="0.3">
      <c r="A19" s="23" t="s">
        <v>39</v>
      </c>
      <c r="B19" s="23" t="s">
        <v>38</v>
      </c>
      <c r="C19" s="24">
        <v>30</v>
      </c>
      <c r="D19" s="7">
        <v>39</v>
      </c>
      <c r="E19" s="5">
        <v>80</v>
      </c>
      <c r="F19" s="5">
        <v>40</v>
      </c>
      <c r="G19" s="5">
        <v>20</v>
      </c>
      <c r="H19" s="5">
        <v>40</v>
      </c>
      <c r="I19" s="12">
        <f>IF(D19&gt;40,D19-40,0)</f>
        <v>0</v>
      </c>
      <c r="J19" s="12">
        <f t="shared" si="8"/>
        <v>40</v>
      </c>
      <c r="K19" s="12">
        <f t="shared" si="18"/>
        <v>0</v>
      </c>
      <c r="L19" s="12">
        <f t="shared" si="18"/>
        <v>0</v>
      </c>
      <c r="M19" s="12">
        <f t="shared" si="18"/>
        <v>0</v>
      </c>
      <c r="N19" s="15">
        <f>C19*D19</f>
        <v>1170</v>
      </c>
      <c r="O19" s="15">
        <f>C19*E19</f>
        <v>2400</v>
      </c>
      <c r="P19" s="15">
        <f t="shared" si="10"/>
        <v>1200</v>
      </c>
      <c r="Q19" s="15">
        <f t="shared" si="11"/>
        <v>600</v>
      </c>
      <c r="R19" s="15">
        <f t="shared" si="12"/>
        <v>1200</v>
      </c>
      <c r="S19" s="18">
        <f t="shared" si="17"/>
        <v>0</v>
      </c>
      <c r="T19" s="18">
        <f t="shared" si="17"/>
        <v>600</v>
      </c>
      <c r="U19" s="18">
        <f t="shared" si="17"/>
        <v>0</v>
      </c>
      <c r="V19" s="18">
        <f t="shared" si="17"/>
        <v>0</v>
      </c>
      <c r="W19" s="18">
        <f t="shared" si="17"/>
        <v>0</v>
      </c>
      <c r="X19" s="20">
        <f>N19+S19</f>
        <v>1170</v>
      </c>
      <c r="Y19" s="20">
        <f t="shared" si="13"/>
        <v>3000</v>
      </c>
      <c r="Z19" s="20">
        <f t="shared" si="14"/>
        <v>1200</v>
      </c>
      <c r="AA19" s="20">
        <f t="shared" si="15"/>
        <v>600</v>
      </c>
      <c r="AB19" s="20">
        <f t="shared" si="16"/>
        <v>1200</v>
      </c>
    </row>
    <row r="20" spans="1:28" x14ac:dyDescent="0.3">
      <c r="C20" s="2"/>
      <c r="D20" s="6"/>
      <c r="E20" s="4"/>
      <c r="F20" s="4"/>
      <c r="G20" s="4"/>
      <c r="H20" s="4"/>
      <c r="N20" s="3"/>
      <c r="O20" s="3"/>
      <c r="P20" s="3"/>
      <c r="Q20" s="3"/>
      <c r="R20" s="3"/>
    </row>
    <row r="21" spans="1:28" x14ac:dyDescent="0.3">
      <c r="A21" s="29" t="s">
        <v>18</v>
      </c>
      <c r="B21" s="23"/>
      <c r="C21" s="24">
        <f>MAX(C3:C19)</f>
        <v>45</v>
      </c>
      <c r="D21" s="25"/>
      <c r="E21" s="26"/>
      <c r="F21" s="26"/>
      <c r="G21" s="26"/>
      <c r="H21" s="26"/>
      <c r="I21" s="27">
        <f>MAX(I3:I19)</f>
        <v>15</v>
      </c>
      <c r="J21" s="27"/>
      <c r="K21" s="27"/>
      <c r="L21" s="27"/>
      <c r="M21" s="27"/>
      <c r="N21" s="28">
        <f>MAX(N3:N19)</f>
        <v>1845</v>
      </c>
      <c r="O21" s="28"/>
      <c r="P21" s="28"/>
      <c r="Q21" s="28"/>
      <c r="R21" s="28"/>
      <c r="S21" s="28">
        <f t="shared" ref="S21:AB21" si="19">MAX(S3:S19)</f>
        <v>135</v>
      </c>
      <c r="T21" s="28">
        <f t="shared" si="19"/>
        <v>600</v>
      </c>
      <c r="U21" s="28">
        <f t="shared" si="19"/>
        <v>122.5</v>
      </c>
      <c r="V21" s="28">
        <f t="shared" si="19"/>
        <v>10.1</v>
      </c>
      <c r="W21" s="28">
        <f t="shared" si="19"/>
        <v>81</v>
      </c>
      <c r="X21" s="28">
        <f t="shared" si="19"/>
        <v>1867.5</v>
      </c>
      <c r="Y21" s="28">
        <f t="shared" si="19"/>
        <v>3000</v>
      </c>
      <c r="Z21" s="28">
        <f t="shared" si="19"/>
        <v>1800</v>
      </c>
      <c r="AA21" s="28">
        <f t="shared" si="19"/>
        <v>1260</v>
      </c>
      <c r="AB21" s="28">
        <f t="shared" si="19"/>
        <v>1800</v>
      </c>
    </row>
    <row r="22" spans="1:28" x14ac:dyDescent="0.3">
      <c r="A22" s="29" t="s">
        <v>40</v>
      </c>
      <c r="B22" s="23"/>
      <c r="C22" s="24">
        <f>MIN(C3:C19)</f>
        <v>6.9</v>
      </c>
      <c r="D22" s="25"/>
      <c r="E22" s="26"/>
      <c r="F22" s="26"/>
      <c r="G22" s="26"/>
      <c r="H22" s="26"/>
      <c r="I22" s="27">
        <f>MIN(I3:I19)</f>
        <v>0</v>
      </c>
      <c r="J22" s="27"/>
      <c r="K22" s="27"/>
      <c r="L22" s="27"/>
      <c r="M22" s="27"/>
      <c r="N22" s="28">
        <f>MIN(N3:N19)</f>
        <v>269.10000000000002</v>
      </c>
      <c r="O22" s="28"/>
      <c r="P22" s="28"/>
      <c r="Q22" s="28"/>
      <c r="R22" s="28"/>
      <c r="S22" s="28">
        <f t="shared" ref="S22:AB22" si="20">MIN(S3:S19)</f>
        <v>0</v>
      </c>
      <c r="T22" s="28">
        <f t="shared" si="20"/>
        <v>0</v>
      </c>
      <c r="U22" s="28">
        <f t="shared" si="20"/>
        <v>0</v>
      </c>
      <c r="V22" s="28">
        <f t="shared" si="20"/>
        <v>0</v>
      </c>
      <c r="W22" s="28">
        <f t="shared" si="20"/>
        <v>0</v>
      </c>
      <c r="X22" s="28">
        <f>MIN(X3:X19)</f>
        <v>269.10000000000002</v>
      </c>
      <c r="Y22" s="28">
        <f>MIN(Y3:Y19)</f>
        <v>375.58</v>
      </c>
      <c r="Z22" s="28">
        <f>MIN(Z3:Z19)</f>
        <v>296.7</v>
      </c>
      <c r="AA22" s="28">
        <f>MIN(AA3:AA19)</f>
        <v>276</v>
      </c>
      <c r="AB22" s="28">
        <f>MIN(AB3:AB19)</f>
        <v>276</v>
      </c>
    </row>
    <row r="23" spans="1:28" x14ac:dyDescent="0.3">
      <c r="A23" s="29" t="s">
        <v>41</v>
      </c>
      <c r="B23" s="23"/>
      <c r="C23" s="24">
        <f>AVERAGE(C3:C19)</f>
        <v>16.484705882352941</v>
      </c>
      <c r="D23" s="25"/>
      <c r="E23" s="26"/>
      <c r="F23" s="26"/>
      <c r="G23" s="26"/>
      <c r="H23" s="26"/>
      <c r="I23" s="26">
        <f>AVERAGE(I3:I19)</f>
        <v>2.0588235294117645</v>
      </c>
      <c r="J23" s="26"/>
      <c r="K23" s="26"/>
      <c r="L23" s="26"/>
      <c r="M23" s="26"/>
      <c r="N23" s="28">
        <f>AVERAGE(N3:N19)</f>
        <v>678.36470588235295</v>
      </c>
      <c r="O23" s="28"/>
      <c r="P23" s="28"/>
      <c r="Q23" s="28"/>
      <c r="R23" s="28"/>
      <c r="S23" s="28">
        <f t="shared" ref="S23:AB23" si="21">AVERAGE(S3:S19)</f>
        <v>18.932352941176472</v>
      </c>
      <c r="T23" s="28">
        <f t="shared" si="21"/>
        <v>64.515294117647059</v>
      </c>
      <c r="U23" s="28">
        <f t="shared" si="21"/>
        <v>17.664705882352941</v>
      </c>
      <c r="V23" s="28">
        <f t="shared" si="21"/>
        <v>1.371764705882353</v>
      </c>
      <c r="W23" s="28">
        <f t="shared" si="21"/>
        <v>8.7470588235294109</v>
      </c>
      <c r="X23" s="28">
        <f t="shared" si="21"/>
        <v>697.29705882352937</v>
      </c>
      <c r="Y23" s="28">
        <f t="shared" si="21"/>
        <v>834.40470588235303</v>
      </c>
      <c r="Z23" s="28">
        <f t="shared" si="21"/>
        <v>700.48588235294119</v>
      </c>
      <c r="AA23" s="28">
        <f t="shared" si="21"/>
        <v>548.02117647058822</v>
      </c>
      <c r="AB23" s="28">
        <f t="shared" si="21"/>
        <v>618.61176470588248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8BD2-EB61-4D6C-B635-363394A2682E}">
  <dimension ref="A1:M25"/>
  <sheetViews>
    <sheetView tabSelected="1" zoomScale="95" zoomScaleNormal="100" workbookViewId="0"/>
  </sheetViews>
  <sheetFormatPr defaultRowHeight="14.4" x14ac:dyDescent="0.3"/>
  <cols>
    <col min="1" max="1" width="10.44140625" customWidth="1"/>
    <col min="2" max="2" width="14.44140625" customWidth="1"/>
    <col min="4" max="4" width="9.44140625" customWidth="1"/>
    <col min="5" max="5" width="8.6640625" customWidth="1"/>
  </cols>
  <sheetData>
    <row r="1" spans="1:13" ht="120.6" x14ac:dyDescent="0.3">
      <c r="A1" s="1" t="s">
        <v>46</v>
      </c>
      <c r="C1" s="33" t="s">
        <v>48</v>
      </c>
      <c r="D1" s="33" t="s">
        <v>49</v>
      </c>
      <c r="E1" s="33" t="s">
        <v>50</v>
      </c>
      <c r="F1" s="33" t="s">
        <v>51</v>
      </c>
      <c r="H1" s="33" t="s">
        <v>48</v>
      </c>
      <c r="I1" s="33" t="s">
        <v>49</v>
      </c>
      <c r="J1" s="33" t="s">
        <v>50</v>
      </c>
      <c r="K1" s="33" t="s">
        <v>51</v>
      </c>
      <c r="M1" s="33" t="s">
        <v>87</v>
      </c>
    </row>
    <row r="2" spans="1:13" x14ac:dyDescent="0.3">
      <c r="B2" s="1" t="s">
        <v>47</v>
      </c>
      <c r="C2">
        <v>10</v>
      </c>
      <c r="D2">
        <v>20</v>
      </c>
      <c r="E2">
        <v>100</v>
      </c>
      <c r="F2">
        <v>1</v>
      </c>
    </row>
    <row r="3" spans="1:13" x14ac:dyDescent="0.3">
      <c r="A3" s="1" t="s">
        <v>1</v>
      </c>
      <c r="B3" s="1" t="s">
        <v>52</v>
      </c>
    </row>
    <row r="4" spans="1:13" x14ac:dyDescent="0.3">
      <c r="A4" t="s">
        <v>53</v>
      </c>
      <c r="B4" t="s">
        <v>54</v>
      </c>
      <c r="C4">
        <v>10</v>
      </c>
      <c r="D4">
        <v>19</v>
      </c>
      <c r="E4">
        <v>93</v>
      </c>
      <c r="F4">
        <v>1</v>
      </c>
      <c r="H4" s="32">
        <f>C4/C$2</f>
        <v>1</v>
      </c>
      <c r="I4" s="32">
        <f t="shared" ref="I4:K19" si="0">D4/D$2</f>
        <v>0.95</v>
      </c>
      <c r="J4" s="32">
        <f t="shared" si="0"/>
        <v>0.93</v>
      </c>
      <c r="K4" s="32">
        <f t="shared" si="0"/>
        <v>1</v>
      </c>
      <c r="M4" s="32" t="b">
        <f>OR(H4&lt;0.5,I4&lt;0.5,J4&lt;0.5,K4&lt;0.5)</f>
        <v>0</v>
      </c>
    </row>
    <row r="5" spans="1:13" x14ac:dyDescent="0.3">
      <c r="A5" t="s">
        <v>55</v>
      </c>
      <c r="B5" t="s">
        <v>71</v>
      </c>
      <c r="C5">
        <v>9</v>
      </c>
      <c r="D5">
        <v>20</v>
      </c>
      <c r="E5">
        <v>100</v>
      </c>
      <c r="F5">
        <v>1</v>
      </c>
      <c r="H5" s="32">
        <f t="shared" ref="H5:H20" si="1">C5/C$2</f>
        <v>0.9</v>
      </c>
      <c r="I5" s="32">
        <f t="shared" si="0"/>
        <v>1</v>
      </c>
      <c r="J5" s="32">
        <f t="shared" si="0"/>
        <v>1</v>
      </c>
      <c r="K5" s="32">
        <f t="shared" si="0"/>
        <v>1</v>
      </c>
      <c r="M5" s="32" t="b">
        <f t="shared" ref="M5:M20" si="2">OR(H5&lt;0.5,I5&lt;0.5,J5&lt;0.5,K5&lt;0.5)</f>
        <v>0</v>
      </c>
    </row>
    <row r="6" spans="1:13" x14ac:dyDescent="0.3">
      <c r="A6" t="s">
        <v>56</v>
      </c>
      <c r="B6" t="s">
        <v>72</v>
      </c>
      <c r="C6">
        <v>8</v>
      </c>
      <c r="D6">
        <v>17</v>
      </c>
      <c r="E6">
        <v>82</v>
      </c>
      <c r="F6">
        <v>1</v>
      </c>
      <c r="H6" s="32">
        <f t="shared" si="1"/>
        <v>0.8</v>
      </c>
      <c r="I6" s="32">
        <f t="shared" si="0"/>
        <v>0.85</v>
      </c>
      <c r="J6" s="32">
        <f t="shared" si="0"/>
        <v>0.82</v>
      </c>
      <c r="K6" s="32">
        <f t="shared" si="0"/>
        <v>1</v>
      </c>
      <c r="M6" s="32" t="b">
        <f t="shared" si="2"/>
        <v>0</v>
      </c>
    </row>
    <row r="7" spans="1:13" x14ac:dyDescent="0.3">
      <c r="A7" t="s">
        <v>57</v>
      </c>
      <c r="B7" t="s">
        <v>73</v>
      </c>
      <c r="C7">
        <v>9</v>
      </c>
      <c r="D7">
        <v>10</v>
      </c>
      <c r="E7">
        <v>73</v>
      </c>
      <c r="F7">
        <v>1</v>
      </c>
      <c r="H7" s="32">
        <f t="shared" si="1"/>
        <v>0.9</v>
      </c>
      <c r="I7" s="32">
        <f t="shared" si="0"/>
        <v>0.5</v>
      </c>
      <c r="J7" s="32">
        <f t="shared" si="0"/>
        <v>0.73</v>
      </c>
      <c r="K7" s="32">
        <f t="shared" si="0"/>
        <v>1</v>
      </c>
      <c r="M7" s="32" t="b">
        <f t="shared" si="2"/>
        <v>0</v>
      </c>
    </row>
    <row r="8" spans="1:13" x14ac:dyDescent="0.3">
      <c r="A8" t="s">
        <v>58</v>
      </c>
      <c r="B8" t="s">
        <v>74</v>
      </c>
      <c r="C8">
        <v>10</v>
      </c>
      <c r="D8">
        <v>20</v>
      </c>
      <c r="E8">
        <v>59</v>
      </c>
      <c r="F8">
        <v>1</v>
      </c>
      <c r="H8" s="32">
        <f t="shared" si="1"/>
        <v>1</v>
      </c>
      <c r="I8" s="32">
        <f t="shared" si="0"/>
        <v>1</v>
      </c>
      <c r="J8" s="32">
        <f t="shared" si="0"/>
        <v>0.59</v>
      </c>
      <c r="K8" s="32">
        <f t="shared" si="0"/>
        <v>1</v>
      </c>
      <c r="M8" s="32" t="b">
        <f t="shared" si="2"/>
        <v>0</v>
      </c>
    </row>
    <row r="9" spans="1:13" x14ac:dyDescent="0.3">
      <c r="A9" t="s">
        <v>59</v>
      </c>
      <c r="B9" t="s">
        <v>75</v>
      </c>
      <c r="C9">
        <v>9</v>
      </c>
      <c r="D9">
        <v>17</v>
      </c>
      <c r="E9">
        <v>100</v>
      </c>
      <c r="F9">
        <v>1</v>
      </c>
      <c r="H9" s="32">
        <f t="shared" si="1"/>
        <v>0.9</v>
      </c>
      <c r="I9" s="32">
        <f t="shared" si="0"/>
        <v>0.85</v>
      </c>
      <c r="J9" s="32">
        <f t="shared" si="0"/>
        <v>1</v>
      </c>
      <c r="K9" s="32">
        <f t="shared" si="0"/>
        <v>1</v>
      </c>
      <c r="M9" s="32" t="b">
        <f t="shared" si="2"/>
        <v>0</v>
      </c>
    </row>
    <row r="10" spans="1:13" x14ac:dyDescent="0.3">
      <c r="A10" t="s">
        <v>60</v>
      </c>
      <c r="B10" t="s">
        <v>76</v>
      </c>
      <c r="C10">
        <v>8</v>
      </c>
      <c r="D10">
        <v>20</v>
      </c>
      <c r="E10">
        <v>100</v>
      </c>
      <c r="F10">
        <v>0</v>
      </c>
      <c r="H10" s="32">
        <f t="shared" si="1"/>
        <v>0.8</v>
      </c>
      <c r="I10" s="32">
        <f t="shared" si="0"/>
        <v>1</v>
      </c>
      <c r="J10" s="32">
        <f t="shared" si="0"/>
        <v>1</v>
      </c>
      <c r="K10" s="32">
        <f t="shared" si="0"/>
        <v>0</v>
      </c>
      <c r="M10" s="32" t="b">
        <f t="shared" si="2"/>
        <v>1</v>
      </c>
    </row>
    <row r="11" spans="1:13" x14ac:dyDescent="0.3">
      <c r="A11" t="s">
        <v>61</v>
      </c>
      <c r="B11" t="s">
        <v>77</v>
      </c>
      <c r="C11">
        <v>5</v>
      </c>
      <c r="D11">
        <v>6</v>
      </c>
      <c r="E11">
        <v>100</v>
      </c>
      <c r="F11">
        <v>1</v>
      </c>
      <c r="H11" s="32">
        <f t="shared" si="1"/>
        <v>0.5</v>
      </c>
      <c r="I11" s="32">
        <f t="shared" si="0"/>
        <v>0.3</v>
      </c>
      <c r="J11" s="32">
        <f t="shared" si="0"/>
        <v>1</v>
      </c>
      <c r="K11" s="32">
        <f t="shared" si="0"/>
        <v>1</v>
      </c>
      <c r="M11" s="32" t="b">
        <f t="shared" si="2"/>
        <v>1</v>
      </c>
    </row>
    <row r="12" spans="1:13" x14ac:dyDescent="0.3">
      <c r="A12" t="s">
        <v>62</v>
      </c>
      <c r="B12" t="s">
        <v>78</v>
      </c>
      <c r="C12">
        <v>10</v>
      </c>
      <c r="D12">
        <v>20</v>
      </c>
      <c r="E12">
        <v>67</v>
      </c>
      <c r="F12">
        <v>1</v>
      </c>
      <c r="H12" s="32">
        <f t="shared" si="1"/>
        <v>1</v>
      </c>
      <c r="I12" s="32">
        <f t="shared" si="0"/>
        <v>1</v>
      </c>
      <c r="J12" s="32">
        <f t="shared" si="0"/>
        <v>0.67</v>
      </c>
      <c r="K12" s="32">
        <f t="shared" si="0"/>
        <v>1</v>
      </c>
      <c r="M12" s="32" t="b">
        <f t="shared" si="2"/>
        <v>0</v>
      </c>
    </row>
    <row r="13" spans="1:13" x14ac:dyDescent="0.3">
      <c r="A13" t="s">
        <v>63</v>
      </c>
      <c r="B13" t="s">
        <v>79</v>
      </c>
      <c r="C13">
        <v>9</v>
      </c>
      <c r="D13">
        <v>20</v>
      </c>
      <c r="E13">
        <v>70</v>
      </c>
      <c r="F13">
        <v>1</v>
      </c>
      <c r="H13" s="32">
        <f t="shared" si="1"/>
        <v>0.9</v>
      </c>
      <c r="I13" s="32">
        <f t="shared" si="0"/>
        <v>1</v>
      </c>
      <c r="J13" s="32">
        <f t="shared" si="0"/>
        <v>0.7</v>
      </c>
      <c r="K13" s="32">
        <f t="shared" si="0"/>
        <v>1</v>
      </c>
      <c r="M13" s="32" t="b">
        <f t="shared" si="2"/>
        <v>0</v>
      </c>
    </row>
    <row r="14" spans="1:13" x14ac:dyDescent="0.3">
      <c r="A14" t="s">
        <v>64</v>
      </c>
      <c r="B14" t="s">
        <v>80</v>
      </c>
      <c r="C14">
        <v>10</v>
      </c>
      <c r="D14">
        <v>19</v>
      </c>
      <c r="E14">
        <v>80</v>
      </c>
      <c r="F14">
        <v>1</v>
      </c>
      <c r="H14" s="32">
        <f t="shared" si="1"/>
        <v>1</v>
      </c>
      <c r="I14" s="32">
        <f t="shared" si="0"/>
        <v>0.95</v>
      </c>
      <c r="J14" s="32">
        <f t="shared" si="0"/>
        <v>0.8</v>
      </c>
      <c r="K14" s="32">
        <f t="shared" si="0"/>
        <v>1</v>
      </c>
      <c r="M14" s="32" t="b">
        <f t="shared" si="2"/>
        <v>0</v>
      </c>
    </row>
    <row r="15" spans="1:13" x14ac:dyDescent="0.3">
      <c r="A15" t="s">
        <v>65</v>
      </c>
      <c r="B15" t="s">
        <v>81</v>
      </c>
      <c r="C15">
        <v>8</v>
      </c>
      <c r="D15">
        <v>17</v>
      </c>
      <c r="E15">
        <v>90</v>
      </c>
      <c r="F15">
        <v>1</v>
      </c>
      <c r="H15" s="32">
        <f t="shared" si="1"/>
        <v>0.8</v>
      </c>
      <c r="I15" s="32">
        <f t="shared" si="0"/>
        <v>0.85</v>
      </c>
      <c r="J15" s="32">
        <f t="shared" si="0"/>
        <v>0.9</v>
      </c>
      <c r="K15" s="32">
        <f t="shared" si="0"/>
        <v>1</v>
      </c>
      <c r="M15" s="32" t="b">
        <f t="shared" si="2"/>
        <v>0</v>
      </c>
    </row>
    <row r="16" spans="1:13" x14ac:dyDescent="0.3">
      <c r="A16" t="s">
        <v>66</v>
      </c>
      <c r="B16" t="s">
        <v>82</v>
      </c>
      <c r="C16">
        <v>9</v>
      </c>
      <c r="D16">
        <v>19</v>
      </c>
      <c r="E16">
        <v>45</v>
      </c>
      <c r="F16">
        <v>0</v>
      </c>
      <c r="H16" s="32">
        <f t="shared" si="1"/>
        <v>0.9</v>
      </c>
      <c r="I16" s="32">
        <f t="shared" si="0"/>
        <v>0.95</v>
      </c>
      <c r="J16" s="32">
        <f t="shared" si="0"/>
        <v>0.45</v>
      </c>
      <c r="K16" s="32">
        <f t="shared" si="0"/>
        <v>0</v>
      </c>
      <c r="M16" s="32" t="b">
        <f t="shared" si="2"/>
        <v>1</v>
      </c>
    </row>
    <row r="17" spans="1:13" x14ac:dyDescent="0.3">
      <c r="A17" t="s">
        <v>67</v>
      </c>
      <c r="B17" t="s">
        <v>83</v>
      </c>
      <c r="C17">
        <v>7</v>
      </c>
      <c r="D17">
        <v>20</v>
      </c>
      <c r="E17">
        <v>90</v>
      </c>
      <c r="F17">
        <v>1</v>
      </c>
      <c r="H17" s="32">
        <f t="shared" si="1"/>
        <v>0.7</v>
      </c>
      <c r="I17" s="32">
        <f t="shared" si="0"/>
        <v>1</v>
      </c>
      <c r="J17" s="32">
        <f t="shared" si="0"/>
        <v>0.9</v>
      </c>
      <c r="K17" s="32">
        <f t="shared" si="0"/>
        <v>1</v>
      </c>
      <c r="M17" s="32" t="b">
        <f t="shared" si="2"/>
        <v>0</v>
      </c>
    </row>
    <row r="18" spans="1:13" x14ac:dyDescent="0.3">
      <c r="A18" t="s">
        <v>68</v>
      </c>
      <c r="B18" t="s">
        <v>84</v>
      </c>
      <c r="C18">
        <v>10</v>
      </c>
      <c r="D18">
        <v>10</v>
      </c>
      <c r="E18">
        <v>80</v>
      </c>
      <c r="F18">
        <v>1</v>
      </c>
      <c r="H18" s="32">
        <f t="shared" si="1"/>
        <v>1</v>
      </c>
      <c r="I18" s="32">
        <f t="shared" si="0"/>
        <v>0.5</v>
      </c>
      <c r="J18" s="32">
        <f t="shared" si="0"/>
        <v>0.8</v>
      </c>
      <c r="K18" s="32">
        <f t="shared" si="0"/>
        <v>1</v>
      </c>
      <c r="M18" s="32" t="b">
        <f t="shared" si="2"/>
        <v>0</v>
      </c>
    </row>
    <row r="19" spans="1:13" x14ac:dyDescent="0.3">
      <c r="A19" t="s">
        <v>69</v>
      </c>
      <c r="B19" t="s">
        <v>85</v>
      </c>
      <c r="C19">
        <v>11</v>
      </c>
      <c r="D19">
        <v>20</v>
      </c>
      <c r="E19">
        <v>69</v>
      </c>
      <c r="F19">
        <v>1</v>
      </c>
      <c r="H19" s="32">
        <f t="shared" si="1"/>
        <v>1.1000000000000001</v>
      </c>
      <c r="I19" s="32">
        <f t="shared" si="0"/>
        <v>1</v>
      </c>
      <c r="J19" s="32">
        <f t="shared" si="0"/>
        <v>0.69</v>
      </c>
      <c r="K19" s="32">
        <f t="shared" si="0"/>
        <v>1</v>
      </c>
      <c r="M19" s="32" t="b">
        <f t="shared" si="2"/>
        <v>0</v>
      </c>
    </row>
    <row r="20" spans="1:13" x14ac:dyDescent="0.3">
      <c r="A20" t="s">
        <v>70</v>
      </c>
      <c r="B20" t="s">
        <v>86</v>
      </c>
      <c r="C20">
        <v>10</v>
      </c>
      <c r="D20">
        <v>14</v>
      </c>
      <c r="E20">
        <v>90</v>
      </c>
      <c r="F20">
        <v>1</v>
      </c>
      <c r="H20" s="32">
        <f t="shared" si="1"/>
        <v>1</v>
      </c>
      <c r="I20" s="32">
        <f t="shared" ref="I20" si="3">D20/D$2</f>
        <v>0.7</v>
      </c>
      <c r="J20" s="32">
        <f t="shared" ref="J20" si="4">E20/E$2</f>
        <v>0.9</v>
      </c>
      <c r="K20" s="32">
        <f t="shared" ref="K20" si="5">F20/F$2</f>
        <v>1</v>
      </c>
      <c r="M20" s="32" t="b">
        <f t="shared" si="2"/>
        <v>0</v>
      </c>
    </row>
    <row r="23" spans="1:13" x14ac:dyDescent="0.3">
      <c r="A23" s="1" t="s">
        <v>18</v>
      </c>
      <c r="C23">
        <f>MAX(C4:C20)</f>
        <v>11</v>
      </c>
      <c r="D23">
        <f t="shared" ref="D23:K23" si="6">MAX(D4:D20)</f>
        <v>20</v>
      </c>
      <c r="E23">
        <f t="shared" si="6"/>
        <v>100</v>
      </c>
      <c r="F23">
        <f t="shared" si="6"/>
        <v>1</v>
      </c>
      <c r="H23" s="32">
        <f t="shared" si="6"/>
        <v>1.1000000000000001</v>
      </c>
      <c r="I23" s="32">
        <f t="shared" si="6"/>
        <v>1</v>
      </c>
      <c r="J23" s="32">
        <f t="shared" si="6"/>
        <v>1</v>
      </c>
      <c r="K23" s="32">
        <f t="shared" si="6"/>
        <v>1</v>
      </c>
    </row>
    <row r="24" spans="1:13" x14ac:dyDescent="0.3">
      <c r="A24" s="1" t="s">
        <v>40</v>
      </c>
      <c r="C24">
        <f>MIN(C4:C20)</f>
        <v>5</v>
      </c>
      <c r="D24">
        <f t="shared" ref="D24:K24" si="7">MIN(D4:D20)</f>
        <v>6</v>
      </c>
      <c r="E24">
        <f t="shared" si="7"/>
        <v>45</v>
      </c>
      <c r="F24">
        <f t="shared" si="7"/>
        <v>0</v>
      </c>
      <c r="H24" s="32">
        <f t="shared" si="7"/>
        <v>0.5</v>
      </c>
      <c r="I24" s="32">
        <f t="shared" si="7"/>
        <v>0.3</v>
      </c>
      <c r="J24" s="32">
        <f t="shared" si="7"/>
        <v>0.45</v>
      </c>
      <c r="K24" s="32">
        <f t="shared" si="7"/>
        <v>0</v>
      </c>
    </row>
    <row r="25" spans="1:13" x14ac:dyDescent="0.3">
      <c r="A25" s="1" t="s">
        <v>41</v>
      </c>
      <c r="C25" s="34">
        <f>AVERAGE(C4:C20)</f>
        <v>8.9411764705882355</v>
      </c>
      <c r="D25" s="34">
        <f t="shared" ref="D25:K25" si="8">AVERAGE(D4:D20)</f>
        <v>16.941176470588236</v>
      </c>
      <c r="E25" s="34">
        <f t="shared" si="8"/>
        <v>81.647058823529406</v>
      </c>
      <c r="F25" s="34">
        <f t="shared" si="8"/>
        <v>0.88235294117647056</v>
      </c>
      <c r="G25" s="34"/>
      <c r="H25" s="32">
        <f t="shared" si="8"/>
        <v>0.89411764705882346</v>
      </c>
      <c r="I25" s="32">
        <f t="shared" si="8"/>
        <v>0.84705882352941153</v>
      </c>
      <c r="J25" s="32">
        <f t="shared" si="8"/>
        <v>0.81647058823529417</v>
      </c>
      <c r="K25" s="32">
        <f t="shared" si="8"/>
        <v>0.88235294117647056</v>
      </c>
    </row>
  </sheetData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H20">
    <cfRule type="cellIs" dxfId="6" priority="4" operator="lessThan">
      <formula>0.5</formula>
    </cfRule>
    <cfRule type="cellIs" dxfId="5" priority="3" operator="lessThan">
      <formula>0.5</formula>
    </cfRule>
  </conditionalFormatting>
  <conditionalFormatting sqref="M4:M20 H4:K20">
    <cfRule type="cellIs" dxfId="4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ishrath jabeen</dc:creator>
  <cp:lastModifiedBy>ishrath jabeen</cp:lastModifiedBy>
  <dcterms:created xsi:type="dcterms:W3CDTF">2024-12-02T08:49:38Z</dcterms:created>
  <dcterms:modified xsi:type="dcterms:W3CDTF">2024-12-05T10:39:13Z</dcterms:modified>
</cp:coreProperties>
</file>