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016FB8B-6141-4CB9-955D-1334AEC56D91}" xr6:coauthVersionLast="47" xr6:coauthVersionMax="47" xr10:uidLastSave="{00000000-0000-0000-0000-000000000000}"/>
  <bookViews>
    <workbookView xWindow="-108" yWindow="-108" windowWidth="23256" windowHeight="12456" firstSheet="1" activeTab="1" xr2:uid="{DFD92518-E474-456D-898B-E0BD97906132}"/>
  </bookViews>
  <sheets>
    <sheet name="Data Set for MLRM" sheetId="2" r:id="rId1"/>
    <sheet name="Model Fitting &amp; Hypotheses 123" sheetId="3" r:id="rId2"/>
    <sheet name="Confidence Intervals" sheetId="4" r:id="rId3"/>
    <sheet name="Prediction Intervals" sheetId="8" r:id="rId4"/>
    <sheet name="Standardized Residuals" sheetId="5" r:id="rId5"/>
    <sheet name="Lack of fit" sheetId="6" r:id="rId6"/>
    <sheet name="Comaprison of R^2" sheetId="7" r:id="rId7"/>
    <sheet name="STEPWISE REGRESSION" sheetId="9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1" i="3" l="1"/>
  <c r="N185" i="3"/>
  <c r="N219" i="3"/>
  <c r="N288" i="3"/>
  <c r="B182" i="8" a="1"/>
  <c r="E182" i="8"/>
  <c r="F182" i="8"/>
  <c r="G182" i="8"/>
  <c r="H182" i="8"/>
  <c r="K182" i="8"/>
  <c r="L182" i="8"/>
  <c r="M182" i="8"/>
  <c r="N182" i="8"/>
  <c r="S182" i="8"/>
  <c r="T182" i="8"/>
  <c r="X182" i="8"/>
  <c r="Y182" i="8"/>
  <c r="Z182" i="8"/>
  <c r="AA182" i="8"/>
  <c r="AB182" i="8"/>
  <c r="AC182" i="8"/>
  <c r="AK182" i="8"/>
  <c r="AL182" i="8"/>
  <c r="AM182" i="8"/>
  <c r="AN182" i="8"/>
  <c r="AO182" i="8"/>
  <c r="AP182" i="8"/>
  <c r="AQ182" i="8"/>
  <c r="AR182" i="8"/>
  <c r="AZ182" i="8"/>
  <c r="BA182" i="8"/>
  <c r="BB182" i="8"/>
  <c r="BC182" i="8"/>
  <c r="BD182" i="8"/>
  <c r="BE182" i="8"/>
  <c r="BF182" i="8"/>
  <c r="BH182" i="8"/>
  <c r="BO182" i="8"/>
  <c r="BP182" i="8"/>
  <c r="BQ182" i="8"/>
  <c r="BR182" i="8"/>
  <c r="BT182" i="8"/>
  <c r="BU182" i="8"/>
  <c r="BX182" i="8"/>
  <c r="BY182" i="8"/>
  <c r="CD182" i="8"/>
  <c r="CF182" i="8"/>
  <c r="CG182" i="8"/>
  <c r="CH182" i="8"/>
  <c r="CK182" i="8"/>
  <c r="CL182" i="8"/>
  <c r="CM182" i="8"/>
  <c r="CN182" i="8"/>
  <c r="CT182" i="8"/>
  <c r="CU182" i="8"/>
  <c r="CX182" i="8"/>
  <c r="CY182" i="8"/>
  <c r="CZ182" i="8"/>
  <c r="DA182" i="8"/>
  <c r="DB182" i="8"/>
  <c r="DD182" i="8"/>
  <c r="DK182" i="8"/>
  <c r="DL182" i="8"/>
  <c r="DM182" i="8"/>
  <c r="DN182" i="8"/>
  <c r="DP182" i="8"/>
  <c r="DQ182" i="8"/>
  <c r="DR182" i="8"/>
  <c r="DS182" i="8"/>
  <c r="DZ182" i="8"/>
  <c r="EB182" i="8"/>
  <c r="B183" i="8"/>
  <c r="C183" i="8"/>
  <c r="D183" i="8"/>
  <c r="E183" i="8"/>
  <c r="F183" i="8"/>
  <c r="G183" i="8"/>
  <c r="O183" i="8"/>
  <c r="P183" i="8"/>
  <c r="Q183" i="8"/>
  <c r="R183" i="8"/>
  <c r="S183" i="8"/>
  <c r="T183" i="8"/>
  <c r="W183" i="8"/>
  <c r="Y183" i="8"/>
  <c r="AD183" i="8"/>
  <c r="AE183" i="8"/>
  <c r="AF183" i="8"/>
  <c r="AG183" i="8"/>
  <c r="AK183" i="8"/>
  <c r="AL183" i="8"/>
  <c r="AM183" i="8"/>
  <c r="AN183" i="8"/>
  <c r="AS183" i="8"/>
  <c r="AT183" i="8"/>
  <c r="AX183" i="8"/>
  <c r="AY183" i="8"/>
  <c r="AZ183" i="8"/>
  <c r="BA183" i="8"/>
  <c r="BB183" i="8"/>
  <c r="BC183" i="8"/>
  <c r="BK183" i="8"/>
  <c r="BL183" i="8"/>
  <c r="BM183" i="8"/>
  <c r="BN183" i="8"/>
  <c r="BO183" i="8"/>
  <c r="BP183" i="8"/>
  <c r="BQ183" i="8"/>
  <c r="BR183" i="8"/>
  <c r="BZ183" i="8"/>
  <c r="CA183" i="8"/>
  <c r="CB183" i="8"/>
  <c r="CC183" i="8"/>
  <c r="CD183" i="8"/>
  <c r="CE183" i="8"/>
  <c r="CG183" i="8"/>
  <c r="CH183" i="8"/>
  <c r="CO183" i="8"/>
  <c r="CP183" i="8"/>
  <c r="CQ183" i="8"/>
  <c r="CS183" i="8"/>
  <c r="CT183" i="8"/>
  <c r="CU183" i="8"/>
  <c r="CX183" i="8"/>
  <c r="CY183" i="8"/>
  <c r="DE183" i="8"/>
  <c r="DF183" i="8"/>
  <c r="DG183" i="8"/>
  <c r="DH183" i="8"/>
  <c r="DK183" i="8"/>
  <c r="DL183" i="8"/>
  <c r="DM183" i="8"/>
  <c r="DN183" i="8"/>
  <c r="DT183" i="8"/>
  <c r="DU183" i="8"/>
  <c r="DX183" i="8"/>
  <c r="DY183" i="8"/>
  <c r="DZ183" i="8"/>
  <c r="EA183" i="8"/>
  <c r="B184" i="8"/>
  <c r="C184" i="8"/>
  <c r="J184" i="8"/>
  <c r="K184" i="8"/>
  <c r="L184" i="8"/>
  <c r="N184" i="8"/>
  <c r="O184" i="8"/>
  <c r="P184" i="8"/>
  <c r="Q184" i="8"/>
  <c r="R184" i="8"/>
  <c r="Z184" i="8"/>
  <c r="AA184" i="8"/>
  <c r="AB184" i="8"/>
  <c r="AC184" i="8"/>
  <c r="AD184" i="8"/>
  <c r="AE184" i="8"/>
  <c r="AF184" i="8"/>
  <c r="AG184" i="8"/>
  <c r="AO184" i="8"/>
  <c r="AP184" i="8"/>
  <c r="AQ184" i="8"/>
  <c r="AR184" i="8"/>
  <c r="AS184" i="8"/>
  <c r="AT184" i="8"/>
  <c r="AX184" i="8"/>
  <c r="AY184" i="8"/>
  <c r="BD184" i="8"/>
  <c r="BE184" i="8"/>
  <c r="BF184" i="8"/>
  <c r="BG184" i="8"/>
  <c r="BK184" i="8"/>
  <c r="BL184" i="8"/>
  <c r="BM184" i="8"/>
  <c r="BN184" i="8"/>
  <c r="BS184" i="8"/>
  <c r="BT184" i="8"/>
  <c r="BX184" i="8"/>
  <c r="BY184" i="8"/>
  <c r="BZ184" i="8"/>
  <c r="CA184" i="8"/>
  <c r="CB184" i="8"/>
  <c r="CC184" i="8"/>
  <c r="CK184" i="8"/>
  <c r="CL184" i="8"/>
  <c r="CM184" i="8"/>
  <c r="CN184" i="8"/>
  <c r="CO184" i="8"/>
  <c r="CP184" i="8"/>
  <c r="CQ184" i="8"/>
  <c r="CR184" i="8"/>
  <c r="CZ184" i="8"/>
  <c r="DA184" i="8"/>
  <c r="DB184" i="8"/>
  <c r="DC184" i="8"/>
  <c r="DD184" i="8"/>
  <c r="DF184" i="8"/>
  <c r="DG184" i="8"/>
  <c r="DH184" i="8"/>
  <c r="DO184" i="8"/>
  <c r="DP184" i="8"/>
  <c r="DR184" i="8"/>
  <c r="DS184" i="8"/>
  <c r="DT184" i="8"/>
  <c r="DU184" i="8"/>
  <c r="DX184" i="8"/>
  <c r="DY184" i="8"/>
  <c r="D185" i="8"/>
  <c r="E185" i="8"/>
  <c r="F185" i="8"/>
  <c r="G185" i="8"/>
  <c r="J185" i="8"/>
  <c r="K185" i="8"/>
  <c r="L185" i="8"/>
  <c r="M185" i="8"/>
  <c r="S185" i="8"/>
  <c r="T185" i="8"/>
  <c r="W185" i="8"/>
  <c r="X185" i="8"/>
  <c r="Y185" i="8"/>
  <c r="AA185" i="8"/>
  <c r="AB185" i="8"/>
  <c r="AC185" i="8"/>
  <c r="AJ185" i="8"/>
  <c r="AK185" i="8"/>
  <c r="AM185" i="8"/>
  <c r="AN185" i="8"/>
  <c r="AO185" i="8"/>
  <c r="AP185" i="8"/>
  <c r="AQ185" i="8"/>
  <c r="AR185" i="8"/>
  <c r="AZ185" i="8"/>
  <c r="BA185" i="8"/>
  <c r="BB185" i="8"/>
  <c r="BC185" i="8"/>
  <c r="BD185" i="8"/>
  <c r="BE185" i="8"/>
  <c r="BF185" i="8"/>
  <c r="BG185" i="8"/>
  <c r="BO185" i="8"/>
  <c r="BP185" i="8"/>
  <c r="BQ185" i="8"/>
  <c r="BR185" i="8"/>
  <c r="BS185" i="8"/>
  <c r="BT185" i="8"/>
  <c r="BX185" i="8"/>
  <c r="BY185" i="8"/>
  <c r="CD185" i="8"/>
  <c r="CE185" i="8"/>
  <c r="CF185" i="8"/>
  <c r="CG185" i="8"/>
  <c r="CK185" i="8"/>
  <c r="CL185" i="8"/>
  <c r="CM185" i="8"/>
  <c r="CN185" i="8"/>
  <c r="CS185" i="8"/>
  <c r="CU185" i="8"/>
  <c r="CX185" i="8"/>
  <c r="CY185" i="8"/>
  <c r="CZ185" i="8"/>
  <c r="DA185" i="8"/>
  <c r="DB185" i="8"/>
  <c r="DC185" i="8"/>
  <c r="DK185" i="8"/>
  <c r="DL185" i="8"/>
  <c r="DM185" i="8"/>
  <c r="DN185" i="8"/>
  <c r="DO185" i="8"/>
  <c r="DP185" i="8"/>
  <c r="DQ185" i="8"/>
  <c r="DS185" i="8"/>
  <c r="DZ185" i="8"/>
  <c r="EA185" i="8"/>
  <c r="EB185" i="8"/>
  <c r="B186" i="8"/>
  <c r="D186" i="8"/>
  <c r="E186" i="8"/>
  <c r="F186" i="8"/>
  <c r="G186" i="8"/>
  <c r="N186" i="8"/>
  <c r="P186" i="8"/>
  <c r="Q186" i="8"/>
  <c r="R186" i="8"/>
  <c r="S186" i="8"/>
  <c r="T186" i="8"/>
  <c r="W186" i="8"/>
  <c r="X186" i="8"/>
  <c r="AD186" i="8"/>
  <c r="AE186" i="8"/>
  <c r="AF186" i="8"/>
  <c r="AG186" i="8"/>
  <c r="AJ186" i="8"/>
  <c r="AK186" i="8"/>
  <c r="AL186" i="8"/>
  <c r="AN186" i="8"/>
  <c r="AS186" i="8"/>
  <c r="AT186" i="8"/>
  <c r="AW186" i="8"/>
  <c r="AX186" i="8"/>
  <c r="AZ186" i="8"/>
  <c r="BA186" i="8"/>
  <c r="BB186" i="8"/>
  <c r="BC186" i="8"/>
  <c r="BJ186" i="8"/>
  <c r="BL186" i="8"/>
  <c r="BM186" i="8"/>
  <c r="BN186" i="8"/>
  <c r="BO186" i="8"/>
  <c r="BP186" i="8"/>
  <c r="BQ186" i="8"/>
  <c r="BR186" i="8"/>
  <c r="BZ186" i="8"/>
  <c r="CA186" i="8"/>
  <c r="CB186" i="8"/>
  <c r="CC186" i="8"/>
  <c r="CD186" i="8"/>
  <c r="CE186" i="8"/>
  <c r="CF186" i="8"/>
  <c r="CG186" i="8"/>
  <c r="CO186" i="8"/>
  <c r="CP186" i="8"/>
  <c r="CQ186" i="8"/>
  <c r="CR186" i="8"/>
  <c r="CS186" i="8"/>
  <c r="CT186" i="8"/>
  <c r="CX186" i="8"/>
  <c r="CY186" i="8"/>
  <c r="DD186" i="8"/>
  <c r="DE186" i="8"/>
  <c r="DF186" i="8"/>
  <c r="DH186" i="8"/>
  <c r="DK186" i="8"/>
  <c r="DL186" i="8"/>
  <c r="DM186" i="8"/>
  <c r="DN186" i="8"/>
  <c r="DT186" i="8"/>
  <c r="DU186" i="8"/>
  <c r="DX186" i="8"/>
  <c r="DY186" i="8"/>
  <c r="DZ186" i="8"/>
  <c r="EA186" i="8"/>
  <c r="EB186" i="8"/>
  <c r="B187" i="8"/>
  <c r="J187" i="8"/>
  <c r="K187" i="8"/>
  <c r="L187" i="8"/>
  <c r="M187" i="8"/>
  <c r="N187" i="8"/>
  <c r="O187" i="8"/>
  <c r="Q187" i="8"/>
  <c r="R187" i="8"/>
  <c r="Y187" i="8"/>
  <c r="Z187" i="8"/>
  <c r="AA187" i="8"/>
  <c r="AC187" i="8"/>
  <c r="AD187" i="8"/>
  <c r="AE187" i="8"/>
  <c r="AF187" i="8"/>
  <c r="AG187" i="8"/>
  <c r="AO187" i="8"/>
  <c r="AP187" i="8"/>
  <c r="AQ187" i="8"/>
  <c r="AR187" i="8"/>
  <c r="AS187" i="8"/>
  <c r="AT187" i="8"/>
  <c r="AW187" i="8"/>
  <c r="AX187" i="8"/>
  <c r="BD187" i="8"/>
  <c r="BE187" i="8"/>
  <c r="BF187" i="8"/>
  <c r="BG187" i="8"/>
  <c r="BJ187" i="8"/>
  <c r="BK187" i="8"/>
  <c r="BM187" i="8"/>
  <c r="BN187" i="8"/>
  <c r="BS187" i="8"/>
  <c r="BT187" i="8"/>
  <c r="BW187" i="8"/>
  <c r="BY187" i="8"/>
  <c r="BZ187" i="8"/>
  <c r="CA187" i="8"/>
  <c r="CB187" i="8"/>
  <c r="CK187" i="8"/>
  <c r="CL187" i="8"/>
  <c r="CM187" i="8"/>
  <c r="CN187" i="8"/>
  <c r="CO187" i="8"/>
  <c r="CP187" i="8"/>
  <c r="CQ187" i="8"/>
  <c r="CZ187" i="8"/>
  <c r="DA187" i="8"/>
  <c r="DB187" i="8"/>
  <c r="DC187" i="8"/>
  <c r="DD187" i="8"/>
  <c r="DE187" i="8"/>
  <c r="DF187" i="8"/>
  <c r="DO187" i="8"/>
  <c r="DP187" i="8"/>
  <c r="DQ187" i="8"/>
  <c r="DR187" i="8"/>
  <c r="DS187" i="8"/>
  <c r="DU187" i="8"/>
  <c r="DX187" i="8"/>
  <c r="C188" i="8"/>
  <c r="D188" i="8"/>
  <c r="F188" i="8"/>
  <c r="G188" i="8"/>
  <c r="J188" i="8"/>
  <c r="K188" i="8"/>
  <c r="L188" i="8"/>
  <c r="S188" i="8"/>
  <c r="T188" i="8"/>
  <c r="W188" i="8"/>
  <c r="X188" i="8"/>
  <c r="Y188" i="8"/>
  <c r="Z188" i="8"/>
  <c r="AA188" i="8"/>
  <c r="AJ188" i="8"/>
  <c r="AK188" i="8"/>
  <c r="AL188" i="8"/>
  <c r="AM188" i="8"/>
  <c r="AN188" i="8"/>
  <c r="AP188" i="8"/>
  <c r="AQ188" i="8"/>
  <c r="AY188" i="8"/>
  <c r="AZ188" i="8"/>
  <c r="BB188" i="8"/>
  <c r="BC188" i="8"/>
  <c r="BD188" i="8"/>
  <c r="BE188" i="8"/>
  <c r="BF188" i="8"/>
  <c r="BO188" i="8"/>
  <c r="BP188" i="8"/>
  <c r="BQ188" i="8"/>
  <c r="BR188" i="8"/>
  <c r="BS188" i="8"/>
  <c r="BT188" i="8"/>
  <c r="BW188" i="8"/>
  <c r="CD188" i="8"/>
  <c r="CE188" i="8"/>
  <c r="CF188" i="8"/>
  <c r="CG188" i="8"/>
  <c r="CJ188" i="8"/>
  <c r="CL188" i="8"/>
  <c r="CM188" i="8"/>
  <c r="CS188" i="8"/>
  <c r="CT188" i="8"/>
  <c r="CX188" i="8"/>
  <c r="CY188" i="8"/>
  <c r="CZ188" i="8"/>
  <c r="DA188" i="8"/>
  <c r="DB188" i="8"/>
  <c r="DK188" i="8"/>
  <c r="DL188" i="8"/>
  <c r="DM188" i="8"/>
  <c r="DN188" i="8"/>
  <c r="DO188" i="8"/>
  <c r="DP188" i="8"/>
  <c r="DQ188" i="8"/>
  <c r="DZ188" i="8"/>
  <c r="EA188" i="8"/>
  <c r="EB188" i="8"/>
  <c r="B18" i="8"/>
  <c r="B17" i="8"/>
  <c r="B20" i="8" a="1"/>
  <c r="B16" i="8"/>
  <c r="B15" i="8"/>
  <c r="B14" i="8"/>
  <c r="B13" i="8"/>
  <c r="E4" i="8"/>
  <c r="E3" i="8"/>
  <c r="N285" i="3"/>
  <c r="N287" i="3"/>
  <c r="N250" i="3"/>
  <c r="N252" i="3"/>
  <c r="N253" i="3"/>
  <c r="N216" i="3"/>
  <c r="N218" i="3"/>
  <c r="N182" i="3"/>
  <c r="N184" i="3"/>
  <c r="F20" i="8"/>
  <c r="E20" i="8"/>
  <c r="D20" i="8"/>
  <c r="C20" i="8"/>
  <c r="H20" i="8"/>
  <c r="G20" i="8"/>
  <c r="B20" i="8"/>
  <c r="DU188" i="8"/>
  <c r="DI188" i="8"/>
  <c r="CW188" i="8"/>
  <c r="CK188" i="8"/>
  <c r="BY188" i="8"/>
  <c r="BM188" i="8"/>
  <c r="BA188" i="8"/>
  <c r="AO188" i="8"/>
  <c r="AC188" i="8"/>
  <c r="Q188" i="8"/>
  <c r="E188" i="8"/>
  <c r="DT187" i="8"/>
  <c r="DH187" i="8"/>
  <c r="CV187" i="8"/>
  <c r="CJ187" i="8"/>
  <c r="BX187" i="8"/>
  <c r="BL187" i="8"/>
  <c r="AZ187" i="8"/>
  <c r="AN187" i="8"/>
  <c r="AB187" i="8"/>
  <c r="P187" i="8"/>
  <c r="D187" i="8"/>
  <c r="DS186" i="8"/>
  <c r="DG186" i="8"/>
  <c r="CU186" i="8"/>
  <c r="CI186" i="8"/>
  <c r="BW186" i="8"/>
  <c r="BK186" i="8"/>
  <c r="AY186" i="8"/>
  <c r="AM186" i="8"/>
  <c r="AA186" i="8"/>
  <c r="O186" i="8"/>
  <c r="C186" i="8"/>
  <c r="DR185" i="8"/>
  <c r="DF185" i="8"/>
  <c r="CT185" i="8"/>
  <c r="CH185" i="8"/>
  <c r="BV185" i="8"/>
  <c r="BJ185" i="8"/>
  <c r="AX185" i="8"/>
  <c r="AL185" i="8"/>
  <c r="Z185" i="8"/>
  <c r="N185" i="8"/>
  <c r="B185" i="8"/>
  <c r="DQ184" i="8"/>
  <c r="DE184" i="8"/>
  <c r="CS184" i="8"/>
  <c r="CG184" i="8"/>
  <c r="BU184" i="8"/>
  <c r="BI184" i="8"/>
  <c r="AW184" i="8"/>
  <c r="AK184" i="8"/>
  <c r="Y184" i="8"/>
  <c r="M184" i="8"/>
  <c r="EB183" i="8"/>
  <c r="DP183" i="8"/>
  <c r="DD183" i="8"/>
  <c r="CR183" i="8"/>
  <c r="CF183" i="8"/>
  <c r="BT183" i="8"/>
  <c r="BH183" i="8"/>
  <c r="AV183" i="8"/>
  <c r="AJ183" i="8"/>
  <c r="X183" i="8"/>
  <c r="L183" i="8"/>
  <c r="EA182" i="8"/>
  <c r="DO182" i="8"/>
  <c r="DC182" i="8"/>
  <c r="CQ182" i="8"/>
  <c r="CE182" i="8"/>
  <c r="BS182" i="8"/>
  <c r="BG182" i="8"/>
  <c r="AU182" i="8"/>
  <c r="AI182" i="8"/>
  <c r="W182" i="8"/>
  <c r="DW188" i="8"/>
  <c r="DJ188" i="8"/>
  <c r="CV188" i="8"/>
  <c r="CI188" i="8"/>
  <c r="BV188" i="8"/>
  <c r="BI188" i="8"/>
  <c r="AV188" i="8"/>
  <c r="AI188" i="8"/>
  <c r="V188" i="8"/>
  <c r="I188" i="8"/>
  <c r="DW187" i="8"/>
  <c r="DJ187" i="8"/>
  <c r="CW187" i="8"/>
  <c r="CI187" i="8"/>
  <c r="BV187" i="8"/>
  <c r="BI187" i="8"/>
  <c r="AV187" i="8"/>
  <c r="AI187" i="8"/>
  <c r="V187" i="8"/>
  <c r="I187" i="8"/>
  <c r="DW186" i="8"/>
  <c r="DJ186" i="8"/>
  <c r="CW186" i="8"/>
  <c r="CJ186" i="8"/>
  <c r="BV186" i="8"/>
  <c r="BI186" i="8"/>
  <c r="AV186" i="8"/>
  <c r="AI186" i="8"/>
  <c r="V186" i="8"/>
  <c r="I186" i="8"/>
  <c r="DW185" i="8"/>
  <c r="DJ185" i="8"/>
  <c r="CW185" i="8"/>
  <c r="CJ185" i="8"/>
  <c r="BW185" i="8"/>
  <c r="BI185" i="8"/>
  <c r="AV185" i="8"/>
  <c r="AI185" i="8"/>
  <c r="V185" i="8"/>
  <c r="I185" i="8"/>
  <c r="DW184" i="8"/>
  <c r="DJ184" i="8"/>
  <c r="CW184" i="8"/>
  <c r="CJ184" i="8"/>
  <c r="BW184" i="8"/>
  <c r="BJ184" i="8"/>
  <c r="AV184" i="8"/>
  <c r="AI184" i="8"/>
  <c r="V184" i="8"/>
  <c r="I184" i="8"/>
  <c r="DW183" i="8"/>
  <c r="DJ183" i="8"/>
  <c r="CW183" i="8"/>
  <c r="CJ183" i="8"/>
  <c r="BW183" i="8"/>
  <c r="BJ183" i="8"/>
  <c r="AW183" i="8"/>
  <c r="AI183" i="8"/>
  <c r="V183" i="8"/>
  <c r="I183" i="8"/>
  <c r="DW182" i="8"/>
  <c r="DJ182" i="8"/>
  <c r="CW182" i="8"/>
  <c r="CJ182" i="8"/>
  <c r="BW182" i="8"/>
  <c r="BJ182" i="8"/>
  <c r="AW182" i="8"/>
  <c r="AJ182" i="8"/>
  <c r="V182" i="8"/>
  <c r="J182" i="8"/>
  <c r="DV188" i="8"/>
  <c r="DH188" i="8"/>
  <c r="CU188" i="8"/>
  <c r="CH188" i="8"/>
  <c r="BU188" i="8"/>
  <c r="BH188" i="8"/>
  <c r="AU188" i="8"/>
  <c r="AH188" i="8"/>
  <c r="U188" i="8"/>
  <c r="H188" i="8"/>
  <c r="DV187" i="8"/>
  <c r="DI187" i="8"/>
  <c r="CU187" i="8"/>
  <c r="CH187" i="8"/>
  <c r="BU187" i="8"/>
  <c r="BH187" i="8"/>
  <c r="AU187" i="8"/>
  <c r="AH187" i="8"/>
  <c r="U187" i="8"/>
  <c r="H187" i="8"/>
  <c r="DV186" i="8"/>
  <c r="DI186" i="8"/>
  <c r="CV186" i="8"/>
  <c r="CH186" i="8"/>
  <c r="BU186" i="8"/>
  <c r="BH186" i="8"/>
  <c r="AU186" i="8"/>
  <c r="AH186" i="8"/>
  <c r="U186" i="8"/>
  <c r="H186" i="8"/>
  <c r="DV185" i="8"/>
  <c r="DI185" i="8"/>
  <c r="CV185" i="8"/>
  <c r="CI185" i="8"/>
  <c r="BU185" i="8"/>
  <c r="BH185" i="8"/>
  <c r="AU185" i="8"/>
  <c r="AH185" i="8"/>
  <c r="U185" i="8"/>
  <c r="H185" i="8"/>
  <c r="DV184" i="8"/>
  <c r="DI184" i="8"/>
  <c r="CV184" i="8"/>
  <c r="CI184" i="8"/>
  <c r="BV184" i="8"/>
  <c r="BH184" i="8"/>
  <c r="AU184" i="8"/>
  <c r="AH184" i="8"/>
  <c r="U184" i="8"/>
  <c r="H184" i="8"/>
  <c r="DV183" i="8"/>
  <c r="DI183" i="8"/>
  <c r="CV183" i="8"/>
  <c r="CI183" i="8"/>
  <c r="BV183" i="8"/>
  <c r="BI183" i="8"/>
  <c r="AU183" i="8"/>
  <c r="AH183" i="8"/>
  <c r="U183" i="8"/>
  <c r="H183" i="8"/>
  <c r="DV182" i="8"/>
  <c r="DI182" i="8"/>
  <c r="CV182" i="8"/>
  <c r="CI182" i="8"/>
  <c r="BV182" i="8"/>
  <c r="BI182" i="8"/>
  <c r="AV182" i="8"/>
  <c r="AH182" i="8"/>
  <c r="U182" i="8"/>
  <c r="I182" i="8"/>
  <c r="AD182" i="8"/>
  <c r="BK182" i="8"/>
  <c r="CO182" i="8"/>
  <c r="DT182" i="8"/>
  <c r="Z183" i="8"/>
  <c r="BD183" i="8"/>
  <c r="CK183" i="8"/>
  <c r="DO183" i="8"/>
  <c r="S184" i="8"/>
  <c r="AZ184" i="8"/>
  <c r="CD184" i="8"/>
  <c r="DK184" i="8"/>
  <c r="O185" i="8"/>
  <c r="AS185" i="8"/>
  <c r="BZ185" i="8"/>
  <c r="DD185" i="8"/>
  <c r="J186" i="8"/>
  <c r="AO186" i="8"/>
  <c r="BS186" i="8"/>
  <c r="CZ186" i="8"/>
  <c r="C187" i="8"/>
  <c r="AJ187" i="8"/>
  <c r="CD187" i="8"/>
  <c r="AD188" i="8"/>
  <c r="P182" i="8"/>
  <c r="AT182" i="8"/>
  <c r="CA182" i="8"/>
  <c r="DF182" i="8"/>
  <c r="K183" i="8"/>
  <c r="AP183" i="8"/>
  <c r="BU183" i="8"/>
  <c r="DA183" i="8"/>
  <c r="E184" i="8"/>
  <c r="AL184" i="8"/>
  <c r="BP184" i="8"/>
  <c r="CU184" i="8"/>
  <c r="EA184" i="8"/>
  <c r="AE185" i="8"/>
  <c r="BL185" i="8"/>
  <c r="CP185" i="8"/>
  <c r="DU185" i="8"/>
  <c r="Z186" i="8"/>
  <c r="BE186" i="8"/>
  <c r="CL186" i="8"/>
  <c r="E187" i="8"/>
  <c r="AK187" i="8"/>
  <c r="BP187" i="8"/>
  <c r="CT187" i="8"/>
  <c r="EA187" i="8"/>
  <c r="AE188" i="8"/>
  <c r="BK188" i="8"/>
  <c r="CP188" i="8"/>
  <c r="DT188" i="8"/>
  <c r="AF182" i="8"/>
  <c r="CB182" i="8"/>
  <c r="DX182" i="8"/>
  <c r="AB183" i="8"/>
  <c r="BF183" i="8"/>
  <c r="CM183" i="8"/>
  <c r="DB183" i="8"/>
  <c r="DR183" i="8"/>
  <c r="W184" i="8"/>
  <c r="AM184" i="8"/>
  <c r="BB184" i="8"/>
  <c r="BQ184" i="8"/>
  <c r="CF184" i="8"/>
  <c r="CX184" i="8"/>
  <c r="DM184" i="8"/>
  <c r="EB184" i="8"/>
  <c r="Q185" i="8"/>
  <c r="AF185" i="8"/>
  <c r="AW185" i="8"/>
  <c r="BM185" i="8"/>
  <c r="CB185" i="8"/>
  <c r="CQ185" i="8"/>
  <c r="DG185" i="8"/>
  <c r="DX185" i="8"/>
  <c r="L186" i="8"/>
  <c r="AB186" i="8"/>
  <c r="AQ186" i="8"/>
  <c r="BF186" i="8"/>
  <c r="BX186" i="8"/>
  <c r="CM186" i="8"/>
  <c r="DB186" i="8"/>
  <c r="DQ186" i="8"/>
  <c r="F187" i="8"/>
  <c r="W187" i="8"/>
  <c r="AL187" i="8"/>
  <c r="BB187" i="8"/>
  <c r="BQ187" i="8"/>
  <c r="CF187" i="8"/>
  <c r="CX187" i="8"/>
  <c r="DM187" i="8"/>
  <c r="EB187" i="8"/>
  <c r="P188" i="8"/>
  <c r="AF188" i="8"/>
  <c r="AW188" i="8"/>
  <c r="BL188" i="8"/>
  <c r="CB188" i="8"/>
  <c r="CQ188" i="8"/>
  <c r="DF188" i="8"/>
  <c r="DX188" i="8"/>
  <c r="CC187" i="8"/>
  <c r="CR187" i="8"/>
  <c r="DG187" i="8"/>
  <c r="DY187" i="8"/>
  <c r="M188" i="8"/>
  <c r="AB188" i="8"/>
  <c r="AR188" i="8"/>
  <c r="BG188" i="8"/>
  <c r="BX188" i="8"/>
  <c r="CN188" i="8"/>
  <c r="DC188" i="8"/>
  <c r="DR188" i="8"/>
  <c r="O182" i="8"/>
  <c r="AS182" i="8"/>
  <c r="BZ182" i="8"/>
  <c r="DE182" i="8"/>
  <c r="J183" i="8"/>
  <c r="AO183" i="8"/>
  <c r="BS183" i="8"/>
  <c r="CZ183" i="8"/>
  <c r="D184" i="8"/>
  <c r="AJ184" i="8"/>
  <c r="BO184" i="8"/>
  <c r="CT184" i="8"/>
  <c r="DZ184" i="8"/>
  <c r="AD185" i="8"/>
  <c r="BK185" i="8"/>
  <c r="CO185" i="8"/>
  <c r="DT185" i="8"/>
  <c r="Y186" i="8"/>
  <c r="BD186" i="8"/>
  <c r="CK186" i="8"/>
  <c r="DO186" i="8"/>
  <c r="S187" i="8"/>
  <c r="AY187" i="8"/>
  <c r="BO187" i="8"/>
  <c r="CS187" i="8"/>
  <c r="DK187" i="8"/>
  <c r="DZ187" i="8"/>
  <c r="N188" i="8"/>
  <c r="AS188" i="8"/>
  <c r="BJ188" i="8"/>
  <c r="BZ188" i="8"/>
  <c r="CO188" i="8"/>
  <c r="DD188" i="8"/>
  <c r="DS188" i="8"/>
  <c r="B182" i="8"/>
  <c r="AE182" i="8"/>
  <c r="BL182" i="8"/>
  <c r="CP182" i="8"/>
  <c r="DU182" i="8"/>
  <c r="AA183" i="8"/>
  <c r="BE183" i="8"/>
  <c r="CL183" i="8"/>
  <c r="DQ183" i="8"/>
  <c r="T184" i="8"/>
  <c r="BA184" i="8"/>
  <c r="CE184" i="8"/>
  <c r="DL184" i="8"/>
  <c r="P185" i="8"/>
  <c r="AT185" i="8"/>
  <c r="CA185" i="8"/>
  <c r="DE185" i="8"/>
  <c r="K186" i="8"/>
  <c r="AP186" i="8"/>
  <c r="BT186" i="8"/>
  <c r="DA186" i="8"/>
  <c r="DP186" i="8"/>
  <c r="T187" i="8"/>
  <c r="BA187" i="8"/>
  <c r="CE187" i="8"/>
  <c r="DL187" i="8"/>
  <c r="O188" i="8"/>
  <c r="AT188" i="8"/>
  <c r="CA188" i="8"/>
  <c r="DE188" i="8"/>
  <c r="C182" i="8"/>
  <c r="Q182" i="8"/>
  <c r="AX182" i="8"/>
  <c r="BM182" i="8"/>
  <c r="CR182" i="8"/>
  <c r="DG182" i="8"/>
  <c r="M183" i="8"/>
  <c r="AQ183" i="8"/>
  <c r="BX183" i="8"/>
  <c r="F184" i="8"/>
  <c r="D182" i="8"/>
  <c r="R182" i="8"/>
  <c r="AG182" i="8"/>
  <c r="AY182" i="8"/>
  <c r="BN182" i="8"/>
  <c r="CC182" i="8"/>
  <c r="CS182" i="8"/>
  <c r="DH182" i="8"/>
  <c r="DY182" i="8"/>
  <c r="N183" i="8"/>
  <c r="AC183" i="8"/>
  <c r="AR183" i="8"/>
  <c r="BG183" i="8"/>
  <c r="BY183" i="8"/>
  <c r="CN183" i="8"/>
  <c r="DC183" i="8"/>
  <c r="DS183" i="8"/>
  <c r="G184" i="8"/>
  <c r="X184" i="8"/>
  <c r="AN184" i="8"/>
  <c r="BC184" i="8"/>
  <c r="BR184" i="8"/>
  <c r="CH184" i="8"/>
  <c r="CY184" i="8"/>
  <c r="DN184" i="8"/>
  <c r="C185" i="8"/>
  <c r="R185" i="8"/>
  <c r="AG185" i="8"/>
  <c r="AY185" i="8"/>
  <c r="BN185" i="8"/>
  <c r="CC185" i="8"/>
  <c r="CR185" i="8"/>
  <c r="DH185" i="8"/>
  <c r="DY185" i="8"/>
  <c r="M186" i="8"/>
  <c r="AC186" i="8"/>
  <c r="AR186" i="8"/>
  <c r="BG186" i="8"/>
  <c r="BY186" i="8"/>
  <c r="CN186" i="8"/>
  <c r="DC186" i="8"/>
  <c r="DR186" i="8"/>
  <c r="G187" i="8"/>
  <c r="X187" i="8"/>
  <c r="AM187" i="8"/>
  <c r="BC187" i="8"/>
  <c r="BR187" i="8"/>
  <c r="CG187" i="8"/>
  <c r="CY187" i="8"/>
  <c r="DN187" i="8"/>
  <c r="B188" i="8"/>
  <c r="R188" i="8"/>
  <c r="AG188" i="8"/>
  <c r="AX188" i="8"/>
  <c r="BN188" i="8"/>
  <c r="CC188" i="8"/>
  <c r="CR188" i="8"/>
  <c r="DG188" i="8"/>
  <c r="DY188" i="8"/>
  <c r="N148" i="3"/>
  <c r="H175" i="6"/>
  <c r="F176" i="6"/>
  <c r="E175" i="6"/>
  <c r="D175" i="6"/>
  <c r="F175" i="6"/>
  <c r="G175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C2" i="6"/>
  <c r="B2" i="6"/>
  <c r="M4" i="4"/>
  <c r="N17" i="4"/>
  <c r="N20" i="4"/>
  <c r="N19" i="4"/>
  <c r="M21" i="4"/>
  <c r="M20" i="4"/>
  <c r="M19" i="4"/>
  <c r="M18" i="4"/>
  <c r="M17" i="4"/>
  <c r="N16" i="4"/>
  <c r="N22" i="4"/>
  <c r="N21" i="4"/>
  <c r="M16" i="4"/>
  <c r="N18" i="4"/>
  <c r="M22" i="4"/>
  <c r="N150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N109" i="3"/>
  <c r="N110" i="3"/>
  <c r="N111" i="3"/>
  <c r="N98" i="3"/>
  <c r="N97" i="3"/>
  <c r="N99" i="3"/>
  <c r="N84" i="3"/>
  <c r="N83" i="3"/>
  <c r="N85" i="3"/>
  <c r="N71" i="3"/>
  <c r="N72" i="3"/>
  <c r="N73" i="3"/>
  <c r="N59" i="3"/>
  <c r="N61" i="3"/>
  <c r="N60" i="3"/>
  <c r="N49" i="3"/>
  <c r="N48" i="3"/>
  <c r="N47" i="3"/>
  <c r="N36" i="3"/>
  <c r="N35" i="3"/>
  <c r="S3" i="3"/>
  <c r="O3" i="3"/>
  <c r="P3" i="3"/>
  <c r="Q3" i="3"/>
  <c r="R3" i="3"/>
  <c r="N3" i="3"/>
  <c r="M3" i="3"/>
</calcChain>
</file>

<file path=xl/sharedStrings.xml><?xml version="1.0" encoding="utf-8"?>
<sst xmlns="http://schemas.openxmlformats.org/spreadsheetml/2006/main" count="781" uniqueCount="346">
  <si>
    <t>Country</t>
  </si>
  <si>
    <t>Happiness Rank</t>
  </si>
  <si>
    <t>Standard Error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</si>
  <si>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</si>
  <si>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</si>
  <si>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</si>
  <si>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</si>
  <si>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</si>
  <si>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</si>
  <si>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</si>
  <si>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</si>
  <si>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</si>
  <si>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</si>
  <si>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</si>
  <si>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</si>
  <si>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</si>
  <si>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</si>
  <si>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</si>
  <si>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</si>
  <si>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</si>
  <si>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</si>
  <si>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</si>
  <si>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</si>
  <si>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</si>
  <si>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</si>
  <si>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</si>
  <si>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</si>
  <si>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</si>
  <si>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</si>
  <si>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</si>
  <si>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</si>
  <si>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</si>
  <si>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</si>
  <si>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</si>
  <si>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</si>
  <si>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</si>
  <si>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</si>
  <si>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</si>
  <si>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</si>
  <si>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</si>
  <si>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</si>
  <si>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</si>
  <si>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</si>
  <si>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</si>
  <si>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</si>
  <si>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</si>
  <si>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</si>
  <si>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</si>
  <si>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</si>
  <si>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</si>
  <si>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</si>
  <si>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</si>
  <si>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</si>
  <si>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</si>
  <si>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</si>
  <si>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</si>
  <si>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</si>
  <si>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</si>
  <si>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</si>
  <si>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</si>
  <si>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</si>
  <si>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</si>
  <si>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</si>
  <si>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</si>
  <si>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</si>
  <si>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</si>
  <si>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</si>
  <si>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</si>
  <si>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</si>
  <si>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</si>
  <si>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</si>
  <si>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</si>
  <si>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</si>
  <si>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</si>
  <si>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</si>
  <si>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</si>
  <si>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</si>
  <si>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</si>
  <si>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</si>
  <si>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</si>
  <si>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</si>
  <si>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</si>
  <si>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</si>
  <si>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</si>
  <si>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</si>
  <si>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</si>
  <si>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</si>
  <si>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</si>
  <si>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</si>
  <si>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</si>
  <si>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</si>
  <si>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</si>
  <si>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</si>
  <si>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</si>
  <si>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</si>
  <si>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</si>
  <si>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</si>
  <si>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</si>
  <si>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</si>
  <si>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</si>
  <si>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</si>
  <si>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</si>
  <si>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</si>
  <si>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</si>
  <si>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</si>
  <si>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</si>
  <si>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</si>
  <si>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</si>
  <si>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</si>
  <si>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</si>
  <si>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</si>
  <si>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</si>
  <si>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</si>
  <si>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</si>
  <si>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</si>
  <si>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</si>
  <si>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</si>
  <si>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</si>
  <si>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</si>
  <si>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</si>
  <si>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</si>
  <si>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</si>
  <si>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</si>
  <si>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</si>
  <si>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</si>
  <si>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</si>
  <si>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</si>
  <si>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</si>
  <si>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</si>
  <si>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</si>
  <si>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</si>
  <si>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</si>
  <si>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</si>
  <si>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</si>
  <si>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</si>
  <si>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</si>
  <si>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</si>
  <si>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</si>
  <si>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</si>
  <si>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</si>
  <si>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</si>
  <si>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</si>
  <si>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</si>
  <si>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</si>
  <si>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</si>
  <si>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</si>
  <si>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</si>
  <si>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</si>
  <si>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</si>
  <si>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</si>
  <si>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</si>
  <si>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</si>
  <si>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</si>
  <si>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</si>
  <si>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</si>
  <si>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</si>
  <si>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</si>
  <si>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</si>
  <si>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</si>
  <si>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</si>
  <si>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</si>
  <si>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Happiness Score(Y)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</si>
  <si>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(bar)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</si>
  <si>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(bar)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</si>
  <si>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(bar)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</si>
  <si>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(bar)</t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</si>
  <si>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(bar)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</si>
  <si>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(bar)</t>
    </r>
  </si>
  <si>
    <t>Y(bar)</t>
  </si>
  <si>
    <t>Y=</t>
  </si>
  <si>
    <t>Hypothesis 1</t>
  </si>
  <si>
    <r>
      <t>H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: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</si>
  <si>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</si>
  <si>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</si>
  <si>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</si>
  <si>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</si>
  <si>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</si>
  <si>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</si>
  <si>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</si>
  <si>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</si>
  <si>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</si>
  <si>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</si>
  <si>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</si>
  <si>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</si>
  <si>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</si>
  <si>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</si>
  <si>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</si>
  <si>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</si>
  <si>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</si>
  <si>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</si>
  <si>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</si>
  <si>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</si>
  <si>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</si>
  <si>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</si>
  <si>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</si>
  <si>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</si>
  <si>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</si>
  <si>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</si>
  <si>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</si>
  <si>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</si>
  <si>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</si>
  <si>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</si>
  <si>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 xml:space="preserve">Model Fitting </t>
  </si>
  <si>
    <r>
      <t>1.8601 + 0.8606(X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+ 1.4088(X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+ 0.9753(X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+ 1.3334(X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+ 0.7845(X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 + 0.3889(X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</si>
  <si>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F value=</t>
  </si>
  <si>
    <t>P Value=</t>
  </si>
  <si>
    <t>Since, F value&gt;P value</t>
  </si>
  <si>
    <r>
      <t>We reject H</t>
    </r>
    <r>
      <rPr>
        <vertAlign val="subscript"/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>at 5% level of significance.</t>
    </r>
  </si>
  <si>
    <r>
      <t>Economy (GDP per Capita)(X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</si>
  <si>
    <r>
      <t>Family (X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</si>
  <si>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Health (Life Expectancy) (X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</si>
  <si>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Freedom(X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</si>
  <si>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r>
      <t>Trust (Government Corruption) (X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)</t>
    </r>
  </si>
  <si>
    <r>
      <t>Generosity (X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)</t>
    </r>
  </si>
  <si>
    <t>Hypothesis testing for individual regressor :</t>
  </si>
  <si>
    <t>Hypothesis Testing for regression:</t>
  </si>
  <si>
    <t xml:space="preserve">H0: There is no significant difference </t>
  </si>
  <si>
    <t xml:space="preserve">H1: There is significant difference </t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</si>
  <si>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=….=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1"/>
        <charset val="2"/>
        <scheme val="minor"/>
      </rPr>
      <t>=0</t>
    </r>
  </si>
  <si>
    <r>
      <t xml:space="preserve">Atleast one of the 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</rPr>
      <t>≠0</t>
    </r>
    <r>
      <rPr>
        <sz val="11"/>
        <color theme="1"/>
        <rFont val="Calibri"/>
        <family val="2"/>
        <scheme val="minor"/>
      </rPr>
      <t>; where j= 1,2,3,4,5,6</t>
    </r>
  </si>
  <si>
    <t>beta1=0</t>
  </si>
  <si>
    <t xml:space="preserve">beta1 not equal 0 </t>
  </si>
  <si>
    <t>beta1=</t>
  </si>
  <si>
    <t>t tabulated =</t>
  </si>
  <si>
    <t>t calc =</t>
  </si>
  <si>
    <t>Since t tab &gt; t calc.</t>
  </si>
  <si>
    <t>Therefore , we reject H0.</t>
  </si>
  <si>
    <t>1) beta 1</t>
  </si>
  <si>
    <t>beta2=0</t>
  </si>
  <si>
    <t xml:space="preserve">beta2 not equal 0 </t>
  </si>
  <si>
    <t>beta2=</t>
  </si>
  <si>
    <t>2) beta 2</t>
  </si>
  <si>
    <t>3) beta 3</t>
  </si>
  <si>
    <t>beta3=0</t>
  </si>
  <si>
    <t xml:space="preserve">beta3 not equal 0 </t>
  </si>
  <si>
    <t>beta3=</t>
  </si>
  <si>
    <t>4) beta 4</t>
  </si>
  <si>
    <t>beta4=0</t>
  </si>
  <si>
    <t xml:space="preserve">beta4 not equal 0 </t>
  </si>
  <si>
    <t>beta 4 =</t>
  </si>
  <si>
    <t>5) beta 5</t>
  </si>
  <si>
    <t>beta5=0</t>
  </si>
  <si>
    <t xml:space="preserve">beta 5not equal 0 </t>
  </si>
  <si>
    <t>beta 5 =</t>
  </si>
  <si>
    <t>6) beta 6</t>
  </si>
  <si>
    <t>beta6=0</t>
  </si>
  <si>
    <t xml:space="preserve">beta 6not equal 0 </t>
  </si>
  <si>
    <t>beta 6 =</t>
  </si>
  <si>
    <t>S.No.</t>
  </si>
  <si>
    <t xml:space="preserve">Hypothesis testing for subset of regressors </t>
  </si>
  <si>
    <t>1) testing for the significance of x1,x2  given that x3,x4.x5.x6 are already in the model:</t>
  </si>
  <si>
    <t>H0: beta 1=beta 2=0</t>
  </si>
  <si>
    <t>H1:atleast one of the beta 1 and beta 2 not equals to 0</t>
  </si>
  <si>
    <t>By extra sum of squares method:</t>
  </si>
  <si>
    <t>F0 (CALCULATED)</t>
  </si>
  <si>
    <t>F0(TABULATED)</t>
  </si>
  <si>
    <t>SINCE F0 (CALCULATED)&gt; TABULATED , WE REJECT H0 AT 0.05 LEVEL OF SIGNIFICANCE</t>
  </si>
  <si>
    <t>EXTRA SUM OF SQUARES=SSR(BETA~)-SSR(BETA 1~)</t>
  </si>
  <si>
    <t>T VALUE</t>
  </si>
  <si>
    <t>CONFIDENCE INTERVALS:</t>
  </si>
  <si>
    <t>BO</t>
  </si>
  <si>
    <t>B1</t>
  </si>
  <si>
    <t>B2</t>
  </si>
  <si>
    <t>B3</t>
  </si>
  <si>
    <t>B4</t>
  </si>
  <si>
    <t>B5</t>
  </si>
  <si>
    <t>B6</t>
  </si>
  <si>
    <t>LL</t>
  </si>
  <si>
    <t>UL</t>
  </si>
  <si>
    <t>RESIDUAL OUTPUT</t>
  </si>
  <si>
    <t>Observation</t>
  </si>
  <si>
    <t>Predicted Y</t>
  </si>
  <si>
    <t>Residuals</t>
  </si>
  <si>
    <t>Standard Residuals</t>
  </si>
  <si>
    <t>LEVELS OF X1</t>
  </si>
  <si>
    <t>PE</t>
  </si>
  <si>
    <t>DF</t>
  </si>
  <si>
    <t>LOF</t>
  </si>
  <si>
    <t>PURE ERROR</t>
  </si>
  <si>
    <t>SINCE, TABULATED VALUE IS GREATER THAN THE CALCULATED VALUE, WE FAIL TO REJECT HO. SO THERE IS NO SIGNIFICANT LACK OF FIT.</t>
  </si>
  <si>
    <t>2) Testing for the significance of X2, X3  given that X1, X4, X5, X6 are already in the model:</t>
  </si>
  <si>
    <t>H0: beta 2=0, beta 3=0</t>
  </si>
  <si>
    <t>H1:atleast one of the beta 2 and beta 3 not equals to 0</t>
  </si>
  <si>
    <t>EXTRA SUM OF SQUARES=SSR(BETA~)-SSR(BETA 2~)</t>
  </si>
  <si>
    <t>3) Testing for the significance of X3, X4  given that X1, X2, X5, X6 are already in the model:</t>
  </si>
  <si>
    <t>H0: beta 3=0, beta 4=0</t>
  </si>
  <si>
    <t>H1:atleast one of the beta 3 and beta 4 not equals to 0</t>
  </si>
  <si>
    <t>EXTRA SUM OF SQUARES=SSR(BETA~)-SSR(BETA 3~)</t>
  </si>
  <si>
    <t>4) Testing for the significance of X4, X5  given that X1, X2, X3, X6 are already in the model:</t>
  </si>
  <si>
    <t>H0: beta 4=0, beta 5=0</t>
  </si>
  <si>
    <t>H1:atleast one of the beta 4 and beta 5 not equals to 0</t>
  </si>
  <si>
    <t>EXTRA SUM OF SQUARES=SSR(BETA~)-SSR(BETA 4~)</t>
  </si>
  <si>
    <t>5) Testing for the significance of X5, X6 given that X1, X2, X3, X4 are already in the model:</t>
  </si>
  <si>
    <t>H0: beta 5=0, beta 6=0</t>
  </si>
  <si>
    <t>H1:atleast one of the beta 5 and beta 6 not equals to 0</t>
  </si>
  <si>
    <t>EXTRA SUM OF SQUARES=SSR(BETA~)-SSR(BETA 5~)</t>
  </si>
  <si>
    <t>SINCE F0 (CALCULATED) &lt;TABULATED , WE FAIL REJECT H0 AT 0.05 LEVEL OF SIGNIFICANCE</t>
  </si>
  <si>
    <t>Model fitting for X1, X3, X4 and X6</t>
  </si>
  <si>
    <t>Model fitting for X1, X3 and X4</t>
  </si>
  <si>
    <t>y0 hat =</t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</si>
  <si>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</t>
    </r>
  </si>
  <si>
    <t>x2</t>
  </si>
  <si>
    <t>x3</t>
  </si>
  <si>
    <t>x4</t>
  </si>
  <si>
    <t>x5</t>
  </si>
  <si>
    <t xml:space="preserve">x6 </t>
  </si>
  <si>
    <t>x0=</t>
  </si>
  <si>
    <t>x0'=</t>
  </si>
  <si>
    <t>X=</t>
  </si>
  <si>
    <t>X'=</t>
  </si>
  <si>
    <t>X'X=</t>
  </si>
  <si>
    <t>(X'X)^-1</t>
  </si>
  <si>
    <t>x0'*(X'X)^-1</t>
  </si>
  <si>
    <t>x0*(x0'*(X'X)^-1)</t>
  </si>
  <si>
    <t>MSE =</t>
  </si>
  <si>
    <t xml:space="preserve">sqrt </t>
  </si>
  <si>
    <t>LL=</t>
  </si>
  <si>
    <t>UL=</t>
  </si>
  <si>
    <t>BY SPSS:</t>
  </si>
  <si>
    <t>STANDARDIZED</t>
  </si>
  <si>
    <t>STUDENTIZED</t>
  </si>
  <si>
    <t>DELETED STUDENTIZED</t>
  </si>
  <si>
    <t>Variables Entered/Removeda</t>
  </si>
  <si>
    <t>Model</t>
  </si>
  <si>
    <t>Variables Entered</t>
  </si>
  <si>
    <t>Variables Removed</t>
  </si>
  <si>
    <t>1</t>
  </si>
  <si>
    <t>X1</t>
  </si>
  <si>
    <t>.</t>
  </si>
  <si>
    <t>2</t>
  </si>
  <si>
    <t>X2</t>
  </si>
  <si>
    <t>3</t>
  </si>
  <si>
    <t>X4</t>
  </si>
  <si>
    <t>4</t>
  </si>
  <si>
    <t>X3</t>
  </si>
  <si>
    <t>5</t>
  </si>
  <si>
    <t>X5</t>
  </si>
  <si>
    <t>a. Dependent Variable: Y</t>
  </si>
  <si>
    <t>Model Summary</t>
  </si>
  <si>
    <t>R</t>
  </si>
  <si>
    <t>Std. Error of the Estimate</t>
  </si>
  <si>
    <t>a. Predictors: (Constant), X1</t>
  </si>
  <si>
    <t>b. Predictors: (Constant), X1, X2</t>
  </si>
  <si>
    <t>c. Predictors: (Constant), X1, X2, X4</t>
  </si>
  <si>
    <t>d. Predictors: (Constant), X1, X2, X4, X3</t>
  </si>
  <si>
    <t>e. Predictors: (Constant), X1, X2, X4, X3,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</si>
</sst>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5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/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Continuous"/>
    </xf>
    <xf numFmtId="0" fontId="8" fillId="0" borderId="11" xfId="0" applyFont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" xfId="0" applyFill="1" applyBorder="1"/>
    <xf numFmtId="0" fontId="0" fillId="4" borderId="14" xfId="0" applyFill="1" applyBorder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0" xfId="0" applyFont="1"/>
    <xf numFmtId="11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1"/>
    <xf numFmtId="49" fontId="12" fillId="0" borderId="0" xfId="1" applyNumberFormat="1" applyAlignment="1">
      <alignment horizontal="left" vertical="top"/>
    </xf>
    <xf numFmtId="49" fontId="12" fillId="0" borderId="0" xfId="1" applyNumberFormat="1" applyAlignment="1">
      <alignment horizontal="center" vertical="top" wrapText="1"/>
    </xf>
    <xf numFmtId="49" fontId="12" fillId="0" borderId="0" xfId="1" applyNumberFormat="1" applyAlignment="1">
      <alignment horizontal="left"/>
    </xf>
    <xf numFmtId="49" fontId="12" fillId="0" borderId="0" xfId="1" applyNumberFormat="1" applyAlignment="1">
      <alignment vertical="center"/>
    </xf>
    <xf numFmtId="49" fontId="12" fillId="6" borderId="0" xfId="1" applyNumberFormat="1" applyFill="1" applyAlignment="1">
      <alignment horizontal="left"/>
    </xf>
    <xf numFmtId="0" fontId="12" fillId="0" borderId="0" xfId="1" applyAlignment="1">
      <alignment vertical="center"/>
    </xf>
    <xf numFmtId="49" fontId="12" fillId="6" borderId="0" xfId="1" applyNumberFormat="1" applyFill="1" applyAlignment="1">
      <alignment horizontal="center" vertical="center" wrapText="1"/>
    </xf>
    <xf numFmtId="0" fontId="12" fillId="0" borderId="0" xfId="1"/>
    <xf numFmtId="0" fontId="4" fillId="0" borderId="4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Normal_STEPWISE REGRESSION" xfId="1" xr:uid="{629181F5-6E0A-4112-B38C-8D673A01C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A044-65B2-477A-8062-5793F173A941}">
  <dimension ref="A1:I159"/>
  <sheetViews>
    <sheetView workbookViewId="0">
      <selection activeCell="G4" sqref="G4"/>
    </sheetView>
  </sheetViews>
  <sheetFormatPr defaultRowHeight="14.4"/>
  <cols>
    <col min="2" max="2" width="11.88671875" customWidth="1"/>
    <col min="3" max="3" width="14.5546875" style="2" bestFit="1" customWidth="1"/>
    <col min="4" max="4" width="23" style="2" bestFit="1" customWidth="1"/>
    <col min="5" max="5" width="7.77734375" style="2" bestFit="1" customWidth="1"/>
    <col min="6" max="6" width="20.6640625" style="2" bestFit="1" customWidth="1"/>
    <col min="7" max="7" width="13.88671875" style="2" customWidth="1"/>
    <col min="8" max="8" width="27.21875" style="2" bestFit="1" customWidth="1"/>
    <col min="9" max="9" width="9.77734375" style="2" bestFit="1" customWidth="1"/>
  </cols>
  <sheetData>
    <row r="1" spans="1:9" ht="30">
      <c r="A1" s="27" t="s">
        <v>0</v>
      </c>
      <c r="B1" s="27" t="s">
        <v>1</v>
      </c>
      <c r="C1" s="27" t="s">
        <v>161</v>
      </c>
      <c r="D1" s="27" t="s">
        <v>208</v>
      </c>
      <c r="E1" s="27" t="s">
        <v>209</v>
      </c>
      <c r="F1" s="27" t="s">
        <v>210</v>
      </c>
      <c r="G1" s="27" t="s">
        <v>211</v>
      </c>
      <c r="H1" s="27" t="s">
        <v>212</v>
      </c>
      <c r="I1" s="27" t="s">
        <v>213</v>
      </c>
    </row>
    <row r="2" spans="1:9">
      <c r="A2" s="28" t="s">
        <v>3</v>
      </c>
      <c r="B2" s="28">
        <v>1</v>
      </c>
      <c r="C2" s="3">
        <v>7.5869999999999997</v>
      </c>
      <c r="D2" s="3">
        <v>1.3965099999999999</v>
      </c>
      <c r="E2" s="3">
        <v>1.34951</v>
      </c>
      <c r="F2" s="3">
        <v>0.94142999999999999</v>
      </c>
      <c r="G2" s="3">
        <v>0.66556999999999999</v>
      </c>
      <c r="H2" s="3">
        <v>0.41977999999999999</v>
      </c>
      <c r="I2" s="3">
        <v>0.29677999999999999</v>
      </c>
    </row>
    <row r="3" spans="1:9">
      <c r="A3" s="28" t="s">
        <v>4</v>
      </c>
      <c r="B3" s="28">
        <v>2</v>
      </c>
      <c r="C3" s="3">
        <v>7.5609999999999999</v>
      </c>
      <c r="D3" s="3">
        <v>1.3023199999999999</v>
      </c>
      <c r="E3" s="3">
        <v>1.4022300000000001</v>
      </c>
      <c r="F3" s="3">
        <v>0.94784000000000002</v>
      </c>
      <c r="G3" s="3">
        <v>0.62877000000000005</v>
      </c>
      <c r="H3" s="3">
        <v>0.14144999999999999</v>
      </c>
      <c r="I3" s="3">
        <v>0.43630000000000002</v>
      </c>
    </row>
    <row r="4" spans="1:9">
      <c r="A4" s="28" t="s">
        <v>5</v>
      </c>
      <c r="B4" s="28">
        <v>3</v>
      </c>
      <c r="C4" s="3">
        <v>7.5270000000000001</v>
      </c>
      <c r="D4" s="3">
        <v>1.32548</v>
      </c>
      <c r="E4" s="3">
        <v>1.3605799999999999</v>
      </c>
      <c r="F4" s="3">
        <v>0.87463999999999997</v>
      </c>
      <c r="G4" s="3">
        <v>0.64937999999999996</v>
      </c>
      <c r="H4" s="3">
        <v>0.48357</v>
      </c>
      <c r="I4" s="3">
        <v>0.34139000000000003</v>
      </c>
    </row>
    <row r="5" spans="1:9">
      <c r="A5" s="28" t="s">
        <v>6</v>
      </c>
      <c r="B5" s="28">
        <v>4</v>
      </c>
      <c r="C5" s="3">
        <v>7.5220000000000002</v>
      </c>
      <c r="D5" s="3">
        <v>1.4590000000000001</v>
      </c>
      <c r="E5" s="3">
        <v>1.3309500000000001</v>
      </c>
      <c r="F5" s="3">
        <v>0.88521000000000005</v>
      </c>
      <c r="G5" s="3">
        <v>0.66973000000000005</v>
      </c>
      <c r="H5" s="3">
        <v>0.36503000000000002</v>
      </c>
      <c r="I5" s="3">
        <v>0.34699000000000002</v>
      </c>
    </row>
    <row r="6" spans="1:9">
      <c r="A6" s="28" t="s">
        <v>7</v>
      </c>
      <c r="B6" s="28">
        <v>5</v>
      </c>
      <c r="C6" s="3">
        <v>7.4269999999999996</v>
      </c>
      <c r="D6" s="3">
        <v>1.32629</v>
      </c>
      <c r="E6" s="3">
        <v>1.3226100000000001</v>
      </c>
      <c r="F6" s="3">
        <v>0.90563000000000005</v>
      </c>
      <c r="G6" s="3">
        <v>0.63297000000000003</v>
      </c>
      <c r="H6" s="3">
        <v>0.32956999999999997</v>
      </c>
      <c r="I6" s="3">
        <v>0.45811000000000002</v>
      </c>
    </row>
    <row r="7" spans="1:9">
      <c r="A7" s="28" t="s">
        <v>8</v>
      </c>
      <c r="B7" s="28">
        <v>6</v>
      </c>
      <c r="C7" s="3">
        <v>7.4059999999999997</v>
      </c>
      <c r="D7" s="3">
        <v>1.2902499999999999</v>
      </c>
      <c r="E7" s="3">
        <v>1.31826</v>
      </c>
      <c r="F7" s="3">
        <v>0.88910999999999996</v>
      </c>
      <c r="G7" s="3">
        <v>0.64168999999999998</v>
      </c>
      <c r="H7" s="3">
        <v>0.41371999999999998</v>
      </c>
      <c r="I7" s="3">
        <v>0.23351</v>
      </c>
    </row>
    <row r="8" spans="1:9">
      <c r="A8" s="28" t="s">
        <v>9</v>
      </c>
      <c r="B8" s="28">
        <v>7</v>
      </c>
      <c r="C8" s="3">
        <v>7.3780000000000001</v>
      </c>
      <c r="D8" s="3">
        <v>1.32944</v>
      </c>
      <c r="E8" s="3">
        <v>1.28017</v>
      </c>
      <c r="F8" s="3">
        <v>0.89283999999999997</v>
      </c>
      <c r="G8" s="3">
        <v>0.61575999999999997</v>
      </c>
      <c r="H8" s="3">
        <v>0.31813999999999998</v>
      </c>
      <c r="I8" s="3">
        <v>0.47610000000000002</v>
      </c>
    </row>
    <row r="9" spans="1:9">
      <c r="A9" s="28" t="s">
        <v>10</v>
      </c>
      <c r="B9" s="28">
        <v>8</v>
      </c>
      <c r="C9" s="3">
        <v>7.3639999999999999</v>
      </c>
      <c r="D9" s="3">
        <v>1.3317099999999999</v>
      </c>
      <c r="E9" s="3">
        <v>1.2890699999999999</v>
      </c>
      <c r="F9" s="3">
        <v>0.91086999999999996</v>
      </c>
      <c r="G9" s="3">
        <v>0.65980000000000005</v>
      </c>
      <c r="H9" s="3">
        <v>0.43844</v>
      </c>
      <c r="I9" s="3">
        <v>0.36262</v>
      </c>
    </row>
    <row r="10" spans="1:9">
      <c r="A10" s="28" t="s">
        <v>11</v>
      </c>
      <c r="B10" s="28">
        <v>9</v>
      </c>
      <c r="C10" s="3">
        <v>7.2859999999999996</v>
      </c>
      <c r="D10" s="3">
        <v>1.2501800000000001</v>
      </c>
      <c r="E10" s="3">
        <v>1.3196699999999999</v>
      </c>
      <c r="F10" s="3">
        <v>0.90837000000000001</v>
      </c>
      <c r="G10" s="3">
        <v>0.63937999999999995</v>
      </c>
      <c r="H10" s="3">
        <v>0.42921999999999999</v>
      </c>
      <c r="I10" s="3">
        <v>0.47500999999999999</v>
      </c>
    </row>
    <row r="11" spans="1:9">
      <c r="A11" s="28" t="s">
        <v>12</v>
      </c>
      <c r="B11" s="28">
        <v>10</v>
      </c>
      <c r="C11" s="3">
        <v>7.2839999999999998</v>
      </c>
      <c r="D11" s="3">
        <v>1.33358</v>
      </c>
      <c r="E11" s="3">
        <v>1.3092299999999999</v>
      </c>
      <c r="F11" s="3">
        <v>0.93156000000000005</v>
      </c>
      <c r="G11" s="3">
        <v>0.65124000000000004</v>
      </c>
      <c r="H11" s="3">
        <v>0.35637000000000002</v>
      </c>
      <c r="I11" s="3">
        <v>0.43562000000000001</v>
      </c>
    </row>
    <row r="12" spans="1:9">
      <c r="A12" s="28" t="s">
        <v>13</v>
      </c>
      <c r="B12" s="28">
        <v>11</v>
      </c>
      <c r="C12" s="3">
        <v>7.2779999999999996</v>
      </c>
      <c r="D12" s="3">
        <v>1.2285699999999999</v>
      </c>
      <c r="E12" s="3">
        <v>1.22393</v>
      </c>
      <c r="F12" s="3">
        <v>0.91386999999999996</v>
      </c>
      <c r="G12" s="3">
        <v>0.41319</v>
      </c>
      <c r="H12" s="3">
        <v>7.7850000000000003E-2</v>
      </c>
      <c r="I12" s="3">
        <v>0.33172000000000001</v>
      </c>
    </row>
    <row r="13" spans="1:9">
      <c r="A13" s="28" t="s">
        <v>14</v>
      </c>
      <c r="B13" s="28">
        <v>12</v>
      </c>
      <c r="C13" s="3">
        <v>7.226</v>
      </c>
      <c r="D13" s="3">
        <v>0.95577999999999996</v>
      </c>
      <c r="E13" s="3">
        <v>1.2378800000000001</v>
      </c>
      <c r="F13" s="3">
        <v>0.86026999999999998</v>
      </c>
      <c r="G13" s="3">
        <v>0.63375999999999999</v>
      </c>
      <c r="H13" s="3">
        <v>0.10582999999999999</v>
      </c>
      <c r="I13" s="3">
        <v>0.25496999999999997</v>
      </c>
    </row>
    <row r="14" spans="1:9">
      <c r="A14" s="28" t="s">
        <v>15</v>
      </c>
      <c r="B14" s="28">
        <v>13</v>
      </c>
      <c r="C14" s="3">
        <v>7.2</v>
      </c>
      <c r="D14" s="3">
        <v>1.3372299999999999</v>
      </c>
      <c r="E14" s="3">
        <v>1.29704</v>
      </c>
      <c r="F14" s="3">
        <v>0.89041999999999999</v>
      </c>
      <c r="G14" s="3">
        <v>0.62433000000000005</v>
      </c>
      <c r="H14" s="3">
        <v>0.18676000000000001</v>
      </c>
      <c r="I14" s="3">
        <v>0.33088000000000001</v>
      </c>
    </row>
    <row r="15" spans="1:9">
      <c r="A15" s="28" t="s">
        <v>16</v>
      </c>
      <c r="B15" s="28">
        <v>14</v>
      </c>
      <c r="C15" s="3">
        <v>7.1870000000000003</v>
      </c>
      <c r="D15" s="3">
        <v>1.02054</v>
      </c>
      <c r="E15" s="3">
        <v>0.91451000000000005</v>
      </c>
      <c r="F15" s="3">
        <v>0.81444000000000005</v>
      </c>
      <c r="G15" s="3">
        <v>0.48181000000000002</v>
      </c>
      <c r="H15" s="3">
        <v>0.21312</v>
      </c>
      <c r="I15" s="3">
        <v>0.14074</v>
      </c>
    </row>
    <row r="16" spans="1:9">
      <c r="A16" s="28" t="s">
        <v>17</v>
      </c>
      <c r="B16" s="28">
        <v>15</v>
      </c>
      <c r="C16" s="3">
        <v>7.1189999999999998</v>
      </c>
      <c r="D16" s="3">
        <v>1.3945099999999999</v>
      </c>
      <c r="E16" s="3">
        <v>1.2471099999999999</v>
      </c>
      <c r="F16" s="3">
        <v>0.86178999999999994</v>
      </c>
      <c r="G16" s="3">
        <v>0.54603999999999997</v>
      </c>
      <c r="H16" s="3">
        <v>0.15890000000000001</v>
      </c>
      <c r="I16" s="3">
        <v>0.40105000000000002</v>
      </c>
    </row>
    <row r="17" spans="1:9">
      <c r="A17" s="28" t="s">
        <v>18</v>
      </c>
      <c r="B17" s="28">
        <v>16</v>
      </c>
      <c r="C17" s="3">
        <v>6.9829999999999997</v>
      </c>
      <c r="D17" s="3">
        <v>0.98124</v>
      </c>
      <c r="E17" s="3">
        <v>1.2328699999999999</v>
      </c>
      <c r="F17" s="3">
        <v>0.69701999999999997</v>
      </c>
      <c r="G17" s="3">
        <v>0.49048999999999998</v>
      </c>
      <c r="H17" s="3">
        <v>0.17521</v>
      </c>
      <c r="I17" s="3">
        <v>0.14574000000000001</v>
      </c>
    </row>
    <row r="18" spans="1:9">
      <c r="A18" s="28" t="s">
        <v>19</v>
      </c>
      <c r="B18" s="28">
        <v>17</v>
      </c>
      <c r="C18" s="3">
        <v>6.9459999999999997</v>
      </c>
      <c r="D18" s="3">
        <v>1.5639099999999999</v>
      </c>
      <c r="E18" s="3">
        <v>1.21963</v>
      </c>
      <c r="F18" s="3">
        <v>0.91893999999999998</v>
      </c>
      <c r="G18" s="3">
        <v>0.61582999999999999</v>
      </c>
      <c r="H18" s="3">
        <v>0.37797999999999998</v>
      </c>
      <c r="I18" s="3">
        <v>0.28033999999999998</v>
      </c>
    </row>
    <row r="19" spans="1:9">
      <c r="A19" s="28" t="s">
        <v>20</v>
      </c>
      <c r="B19" s="28">
        <v>18</v>
      </c>
      <c r="C19" s="3">
        <v>6.94</v>
      </c>
      <c r="D19" s="3">
        <v>1.33596</v>
      </c>
      <c r="E19" s="3">
        <v>1.36948</v>
      </c>
      <c r="F19" s="3">
        <v>0.89532999999999996</v>
      </c>
      <c r="G19" s="3">
        <v>0.61777000000000004</v>
      </c>
      <c r="H19" s="3">
        <v>0.28703000000000001</v>
      </c>
      <c r="I19" s="3">
        <v>0.45900999999999997</v>
      </c>
    </row>
    <row r="20" spans="1:9">
      <c r="A20" s="28" t="s">
        <v>21</v>
      </c>
      <c r="B20" s="28">
        <v>19</v>
      </c>
      <c r="C20" s="3">
        <v>6.9370000000000003</v>
      </c>
      <c r="D20" s="3">
        <v>1.30782</v>
      </c>
      <c r="E20" s="3">
        <v>1.28566</v>
      </c>
      <c r="F20" s="3">
        <v>0.89666999999999997</v>
      </c>
      <c r="G20" s="3">
        <v>0.58450000000000002</v>
      </c>
      <c r="H20" s="3">
        <v>0.22539999999999999</v>
      </c>
      <c r="I20" s="3">
        <v>0.2225</v>
      </c>
    </row>
    <row r="21" spans="1:9">
      <c r="A21" s="28" t="s">
        <v>22</v>
      </c>
      <c r="B21" s="28">
        <v>20</v>
      </c>
      <c r="C21" s="3">
        <v>6.9009999999999998</v>
      </c>
      <c r="D21" s="3">
        <v>1.42727</v>
      </c>
      <c r="E21" s="3">
        <v>1.12575</v>
      </c>
      <c r="F21" s="3">
        <v>0.80925000000000002</v>
      </c>
      <c r="G21" s="3">
        <v>0.64156999999999997</v>
      </c>
      <c r="H21" s="3">
        <v>0.38583000000000001</v>
      </c>
      <c r="I21" s="3">
        <v>0.26428000000000001</v>
      </c>
    </row>
    <row r="22" spans="1:9">
      <c r="A22" s="28" t="s">
        <v>23</v>
      </c>
      <c r="B22" s="28">
        <v>21</v>
      </c>
      <c r="C22" s="3">
        <v>6.867</v>
      </c>
      <c r="D22" s="3">
        <v>1.26637</v>
      </c>
      <c r="E22" s="3">
        <v>1.28548</v>
      </c>
      <c r="F22" s="3">
        <v>0.90942999999999996</v>
      </c>
      <c r="G22" s="3">
        <v>0.59624999999999995</v>
      </c>
      <c r="H22" s="3">
        <v>0.32067000000000001</v>
      </c>
      <c r="I22" s="3">
        <v>0.51912000000000003</v>
      </c>
    </row>
    <row r="23" spans="1:9">
      <c r="A23" s="28" t="s">
        <v>24</v>
      </c>
      <c r="B23" s="28">
        <v>22</v>
      </c>
      <c r="C23" s="3">
        <v>6.8529999999999998</v>
      </c>
      <c r="D23" s="3">
        <v>1.3601099999999999</v>
      </c>
      <c r="E23" s="3">
        <v>1.08182</v>
      </c>
      <c r="F23" s="3">
        <v>0.76275999999999999</v>
      </c>
      <c r="G23" s="3">
        <v>0.63273999999999997</v>
      </c>
      <c r="H23" s="3">
        <v>0.32523999999999997</v>
      </c>
      <c r="I23" s="3">
        <v>0.21542</v>
      </c>
    </row>
    <row r="24" spans="1:9">
      <c r="A24" s="28" t="s">
        <v>25</v>
      </c>
      <c r="B24" s="28">
        <v>23</v>
      </c>
      <c r="C24" s="3">
        <v>6.81</v>
      </c>
      <c r="D24" s="3">
        <v>1.0442400000000001</v>
      </c>
      <c r="E24" s="3">
        <v>1.25596</v>
      </c>
      <c r="F24" s="3">
        <v>0.72052000000000005</v>
      </c>
      <c r="G24" s="3">
        <v>0.42908000000000002</v>
      </c>
      <c r="H24" s="3">
        <v>0.11069</v>
      </c>
      <c r="I24" s="3">
        <v>5.8409999999999997E-2</v>
      </c>
    </row>
    <row r="25" spans="1:9">
      <c r="A25" s="28" t="s">
        <v>26</v>
      </c>
      <c r="B25" s="28">
        <v>24</v>
      </c>
      <c r="C25" s="3">
        <v>6.798</v>
      </c>
      <c r="D25" s="3">
        <v>1.52186</v>
      </c>
      <c r="E25" s="3">
        <v>1.02</v>
      </c>
      <c r="F25" s="3">
        <v>1.02525</v>
      </c>
      <c r="G25" s="3">
        <v>0.54252</v>
      </c>
      <c r="H25" s="3">
        <v>0.49209999999999998</v>
      </c>
      <c r="I25" s="3">
        <v>0.31104999999999999</v>
      </c>
    </row>
    <row r="26" spans="1:9">
      <c r="A26" s="28" t="s">
        <v>27</v>
      </c>
      <c r="B26" s="28">
        <v>25</v>
      </c>
      <c r="C26" s="3">
        <v>6.7859999999999996</v>
      </c>
      <c r="D26" s="3">
        <v>1.0635300000000001</v>
      </c>
      <c r="E26" s="3">
        <v>1.1984999999999999</v>
      </c>
      <c r="F26" s="3">
        <v>0.79661000000000004</v>
      </c>
      <c r="G26" s="3">
        <v>0.54210000000000003</v>
      </c>
      <c r="H26" s="3">
        <v>9.2700000000000005E-2</v>
      </c>
      <c r="I26" s="3">
        <v>0.24434</v>
      </c>
    </row>
    <row r="27" spans="1:9">
      <c r="A27" s="28" t="s">
        <v>28</v>
      </c>
      <c r="B27" s="28">
        <v>26</v>
      </c>
      <c r="C27" s="3">
        <v>6.75</v>
      </c>
      <c r="D27" s="3">
        <v>1.32792</v>
      </c>
      <c r="E27" s="3">
        <v>1.2993699999999999</v>
      </c>
      <c r="F27" s="3">
        <v>0.89185999999999999</v>
      </c>
      <c r="G27" s="3">
        <v>0.61477000000000004</v>
      </c>
      <c r="H27" s="3">
        <v>0.21843000000000001</v>
      </c>
      <c r="I27" s="3">
        <v>0.28214</v>
      </c>
    </row>
    <row r="28" spans="1:9">
      <c r="A28" s="28" t="s">
        <v>29</v>
      </c>
      <c r="B28" s="28">
        <v>27</v>
      </c>
      <c r="C28" s="3">
        <v>6.67</v>
      </c>
      <c r="D28" s="3">
        <v>1.1071500000000001</v>
      </c>
      <c r="E28" s="3">
        <v>1.1244700000000001</v>
      </c>
      <c r="F28" s="3">
        <v>0.85857000000000006</v>
      </c>
      <c r="G28" s="3">
        <v>0.44131999999999999</v>
      </c>
      <c r="H28" s="3">
        <v>0.12869</v>
      </c>
      <c r="I28" s="3">
        <v>0.33362999999999998</v>
      </c>
    </row>
    <row r="29" spans="1:9">
      <c r="A29" s="28" t="s">
        <v>30</v>
      </c>
      <c r="B29" s="28">
        <v>28</v>
      </c>
      <c r="C29" s="3">
        <v>6.6109999999999998</v>
      </c>
      <c r="D29" s="3">
        <v>1.69042</v>
      </c>
      <c r="E29" s="3">
        <v>1.0786</v>
      </c>
      <c r="F29" s="3">
        <v>0.79732999999999998</v>
      </c>
      <c r="G29" s="3">
        <v>0.64039999999999997</v>
      </c>
      <c r="H29" s="3">
        <v>0.52207999999999999</v>
      </c>
      <c r="I29" s="3">
        <v>0.32573000000000002</v>
      </c>
    </row>
    <row r="30" spans="1:9">
      <c r="A30" s="28" t="s">
        <v>31</v>
      </c>
      <c r="B30" s="28">
        <v>29</v>
      </c>
      <c r="C30" s="3">
        <v>6.5750000000000002</v>
      </c>
      <c r="D30" s="3">
        <v>1.2777799999999999</v>
      </c>
      <c r="E30" s="3">
        <v>1.2603800000000001</v>
      </c>
      <c r="F30" s="3">
        <v>0.94579000000000002</v>
      </c>
      <c r="G30" s="3">
        <v>0.55010999999999999</v>
      </c>
      <c r="H30" s="3">
        <v>0.20646</v>
      </c>
      <c r="I30" s="3">
        <v>0.12332</v>
      </c>
    </row>
    <row r="31" spans="1:9">
      <c r="A31" s="28" t="s">
        <v>32</v>
      </c>
      <c r="B31" s="28">
        <v>30</v>
      </c>
      <c r="C31" s="3">
        <v>6.5739999999999998</v>
      </c>
      <c r="D31" s="3">
        <v>1.0535099999999999</v>
      </c>
      <c r="E31" s="3">
        <v>1.24823</v>
      </c>
      <c r="F31" s="3">
        <v>0.78722999999999999</v>
      </c>
      <c r="G31" s="3">
        <v>0.44973999999999997</v>
      </c>
      <c r="H31" s="3">
        <v>8.4839999999999999E-2</v>
      </c>
      <c r="I31" s="3">
        <v>0.11451</v>
      </c>
    </row>
    <row r="32" spans="1:9">
      <c r="A32" s="28" t="s">
        <v>33</v>
      </c>
      <c r="B32" s="28">
        <v>31</v>
      </c>
      <c r="C32" s="3">
        <v>6.5049999999999999</v>
      </c>
      <c r="D32" s="3">
        <v>1.1789799999999999</v>
      </c>
      <c r="E32" s="3">
        <v>1.2064299999999999</v>
      </c>
      <c r="F32" s="3">
        <v>0.84482999999999997</v>
      </c>
      <c r="G32" s="3">
        <v>0.46364</v>
      </c>
      <c r="H32" s="3">
        <v>2.6519999999999998E-2</v>
      </c>
      <c r="I32" s="3">
        <v>0.10686</v>
      </c>
    </row>
    <row r="33" spans="1:9">
      <c r="A33" s="28" t="s">
        <v>34</v>
      </c>
      <c r="B33" s="28">
        <v>32</v>
      </c>
      <c r="C33" s="3">
        <v>6.4850000000000003</v>
      </c>
      <c r="D33" s="3">
        <v>1.06166</v>
      </c>
      <c r="E33" s="3">
        <v>1.2089000000000001</v>
      </c>
      <c r="F33" s="3">
        <v>0.81159999999999999</v>
      </c>
      <c r="G33" s="3">
        <v>0.60362000000000005</v>
      </c>
      <c r="H33" s="3">
        <v>0.24557999999999999</v>
      </c>
      <c r="I33" s="3">
        <v>0.2324</v>
      </c>
    </row>
    <row r="34" spans="1:9">
      <c r="A34" s="28" t="s">
        <v>35</v>
      </c>
      <c r="B34" s="28">
        <v>33</v>
      </c>
      <c r="C34" s="3">
        <v>6.4770000000000003</v>
      </c>
      <c r="D34" s="3">
        <v>0.91861000000000004</v>
      </c>
      <c r="E34" s="3">
        <v>1.2401800000000001</v>
      </c>
      <c r="F34" s="3">
        <v>0.69077</v>
      </c>
      <c r="G34" s="3">
        <v>0.53466000000000002</v>
      </c>
      <c r="H34" s="3">
        <v>5.1200000000000002E-2</v>
      </c>
      <c r="I34" s="3">
        <v>0.18401000000000001</v>
      </c>
    </row>
    <row r="35" spans="1:9">
      <c r="A35" s="28" t="s">
        <v>36</v>
      </c>
      <c r="B35" s="28">
        <v>34</v>
      </c>
      <c r="C35" s="3">
        <v>6.4550000000000001</v>
      </c>
      <c r="D35" s="3">
        <v>0.96689999999999998</v>
      </c>
      <c r="E35" s="3">
        <v>1.2650399999999999</v>
      </c>
      <c r="F35" s="3">
        <v>0.73850000000000005</v>
      </c>
      <c r="G35" s="3">
        <v>0.55664000000000002</v>
      </c>
      <c r="H35" s="3">
        <v>3.1870000000000002E-2</v>
      </c>
      <c r="I35" s="3">
        <v>0.57630000000000003</v>
      </c>
    </row>
    <row r="36" spans="1:9">
      <c r="A36" s="28" t="s">
        <v>37</v>
      </c>
      <c r="B36" s="28">
        <v>35</v>
      </c>
      <c r="C36" s="3">
        <v>6.4109999999999996</v>
      </c>
      <c r="D36" s="3">
        <v>1.39541</v>
      </c>
      <c r="E36" s="3">
        <v>1.0839300000000001</v>
      </c>
      <c r="F36" s="3">
        <v>0.72024999999999995</v>
      </c>
      <c r="G36" s="3">
        <v>0.31047999999999998</v>
      </c>
      <c r="H36" s="3">
        <v>0.32523999999999997</v>
      </c>
      <c r="I36" s="3">
        <v>0.13705999999999999</v>
      </c>
    </row>
    <row r="37" spans="1:9">
      <c r="A37" s="28" t="s">
        <v>38</v>
      </c>
      <c r="B37" s="28">
        <v>36</v>
      </c>
      <c r="C37" s="3">
        <v>6.3289999999999997</v>
      </c>
      <c r="D37" s="3">
        <v>1.23011</v>
      </c>
      <c r="E37" s="3">
        <v>1.31379</v>
      </c>
      <c r="F37" s="3">
        <v>0.95562000000000002</v>
      </c>
      <c r="G37" s="3">
        <v>0.45950999999999997</v>
      </c>
      <c r="H37" s="3">
        <v>6.3979999999999995E-2</v>
      </c>
      <c r="I37" s="3">
        <v>0.18226999999999999</v>
      </c>
    </row>
    <row r="38" spans="1:9">
      <c r="A38" s="28" t="s">
        <v>39</v>
      </c>
      <c r="B38" s="28">
        <v>37</v>
      </c>
      <c r="C38" s="3">
        <v>6.3019999999999996</v>
      </c>
      <c r="D38" s="3">
        <v>1.2074</v>
      </c>
      <c r="E38" s="3">
        <v>1.30203</v>
      </c>
      <c r="F38" s="3">
        <v>0.88721000000000005</v>
      </c>
      <c r="G38" s="3">
        <v>0.60365000000000002</v>
      </c>
      <c r="H38" s="3">
        <v>0.13586000000000001</v>
      </c>
      <c r="I38" s="3">
        <v>0.51751999999999998</v>
      </c>
    </row>
    <row r="39" spans="1:9">
      <c r="A39" s="28" t="s">
        <v>40</v>
      </c>
      <c r="B39" s="28">
        <v>38</v>
      </c>
      <c r="C39" s="3">
        <v>6.298</v>
      </c>
      <c r="D39" s="3">
        <v>1.29098</v>
      </c>
      <c r="E39" s="3">
        <v>1.0761700000000001</v>
      </c>
      <c r="F39" s="3">
        <v>0.87529999999999997</v>
      </c>
      <c r="G39" s="3">
        <v>0.39739999999999998</v>
      </c>
      <c r="H39" s="3">
        <v>8.1290000000000001E-2</v>
      </c>
      <c r="I39" s="3">
        <v>0.25375999999999999</v>
      </c>
    </row>
    <row r="40" spans="1:9">
      <c r="A40" s="28" t="s">
        <v>41</v>
      </c>
      <c r="B40" s="28">
        <v>39</v>
      </c>
      <c r="C40" s="3">
        <v>6.2949999999999999</v>
      </c>
      <c r="D40" s="3">
        <v>1.5542199999999999</v>
      </c>
      <c r="E40" s="3">
        <v>1.16594</v>
      </c>
      <c r="F40" s="3">
        <v>0.72492000000000001</v>
      </c>
      <c r="G40" s="3">
        <v>0.55498999999999998</v>
      </c>
      <c r="H40" s="3">
        <v>0.25608999999999998</v>
      </c>
      <c r="I40" s="3">
        <v>0.16228000000000001</v>
      </c>
    </row>
    <row r="41" spans="1:9">
      <c r="A41" s="28" t="s">
        <v>42</v>
      </c>
      <c r="B41" s="28">
        <v>40</v>
      </c>
      <c r="C41" s="3">
        <v>6.2690000000000001</v>
      </c>
      <c r="D41" s="3">
        <v>0.99534</v>
      </c>
      <c r="E41" s="3">
        <v>0.97199999999999998</v>
      </c>
      <c r="F41" s="3">
        <v>0.60819999999999996</v>
      </c>
      <c r="G41" s="3">
        <v>0.59657000000000004</v>
      </c>
      <c r="H41" s="3">
        <v>0.13633000000000001</v>
      </c>
      <c r="I41" s="3">
        <v>0.16991000000000001</v>
      </c>
    </row>
    <row r="42" spans="1:9">
      <c r="A42" s="28" t="s">
        <v>43</v>
      </c>
      <c r="B42" s="28">
        <v>41</v>
      </c>
      <c r="C42" s="3">
        <v>6.1680000000000001</v>
      </c>
      <c r="D42" s="3">
        <v>1.21183</v>
      </c>
      <c r="E42" s="3">
        <v>1.18354</v>
      </c>
      <c r="F42" s="3">
        <v>0.61482999999999999</v>
      </c>
      <c r="G42" s="3">
        <v>0.55884</v>
      </c>
      <c r="H42" s="3">
        <v>1.14E-2</v>
      </c>
      <c r="I42" s="3">
        <v>0.31844</v>
      </c>
    </row>
    <row r="43" spans="1:9">
      <c r="A43" s="28" t="s">
        <v>44</v>
      </c>
      <c r="B43" s="28">
        <v>42</v>
      </c>
      <c r="C43" s="3">
        <v>6.13</v>
      </c>
      <c r="D43" s="3">
        <v>0.76454</v>
      </c>
      <c r="E43" s="3">
        <v>1.0250699999999999</v>
      </c>
      <c r="F43" s="3">
        <v>0.67737000000000003</v>
      </c>
      <c r="G43" s="3">
        <v>0.40350000000000003</v>
      </c>
      <c r="H43" s="3">
        <v>0.11776</v>
      </c>
      <c r="I43" s="3">
        <v>0.10692</v>
      </c>
    </row>
    <row r="44" spans="1:9">
      <c r="A44" s="28" t="s">
        <v>45</v>
      </c>
      <c r="B44" s="28">
        <v>43</v>
      </c>
      <c r="C44" s="3">
        <v>6.1230000000000002</v>
      </c>
      <c r="D44" s="3">
        <v>0.74553000000000003</v>
      </c>
      <c r="E44" s="3">
        <v>1.04356</v>
      </c>
      <c r="F44" s="3">
        <v>0.64424999999999999</v>
      </c>
      <c r="G44" s="3">
        <v>0.57733000000000001</v>
      </c>
      <c r="H44" s="3">
        <v>9.4719999999999999E-2</v>
      </c>
      <c r="I44" s="3">
        <v>0.27489000000000002</v>
      </c>
    </row>
    <row r="45" spans="1:9">
      <c r="A45" s="28" t="s">
        <v>46</v>
      </c>
      <c r="B45" s="28">
        <v>44</v>
      </c>
      <c r="C45" s="3">
        <v>6.0030000000000001</v>
      </c>
      <c r="D45" s="3">
        <v>0.63244</v>
      </c>
      <c r="E45" s="3">
        <v>1.34043</v>
      </c>
      <c r="F45" s="3">
        <v>0.59772000000000003</v>
      </c>
      <c r="G45" s="3">
        <v>0.65820999999999996</v>
      </c>
      <c r="H45" s="3">
        <v>0.30825999999999998</v>
      </c>
      <c r="I45" s="3">
        <v>0.22836999999999999</v>
      </c>
    </row>
    <row r="46" spans="1:9">
      <c r="A46" s="28" t="s">
        <v>47</v>
      </c>
      <c r="B46" s="28">
        <v>45</v>
      </c>
      <c r="C46" s="3">
        <v>5.9950000000000001</v>
      </c>
      <c r="D46" s="3">
        <v>1.1689099999999999</v>
      </c>
      <c r="E46" s="3">
        <v>1.26999</v>
      </c>
      <c r="F46" s="3">
        <v>0.78902000000000005</v>
      </c>
      <c r="G46" s="3">
        <v>0.31751000000000001</v>
      </c>
      <c r="H46" s="3">
        <v>3.431E-2</v>
      </c>
      <c r="I46" s="3">
        <v>0.16893</v>
      </c>
    </row>
    <row r="47" spans="1:9">
      <c r="A47" s="28" t="s">
        <v>48</v>
      </c>
      <c r="B47" s="28">
        <v>46</v>
      </c>
      <c r="C47" s="3">
        <v>5.9870000000000001</v>
      </c>
      <c r="D47" s="3">
        <v>1.27074</v>
      </c>
      <c r="E47" s="3">
        <v>1.25712</v>
      </c>
      <c r="F47" s="3">
        <v>0.99111000000000005</v>
      </c>
      <c r="G47" s="3">
        <v>0.49614999999999998</v>
      </c>
      <c r="H47" s="3">
        <v>0.18060000000000001</v>
      </c>
      <c r="I47" s="3">
        <v>0.10705000000000001</v>
      </c>
    </row>
    <row r="48" spans="1:9">
      <c r="A48" s="28" t="s">
        <v>49</v>
      </c>
      <c r="B48" s="28">
        <v>47</v>
      </c>
      <c r="C48" s="3">
        <v>5.984</v>
      </c>
      <c r="D48" s="3">
        <v>1.24461</v>
      </c>
      <c r="E48" s="3">
        <v>0.95774000000000004</v>
      </c>
      <c r="F48" s="3">
        <v>0.96538000000000002</v>
      </c>
      <c r="G48" s="3">
        <v>0.33207999999999999</v>
      </c>
      <c r="H48" s="3">
        <v>7.8570000000000001E-2</v>
      </c>
      <c r="I48" s="3">
        <v>0.18557000000000001</v>
      </c>
    </row>
    <row r="49" spans="1:9">
      <c r="A49" s="28" t="s">
        <v>50</v>
      </c>
      <c r="B49" s="28">
        <v>48</v>
      </c>
      <c r="C49" s="3">
        <v>5.9749999999999996</v>
      </c>
      <c r="D49" s="3">
        <v>0.86402000000000001</v>
      </c>
      <c r="E49" s="3">
        <v>0.99902999999999997</v>
      </c>
      <c r="F49" s="3">
        <v>0.79074999999999995</v>
      </c>
      <c r="G49" s="3">
        <v>0.48574000000000001</v>
      </c>
      <c r="H49" s="3">
        <v>0.18090000000000001</v>
      </c>
      <c r="I49" s="3">
        <v>0.11541</v>
      </c>
    </row>
    <row r="50" spans="1:9">
      <c r="A50" s="28" t="s">
        <v>51</v>
      </c>
      <c r="B50" s="28">
        <v>49</v>
      </c>
      <c r="C50" s="3">
        <v>5.96</v>
      </c>
      <c r="D50" s="3">
        <v>1.32376</v>
      </c>
      <c r="E50" s="3">
        <v>1.21624</v>
      </c>
      <c r="F50" s="3">
        <v>0.74716000000000005</v>
      </c>
      <c r="G50" s="3">
        <v>0.45491999999999999</v>
      </c>
      <c r="H50" s="3">
        <v>0.30599999999999999</v>
      </c>
      <c r="I50" s="3">
        <v>0.17362</v>
      </c>
    </row>
    <row r="51" spans="1:9">
      <c r="A51" s="28" t="s">
        <v>52</v>
      </c>
      <c r="B51" s="28">
        <v>50</v>
      </c>
      <c r="C51" s="3">
        <v>5.9480000000000004</v>
      </c>
      <c r="D51" s="3">
        <v>1.2511399999999999</v>
      </c>
      <c r="E51" s="3">
        <v>1.19777</v>
      </c>
      <c r="F51" s="3">
        <v>0.95445999999999998</v>
      </c>
      <c r="G51" s="3">
        <v>0.26235999999999998</v>
      </c>
      <c r="H51" s="3">
        <v>2.9010000000000001E-2</v>
      </c>
      <c r="I51" s="3">
        <v>0.22822999999999999</v>
      </c>
    </row>
    <row r="52" spans="1:9">
      <c r="A52" s="28" t="s">
        <v>53</v>
      </c>
      <c r="B52" s="28">
        <v>51</v>
      </c>
      <c r="C52" s="3">
        <v>5.89</v>
      </c>
      <c r="D52" s="3">
        <v>0.68132999999999999</v>
      </c>
      <c r="E52" s="3">
        <v>0.97841</v>
      </c>
      <c r="F52" s="3">
        <v>0.53920000000000001</v>
      </c>
      <c r="G52" s="3">
        <v>0.57413999999999998</v>
      </c>
      <c r="H52" s="3">
        <v>8.7999999999999995E-2</v>
      </c>
      <c r="I52" s="3">
        <v>0.20535999999999999</v>
      </c>
    </row>
    <row r="53" spans="1:9">
      <c r="A53" s="28" t="s">
        <v>54</v>
      </c>
      <c r="B53" s="28">
        <v>52</v>
      </c>
      <c r="C53" s="3">
        <v>5.8890000000000002</v>
      </c>
      <c r="D53" s="3">
        <v>0.59448000000000001</v>
      </c>
      <c r="E53" s="3">
        <v>1.01528</v>
      </c>
      <c r="F53" s="3">
        <v>0.61826000000000003</v>
      </c>
      <c r="G53" s="3">
        <v>0.32818000000000003</v>
      </c>
      <c r="H53" s="3">
        <v>1.6150000000000001E-2</v>
      </c>
      <c r="I53" s="3">
        <v>0.20951</v>
      </c>
    </row>
    <row r="54" spans="1:9">
      <c r="A54" s="28" t="s">
        <v>55</v>
      </c>
      <c r="B54" s="28">
        <v>53</v>
      </c>
      <c r="C54" s="3">
        <v>5.8780000000000001</v>
      </c>
      <c r="D54" s="3">
        <v>0.75985000000000003</v>
      </c>
      <c r="E54" s="3">
        <v>1.30477</v>
      </c>
      <c r="F54" s="3">
        <v>0.66098000000000001</v>
      </c>
      <c r="G54" s="3">
        <v>0.53898999999999997</v>
      </c>
      <c r="H54" s="3">
        <v>8.2419999999999993E-2</v>
      </c>
      <c r="I54" s="3">
        <v>0.34239999999999998</v>
      </c>
    </row>
    <row r="55" spans="1:9">
      <c r="A55" s="28" t="s">
        <v>56</v>
      </c>
      <c r="B55" s="28">
        <v>54</v>
      </c>
      <c r="C55" s="3">
        <v>5.8550000000000004</v>
      </c>
      <c r="D55" s="3">
        <v>1.1225400000000001</v>
      </c>
      <c r="E55" s="3">
        <v>1.1224099999999999</v>
      </c>
      <c r="F55" s="3">
        <v>0.64368000000000003</v>
      </c>
      <c r="G55" s="3">
        <v>0.51649</v>
      </c>
      <c r="H55" s="3">
        <v>8.4540000000000004E-2</v>
      </c>
      <c r="I55" s="3">
        <v>0.11827</v>
      </c>
    </row>
    <row r="56" spans="1:9">
      <c r="A56" s="28" t="s">
        <v>57</v>
      </c>
      <c r="B56" s="28">
        <v>55</v>
      </c>
      <c r="C56" s="3">
        <v>5.8479999999999999</v>
      </c>
      <c r="D56" s="3">
        <v>1.1849799999999999</v>
      </c>
      <c r="E56" s="3">
        <v>1.2738499999999999</v>
      </c>
      <c r="F56" s="3">
        <v>0.87336999999999998</v>
      </c>
      <c r="G56" s="3">
        <v>0.60855000000000004</v>
      </c>
      <c r="H56" s="3">
        <v>3.7870000000000001E-2</v>
      </c>
      <c r="I56" s="3">
        <v>0.25328000000000001</v>
      </c>
    </row>
    <row r="57" spans="1:9">
      <c r="A57" s="28" t="s">
        <v>58</v>
      </c>
      <c r="B57" s="28">
        <v>56</v>
      </c>
      <c r="C57" s="3">
        <v>5.8330000000000002</v>
      </c>
      <c r="D57" s="3">
        <v>1.14723</v>
      </c>
      <c r="E57" s="3">
        <v>1.25745</v>
      </c>
      <c r="F57" s="3">
        <v>0.73128000000000004</v>
      </c>
      <c r="G57" s="3">
        <v>0.21342</v>
      </c>
      <c r="H57" s="3">
        <v>1.031E-2</v>
      </c>
      <c r="I57" s="3">
        <v>2.6409999999999999E-2</v>
      </c>
    </row>
    <row r="58" spans="1:9">
      <c r="A58" s="28" t="s">
        <v>59</v>
      </c>
      <c r="B58" s="28">
        <v>57</v>
      </c>
      <c r="C58" s="3">
        <v>5.8280000000000003</v>
      </c>
      <c r="D58" s="3">
        <v>0.59325000000000006</v>
      </c>
      <c r="E58" s="3">
        <v>1.14184</v>
      </c>
      <c r="F58" s="3">
        <v>0.74314000000000002</v>
      </c>
      <c r="G58" s="3">
        <v>0.55474999999999997</v>
      </c>
      <c r="H58" s="3">
        <v>0.19317000000000001</v>
      </c>
      <c r="I58" s="3">
        <v>0.27815000000000001</v>
      </c>
    </row>
    <row r="59" spans="1:9">
      <c r="A59" s="28" t="s">
        <v>60</v>
      </c>
      <c r="B59" s="28">
        <v>58</v>
      </c>
      <c r="C59" s="3">
        <v>5.8239999999999998</v>
      </c>
      <c r="D59" s="3">
        <v>0.90019000000000005</v>
      </c>
      <c r="E59" s="3">
        <v>0.97458999999999996</v>
      </c>
      <c r="F59" s="3">
        <v>0.73016999999999999</v>
      </c>
      <c r="G59" s="3">
        <v>0.41496</v>
      </c>
      <c r="H59" s="3">
        <v>5.9889999999999999E-2</v>
      </c>
      <c r="I59" s="3">
        <v>0.14982000000000001</v>
      </c>
    </row>
    <row r="60" spans="1:9">
      <c r="A60" s="28" t="s">
        <v>61</v>
      </c>
      <c r="B60" s="28">
        <v>59</v>
      </c>
      <c r="C60" s="3">
        <v>5.8129999999999997</v>
      </c>
      <c r="D60" s="3">
        <v>1.0319199999999999</v>
      </c>
      <c r="E60" s="3">
        <v>1.23289</v>
      </c>
      <c r="F60" s="3">
        <v>0.73607999999999996</v>
      </c>
      <c r="G60" s="3">
        <v>0.37938</v>
      </c>
      <c r="H60" s="3">
        <v>0.19089999999999999</v>
      </c>
      <c r="I60" s="3">
        <v>0.11046</v>
      </c>
    </row>
    <row r="61" spans="1:9">
      <c r="A61" s="28" t="s">
        <v>62</v>
      </c>
      <c r="B61" s="28">
        <v>60</v>
      </c>
      <c r="C61" s="3">
        <v>5.7910000000000004</v>
      </c>
      <c r="D61" s="3">
        <v>1.1255500000000001</v>
      </c>
      <c r="E61" s="3">
        <v>1.27948</v>
      </c>
      <c r="F61" s="3">
        <v>0.77903</v>
      </c>
      <c r="G61" s="3">
        <v>0.53122000000000003</v>
      </c>
      <c r="H61" s="3">
        <v>4.2119999999999998E-2</v>
      </c>
      <c r="I61" s="3">
        <v>0.16758999999999999</v>
      </c>
    </row>
    <row r="62" spans="1:9">
      <c r="A62" s="28" t="s">
        <v>63</v>
      </c>
      <c r="B62" s="28">
        <v>61</v>
      </c>
      <c r="C62" s="3">
        <v>5.77</v>
      </c>
      <c r="D62" s="3">
        <v>1.12486</v>
      </c>
      <c r="E62" s="3">
        <v>1.07023</v>
      </c>
      <c r="F62" s="3">
        <v>0.72394000000000003</v>
      </c>
      <c r="G62" s="3">
        <v>0.53024000000000004</v>
      </c>
      <c r="H62" s="3">
        <v>0.10501000000000001</v>
      </c>
      <c r="I62" s="3">
        <v>0.33074999999999999</v>
      </c>
    </row>
    <row r="63" spans="1:9">
      <c r="A63" s="28" t="s">
        <v>64</v>
      </c>
      <c r="B63" s="28">
        <v>62</v>
      </c>
      <c r="C63" s="3">
        <v>5.7590000000000003</v>
      </c>
      <c r="D63" s="3">
        <v>1.0825400000000001</v>
      </c>
      <c r="E63" s="3">
        <v>0.79623999999999995</v>
      </c>
      <c r="F63" s="3">
        <v>0.78805000000000003</v>
      </c>
      <c r="G63" s="3">
        <v>0.25883</v>
      </c>
      <c r="H63" s="3">
        <v>2.4299999999999999E-2</v>
      </c>
      <c r="I63" s="3">
        <v>5.4440000000000002E-2</v>
      </c>
    </row>
    <row r="64" spans="1:9">
      <c r="A64" s="28" t="s">
        <v>65</v>
      </c>
      <c r="B64" s="28">
        <v>63</v>
      </c>
      <c r="C64" s="3">
        <v>5.7539999999999996</v>
      </c>
      <c r="D64" s="3">
        <v>1.1314500000000001</v>
      </c>
      <c r="E64" s="3">
        <v>1.1186199999999999</v>
      </c>
      <c r="F64" s="3">
        <v>0.70379999999999998</v>
      </c>
      <c r="G64" s="3">
        <v>0.41667999999999999</v>
      </c>
      <c r="H64" s="3">
        <v>0.11022999999999999</v>
      </c>
      <c r="I64" s="3">
        <v>0.18295</v>
      </c>
    </row>
    <row r="65" spans="1:9">
      <c r="A65" s="28" t="s">
        <v>66</v>
      </c>
      <c r="B65" s="28">
        <v>64</v>
      </c>
      <c r="C65" s="3">
        <v>5.7160000000000002</v>
      </c>
      <c r="D65" s="3">
        <v>1.13764</v>
      </c>
      <c r="E65" s="3">
        <v>1.23617</v>
      </c>
      <c r="F65" s="3">
        <v>0.66925999999999997</v>
      </c>
      <c r="G65" s="3">
        <v>0.36679</v>
      </c>
      <c r="H65" s="3">
        <v>3.005E-2</v>
      </c>
      <c r="I65" s="3">
        <v>1.99E-3</v>
      </c>
    </row>
    <row r="66" spans="1:9">
      <c r="A66" s="28" t="s">
        <v>67</v>
      </c>
      <c r="B66" s="28">
        <v>65</v>
      </c>
      <c r="C66" s="3">
        <v>5.7089999999999996</v>
      </c>
      <c r="D66" s="3">
        <v>0.81037999999999999</v>
      </c>
      <c r="E66" s="3">
        <v>1.1510199999999999</v>
      </c>
      <c r="F66" s="3">
        <v>0.68740999999999997</v>
      </c>
      <c r="G66" s="3">
        <v>0.50441999999999998</v>
      </c>
      <c r="H66" s="3">
        <v>2.299E-2</v>
      </c>
      <c r="I66" s="3">
        <v>0.21229999999999999</v>
      </c>
    </row>
    <row r="67" spans="1:9">
      <c r="A67" s="28" t="s">
        <v>68</v>
      </c>
      <c r="B67" s="28">
        <v>66</v>
      </c>
      <c r="C67" s="3">
        <v>5.6950000000000003</v>
      </c>
      <c r="D67" s="3">
        <v>1.2080599999999999</v>
      </c>
      <c r="E67" s="3">
        <v>1.0700799999999999</v>
      </c>
      <c r="F67" s="3">
        <v>0.92356000000000005</v>
      </c>
      <c r="G67" s="3">
        <v>0.49026999999999998</v>
      </c>
      <c r="H67" s="3">
        <v>0.14280000000000001</v>
      </c>
      <c r="I67" s="3">
        <v>0.26168999999999998</v>
      </c>
    </row>
    <row r="68" spans="1:9">
      <c r="A68" s="28" t="s">
        <v>69</v>
      </c>
      <c r="B68" s="28">
        <v>67</v>
      </c>
      <c r="C68" s="3">
        <v>5.6890000000000001</v>
      </c>
      <c r="D68" s="3">
        <v>1.2081299999999999</v>
      </c>
      <c r="E68" s="3">
        <v>0.89317999999999997</v>
      </c>
      <c r="F68" s="3">
        <v>0.92356000000000005</v>
      </c>
      <c r="G68" s="3">
        <v>0.40672000000000003</v>
      </c>
      <c r="H68" s="3">
        <v>6.1460000000000001E-2</v>
      </c>
      <c r="I68" s="3">
        <v>0.30637999999999999</v>
      </c>
    </row>
    <row r="69" spans="1:9">
      <c r="A69" s="28" t="s">
        <v>70</v>
      </c>
      <c r="B69" s="28">
        <v>68</v>
      </c>
      <c r="C69" s="3">
        <v>5.6050000000000004</v>
      </c>
      <c r="D69" s="3">
        <v>0.93928999999999996</v>
      </c>
      <c r="E69" s="3">
        <v>1.07772</v>
      </c>
      <c r="F69" s="3">
        <v>0.61765999999999999</v>
      </c>
      <c r="G69" s="3">
        <v>0.28578999999999999</v>
      </c>
      <c r="H69" s="3">
        <v>0.17383000000000001</v>
      </c>
      <c r="I69" s="3">
        <v>7.8219999999999998E-2</v>
      </c>
    </row>
    <row r="70" spans="1:9">
      <c r="A70" s="28" t="s">
        <v>71</v>
      </c>
      <c r="B70" s="28">
        <v>69</v>
      </c>
      <c r="C70" s="3">
        <v>5.5890000000000004</v>
      </c>
      <c r="D70" s="3">
        <v>0.80147999999999997</v>
      </c>
      <c r="E70" s="3">
        <v>0.81198000000000004</v>
      </c>
      <c r="F70" s="3">
        <v>0.63131999999999999</v>
      </c>
      <c r="G70" s="3">
        <v>0.24748999999999999</v>
      </c>
      <c r="H70" s="3">
        <v>4.7410000000000001E-2</v>
      </c>
      <c r="I70" s="3">
        <v>0.28310000000000002</v>
      </c>
    </row>
    <row r="71" spans="1:9">
      <c r="A71" s="28" t="s">
        <v>72</v>
      </c>
      <c r="B71" s="28">
        <v>70</v>
      </c>
      <c r="C71" s="3">
        <v>5.548</v>
      </c>
      <c r="D71" s="3">
        <v>0.95847000000000004</v>
      </c>
      <c r="E71" s="3">
        <v>1.22668</v>
      </c>
      <c r="F71" s="3">
        <v>0.53886000000000001</v>
      </c>
      <c r="G71" s="3">
        <v>0.47610000000000002</v>
      </c>
      <c r="H71" s="3">
        <v>0.30843999999999999</v>
      </c>
      <c r="I71" s="3">
        <v>0.16979</v>
      </c>
    </row>
    <row r="72" spans="1:9">
      <c r="A72" s="28" t="s">
        <v>73</v>
      </c>
      <c r="B72" s="28">
        <v>71</v>
      </c>
      <c r="C72" s="3">
        <v>5.4770000000000003</v>
      </c>
      <c r="D72" s="3">
        <v>1.0076099999999999</v>
      </c>
      <c r="E72" s="3">
        <v>0.98521000000000003</v>
      </c>
      <c r="F72" s="3">
        <v>0.70950000000000002</v>
      </c>
      <c r="G72" s="3">
        <v>0.56066000000000005</v>
      </c>
      <c r="H72" s="3">
        <v>7.5209999999999999E-2</v>
      </c>
      <c r="I72" s="3">
        <v>0.37744</v>
      </c>
    </row>
    <row r="73" spans="1:9">
      <c r="A73" s="28" t="s">
        <v>74</v>
      </c>
      <c r="B73" s="28">
        <v>72</v>
      </c>
      <c r="C73" s="3">
        <v>5.4740000000000002</v>
      </c>
      <c r="D73" s="3">
        <v>1.3860399999999999</v>
      </c>
      <c r="E73" s="3">
        <v>1.0581799999999999</v>
      </c>
      <c r="F73" s="3">
        <v>1.01328</v>
      </c>
      <c r="G73" s="3">
        <v>0.59608000000000005</v>
      </c>
      <c r="H73" s="3">
        <v>0.37124000000000001</v>
      </c>
      <c r="I73" s="3">
        <v>0.39478000000000002</v>
      </c>
    </row>
    <row r="74" spans="1:9">
      <c r="A74" s="28" t="s">
        <v>75</v>
      </c>
      <c r="B74" s="28">
        <v>73</v>
      </c>
      <c r="C74" s="3">
        <v>5.4290000000000003</v>
      </c>
      <c r="D74" s="3">
        <v>1.15174</v>
      </c>
      <c r="E74" s="3">
        <v>1.2279100000000001</v>
      </c>
      <c r="F74" s="3">
        <v>0.77361000000000002</v>
      </c>
      <c r="G74" s="3">
        <v>0.44888</v>
      </c>
      <c r="H74" s="3">
        <v>0.15184</v>
      </c>
      <c r="I74" s="3">
        <v>8.6800000000000002E-2</v>
      </c>
    </row>
    <row r="75" spans="1:9">
      <c r="A75" s="28" t="s">
        <v>76</v>
      </c>
      <c r="B75" s="28">
        <v>74</v>
      </c>
      <c r="C75" s="3">
        <v>5.399</v>
      </c>
      <c r="D75" s="3">
        <v>0.82826999999999995</v>
      </c>
      <c r="E75" s="3">
        <v>1.08708</v>
      </c>
      <c r="F75" s="3">
        <v>0.63793</v>
      </c>
      <c r="G75" s="3">
        <v>0.46611000000000002</v>
      </c>
      <c r="H75" s="3">
        <v>0</v>
      </c>
      <c r="I75" s="3">
        <v>0.51534999999999997</v>
      </c>
    </row>
    <row r="76" spans="1:9">
      <c r="A76" s="28" t="s">
        <v>77</v>
      </c>
      <c r="B76" s="28">
        <v>75</v>
      </c>
      <c r="C76" s="3">
        <v>5.36</v>
      </c>
      <c r="D76" s="3">
        <v>0.63216000000000006</v>
      </c>
      <c r="E76" s="3">
        <v>0.91225999999999996</v>
      </c>
      <c r="F76" s="3">
        <v>0.74675999999999998</v>
      </c>
      <c r="G76" s="3">
        <v>0.59443999999999997</v>
      </c>
      <c r="H76" s="3">
        <v>0.10441</v>
      </c>
      <c r="I76" s="3">
        <v>0.1686</v>
      </c>
    </row>
    <row r="77" spans="1:9">
      <c r="A77" s="28" t="s">
        <v>78</v>
      </c>
      <c r="B77" s="28">
        <v>76</v>
      </c>
      <c r="C77" s="3">
        <v>5.3319999999999999</v>
      </c>
      <c r="D77" s="3">
        <v>1.06098</v>
      </c>
      <c r="E77" s="3">
        <v>0.94632000000000005</v>
      </c>
      <c r="F77" s="3">
        <v>0.73172000000000004</v>
      </c>
      <c r="G77" s="3">
        <v>0.22814999999999999</v>
      </c>
      <c r="H77" s="3">
        <v>0.15745999999999999</v>
      </c>
      <c r="I77" s="3">
        <v>0.12253</v>
      </c>
    </row>
    <row r="78" spans="1:9">
      <c r="A78" s="28" t="s">
        <v>79</v>
      </c>
      <c r="B78" s="28">
        <v>77</v>
      </c>
      <c r="C78" s="3">
        <v>5.2859999999999996</v>
      </c>
      <c r="D78" s="3">
        <v>0.47427999999999998</v>
      </c>
      <c r="E78" s="3">
        <v>1.1511499999999999</v>
      </c>
      <c r="F78" s="3">
        <v>0.65088000000000001</v>
      </c>
      <c r="G78" s="3">
        <v>0.43476999999999999</v>
      </c>
      <c r="H78" s="3">
        <v>4.2320000000000003E-2</v>
      </c>
      <c r="I78" s="3">
        <v>0.30030000000000001</v>
      </c>
    </row>
    <row r="79" spans="1:9">
      <c r="A79" s="28" t="s">
        <v>80</v>
      </c>
      <c r="B79" s="28">
        <v>78</v>
      </c>
      <c r="C79" s="3">
        <v>5.2679999999999998</v>
      </c>
      <c r="D79" s="3">
        <v>0.65434999999999999</v>
      </c>
      <c r="E79" s="3">
        <v>0.90432000000000001</v>
      </c>
      <c r="F79" s="3">
        <v>0.16006999999999999</v>
      </c>
      <c r="G79" s="3">
        <v>0.34333999999999998</v>
      </c>
      <c r="H79" s="3">
        <v>4.0300000000000002E-2</v>
      </c>
      <c r="I79" s="3">
        <v>0.27233000000000002</v>
      </c>
    </row>
    <row r="80" spans="1:9">
      <c r="A80" s="28" t="s">
        <v>81</v>
      </c>
      <c r="B80" s="28">
        <v>79</v>
      </c>
      <c r="C80" s="3">
        <v>5.2530000000000001</v>
      </c>
      <c r="D80" s="3">
        <v>0.77041999999999999</v>
      </c>
      <c r="E80" s="3">
        <v>1.10395</v>
      </c>
      <c r="F80" s="3">
        <v>0.57406999999999997</v>
      </c>
      <c r="G80" s="3">
        <v>0.53205999999999998</v>
      </c>
      <c r="H80" s="3">
        <v>0.15445</v>
      </c>
      <c r="I80" s="3">
        <v>0.47998000000000002</v>
      </c>
    </row>
    <row r="81" spans="1:9">
      <c r="A81" s="28" t="s">
        <v>82</v>
      </c>
      <c r="B81" s="28">
        <v>80</v>
      </c>
      <c r="C81" s="3">
        <v>5.2119999999999997</v>
      </c>
      <c r="D81" s="3">
        <v>1.02389</v>
      </c>
      <c r="E81" s="3">
        <v>0.93793000000000004</v>
      </c>
      <c r="F81" s="3">
        <v>0.64044999999999996</v>
      </c>
      <c r="G81" s="3">
        <v>0.37030000000000002</v>
      </c>
      <c r="H81" s="3">
        <v>0.16064999999999999</v>
      </c>
      <c r="I81" s="3">
        <v>7.7990000000000004E-2</v>
      </c>
    </row>
    <row r="82" spans="1:9">
      <c r="A82" s="28" t="s">
        <v>83</v>
      </c>
      <c r="B82" s="28">
        <v>81</v>
      </c>
      <c r="C82" s="3">
        <v>5.194</v>
      </c>
      <c r="D82" s="3">
        <v>0.59543000000000001</v>
      </c>
      <c r="E82" s="3">
        <v>0.41410999999999998</v>
      </c>
      <c r="F82" s="3">
        <v>0.51466000000000001</v>
      </c>
      <c r="G82" s="3">
        <v>0.12102</v>
      </c>
      <c r="H82" s="3">
        <v>0.10464</v>
      </c>
      <c r="I82" s="3">
        <v>0.33671000000000001</v>
      </c>
    </row>
    <row r="83" spans="1:9">
      <c r="A83" s="28" t="s">
        <v>84</v>
      </c>
      <c r="B83" s="28">
        <v>82</v>
      </c>
      <c r="C83" s="3">
        <v>5.1920000000000002</v>
      </c>
      <c r="D83" s="3">
        <v>0.90198</v>
      </c>
      <c r="E83" s="3">
        <v>1.05392</v>
      </c>
      <c r="F83" s="3">
        <v>0.69638999999999995</v>
      </c>
      <c r="G83" s="3">
        <v>0.40661000000000003</v>
      </c>
      <c r="H83" s="3">
        <v>0.14293</v>
      </c>
      <c r="I83" s="3">
        <v>0.11053</v>
      </c>
    </row>
    <row r="84" spans="1:9">
      <c r="A84" s="28" t="s">
        <v>85</v>
      </c>
      <c r="B84" s="28">
        <v>82</v>
      </c>
      <c r="C84" s="3">
        <v>5.1920000000000002</v>
      </c>
      <c r="D84" s="3">
        <v>0.97438000000000002</v>
      </c>
      <c r="E84" s="3">
        <v>0.90556999999999999</v>
      </c>
      <c r="F84" s="3">
        <v>0.72521000000000002</v>
      </c>
      <c r="G84" s="3">
        <v>0.18260000000000001</v>
      </c>
      <c r="H84" s="3">
        <v>0.14296</v>
      </c>
      <c r="I84" s="3">
        <v>0.16139999999999999</v>
      </c>
    </row>
    <row r="85" spans="1:9">
      <c r="A85" s="28" t="s">
        <v>86</v>
      </c>
      <c r="B85" s="28">
        <v>84</v>
      </c>
      <c r="C85" s="3">
        <v>5.14</v>
      </c>
      <c r="D85" s="3">
        <v>0.89012000000000002</v>
      </c>
      <c r="E85" s="3">
        <v>0.94674999999999998</v>
      </c>
      <c r="F85" s="3">
        <v>0.81657999999999997</v>
      </c>
      <c r="G85" s="3">
        <v>0.51697000000000004</v>
      </c>
      <c r="H85" s="3">
        <v>2.7810000000000001E-2</v>
      </c>
      <c r="I85" s="3">
        <v>8.1850000000000006E-2</v>
      </c>
    </row>
    <row r="86" spans="1:9">
      <c r="A86" s="28" t="s">
        <v>87</v>
      </c>
      <c r="B86" s="28">
        <v>85</v>
      </c>
      <c r="C86" s="3">
        <v>5.1289999999999996</v>
      </c>
      <c r="D86" s="3">
        <v>0.47038000000000002</v>
      </c>
      <c r="E86" s="3">
        <v>0.91612000000000005</v>
      </c>
      <c r="F86" s="3">
        <v>0.29924000000000001</v>
      </c>
      <c r="G86" s="3">
        <v>0.48826999999999998</v>
      </c>
      <c r="H86" s="3">
        <v>0.12468</v>
      </c>
      <c r="I86" s="3">
        <v>0.19591</v>
      </c>
    </row>
    <row r="87" spans="1:9">
      <c r="A87" s="28" t="s">
        <v>88</v>
      </c>
      <c r="B87" s="28">
        <v>86</v>
      </c>
      <c r="C87" s="3">
        <v>5.1239999999999997</v>
      </c>
      <c r="D87" s="3">
        <v>1.04345</v>
      </c>
      <c r="E87" s="3">
        <v>0.88588</v>
      </c>
      <c r="F87" s="3">
        <v>0.76890000000000003</v>
      </c>
      <c r="G87" s="3">
        <v>0.35067999999999999</v>
      </c>
      <c r="H87" s="3">
        <v>6.4900000000000001E-3</v>
      </c>
      <c r="I87" s="3">
        <v>0.13747999999999999</v>
      </c>
    </row>
    <row r="88" spans="1:9">
      <c r="A88" s="28" t="s">
        <v>89</v>
      </c>
      <c r="B88" s="28">
        <v>87</v>
      </c>
      <c r="C88" s="3">
        <v>5.1230000000000002</v>
      </c>
      <c r="D88" s="3">
        <v>0.92052999999999996</v>
      </c>
      <c r="E88" s="3">
        <v>1.0096400000000001</v>
      </c>
      <c r="F88" s="3">
        <v>0.74836000000000003</v>
      </c>
      <c r="G88" s="3">
        <v>0.20107</v>
      </c>
      <c r="H88" s="3">
        <v>2.6169999999999999E-2</v>
      </c>
      <c r="I88" s="3">
        <v>0.19231000000000001</v>
      </c>
    </row>
    <row r="89" spans="1:9">
      <c r="A89" s="28" t="s">
        <v>90</v>
      </c>
      <c r="B89" s="28">
        <v>88</v>
      </c>
      <c r="C89" s="3">
        <v>5.1020000000000003</v>
      </c>
      <c r="D89" s="3">
        <v>1.15991</v>
      </c>
      <c r="E89" s="3">
        <v>1.1393500000000001</v>
      </c>
      <c r="F89" s="3">
        <v>0.87519000000000002</v>
      </c>
      <c r="G89" s="3">
        <v>0.51468999999999998</v>
      </c>
      <c r="H89" s="3">
        <v>1.078E-2</v>
      </c>
      <c r="I89" s="3">
        <v>0.13719000000000001</v>
      </c>
    </row>
    <row r="90" spans="1:9">
      <c r="A90" s="28" t="s">
        <v>91</v>
      </c>
      <c r="B90" s="28">
        <v>89</v>
      </c>
      <c r="C90" s="3">
        <v>5.0979999999999999</v>
      </c>
      <c r="D90" s="3">
        <v>1.1131200000000001</v>
      </c>
      <c r="E90" s="3">
        <v>1.09562</v>
      </c>
      <c r="F90" s="3">
        <v>0.72436999999999996</v>
      </c>
      <c r="G90" s="3">
        <v>0.29670999999999997</v>
      </c>
      <c r="H90" s="3">
        <v>6.3320000000000001E-2</v>
      </c>
      <c r="I90" s="3">
        <v>0.18226000000000001</v>
      </c>
    </row>
    <row r="91" spans="1:9">
      <c r="A91" s="28" t="s">
        <v>92</v>
      </c>
      <c r="B91" s="28">
        <v>90</v>
      </c>
      <c r="C91" s="3">
        <v>5.0730000000000004</v>
      </c>
      <c r="D91" s="3">
        <v>0.70531999999999995</v>
      </c>
      <c r="E91" s="3">
        <v>1.0351600000000001</v>
      </c>
      <c r="F91" s="3">
        <v>0.58113999999999999</v>
      </c>
      <c r="G91" s="3">
        <v>0.62544999999999995</v>
      </c>
      <c r="H91" s="3">
        <v>0.12279</v>
      </c>
      <c r="I91" s="3">
        <v>0.24990999999999999</v>
      </c>
    </row>
    <row r="92" spans="1:9">
      <c r="A92" s="28" t="s">
        <v>93</v>
      </c>
      <c r="B92" s="28">
        <v>91</v>
      </c>
      <c r="C92" s="3">
        <v>5.0570000000000004</v>
      </c>
      <c r="D92" s="3">
        <v>0.18847</v>
      </c>
      <c r="E92" s="3">
        <v>0.95152000000000003</v>
      </c>
      <c r="F92" s="3">
        <v>0.43873000000000001</v>
      </c>
      <c r="G92" s="3">
        <v>0.46582000000000001</v>
      </c>
      <c r="H92" s="3">
        <v>0.39928000000000002</v>
      </c>
      <c r="I92" s="3">
        <v>0.50317999999999996</v>
      </c>
    </row>
    <row r="93" spans="1:9">
      <c r="A93" s="28" t="s">
        <v>94</v>
      </c>
      <c r="B93" s="28">
        <v>92</v>
      </c>
      <c r="C93" s="3">
        <v>5.0129999999999999</v>
      </c>
      <c r="D93" s="3">
        <v>0.73479000000000005</v>
      </c>
      <c r="E93" s="3">
        <v>0.64095000000000002</v>
      </c>
      <c r="F93" s="3">
        <v>0.60953999999999997</v>
      </c>
      <c r="G93" s="3">
        <v>0.41691</v>
      </c>
      <c r="H93" s="3">
        <v>8.5459999999999994E-2</v>
      </c>
      <c r="I93" s="3">
        <v>7.1720000000000006E-2</v>
      </c>
    </row>
    <row r="94" spans="1:9">
      <c r="A94" s="28" t="s">
        <v>95</v>
      </c>
      <c r="B94" s="28">
        <v>93</v>
      </c>
      <c r="C94" s="3">
        <v>5.0069999999999997</v>
      </c>
      <c r="D94" s="3">
        <v>0.91851000000000005</v>
      </c>
      <c r="E94" s="3">
        <v>1.0023200000000001</v>
      </c>
      <c r="F94" s="3">
        <v>0.73545000000000005</v>
      </c>
      <c r="G94" s="3">
        <v>0.33456999999999998</v>
      </c>
      <c r="H94" s="3">
        <v>5.3269999999999998E-2</v>
      </c>
      <c r="I94" s="3">
        <v>0.22359000000000001</v>
      </c>
    </row>
    <row r="95" spans="1:9">
      <c r="A95" s="28" t="s">
        <v>96</v>
      </c>
      <c r="B95" s="28">
        <v>94</v>
      </c>
      <c r="C95" s="3">
        <v>4.9710000000000001</v>
      </c>
      <c r="D95" s="3">
        <v>8.3080000000000001E-2</v>
      </c>
      <c r="E95" s="3">
        <v>1.02626</v>
      </c>
      <c r="F95" s="3">
        <v>9.1310000000000002E-2</v>
      </c>
      <c r="G95" s="3">
        <v>0.34037000000000001</v>
      </c>
      <c r="H95" s="3">
        <v>0.15603</v>
      </c>
      <c r="I95" s="3">
        <v>0.22269</v>
      </c>
    </row>
    <row r="96" spans="1:9">
      <c r="A96" s="28" t="s">
        <v>97</v>
      </c>
      <c r="B96" s="28">
        <v>95</v>
      </c>
      <c r="C96" s="3">
        <v>4.9589999999999996</v>
      </c>
      <c r="D96" s="3">
        <v>0.87866999999999995</v>
      </c>
      <c r="E96" s="3">
        <v>0.80434000000000005</v>
      </c>
      <c r="F96" s="3">
        <v>0.81325000000000003</v>
      </c>
      <c r="G96" s="3">
        <v>0.35732999999999998</v>
      </c>
      <c r="H96" s="3">
        <v>6.4130000000000006E-2</v>
      </c>
      <c r="I96" s="3">
        <v>0.14272000000000001</v>
      </c>
    </row>
    <row r="97" spans="1:9">
      <c r="A97" s="28" t="s">
        <v>98</v>
      </c>
      <c r="B97" s="28">
        <v>96</v>
      </c>
      <c r="C97" s="3">
        <v>4.9489999999999998</v>
      </c>
      <c r="D97" s="3">
        <v>0.83223000000000003</v>
      </c>
      <c r="E97" s="3">
        <v>0.91915999999999998</v>
      </c>
      <c r="F97" s="3">
        <v>0.79081000000000001</v>
      </c>
      <c r="G97" s="3">
        <v>9.2450000000000004E-2</v>
      </c>
      <c r="H97" s="3">
        <v>2.2699999999999999E-3</v>
      </c>
      <c r="I97" s="3">
        <v>0.24807999999999999</v>
      </c>
    </row>
    <row r="98" spans="1:9">
      <c r="A98" s="28" t="s">
        <v>99</v>
      </c>
      <c r="B98" s="28">
        <v>97</v>
      </c>
      <c r="C98" s="3">
        <v>4.8979999999999997</v>
      </c>
      <c r="D98" s="3">
        <v>0.37545000000000001</v>
      </c>
      <c r="E98" s="3">
        <v>1.0410299999999999</v>
      </c>
      <c r="F98" s="3">
        <v>7.6119999999999993E-2</v>
      </c>
      <c r="G98" s="3">
        <v>0.31767000000000001</v>
      </c>
      <c r="H98" s="3">
        <v>0.12504000000000001</v>
      </c>
      <c r="I98" s="3">
        <v>0.16388</v>
      </c>
    </row>
    <row r="99" spans="1:9">
      <c r="A99" s="28" t="s">
        <v>100</v>
      </c>
      <c r="B99" s="28">
        <v>98</v>
      </c>
      <c r="C99" s="3">
        <v>4.8849999999999998</v>
      </c>
      <c r="D99" s="3">
        <v>0.89537</v>
      </c>
      <c r="E99" s="3">
        <v>1.1720200000000001</v>
      </c>
      <c r="F99" s="3">
        <v>0.66825000000000001</v>
      </c>
      <c r="G99" s="3">
        <v>0.57672000000000001</v>
      </c>
      <c r="H99" s="3">
        <v>0.14233999999999999</v>
      </c>
      <c r="I99" s="3">
        <v>0.21684</v>
      </c>
    </row>
    <row r="100" spans="1:9">
      <c r="A100" s="28" t="s">
        <v>101</v>
      </c>
      <c r="B100" s="28">
        <v>99</v>
      </c>
      <c r="C100" s="3">
        <v>4.8760000000000003</v>
      </c>
      <c r="D100" s="3">
        <v>0.59065999999999996</v>
      </c>
      <c r="E100" s="3">
        <v>0.73802999999999996</v>
      </c>
      <c r="F100" s="3">
        <v>0.54908999999999997</v>
      </c>
      <c r="G100" s="3">
        <v>0.59591000000000005</v>
      </c>
      <c r="H100" s="3">
        <v>0.24249000000000001</v>
      </c>
      <c r="I100" s="3">
        <v>0.42192000000000002</v>
      </c>
    </row>
    <row r="101" spans="1:9">
      <c r="A101" s="28" t="s">
        <v>102</v>
      </c>
      <c r="B101" s="28">
        <v>100</v>
      </c>
      <c r="C101" s="3">
        <v>4.8739999999999997</v>
      </c>
      <c r="D101" s="3">
        <v>0.82818999999999998</v>
      </c>
      <c r="E101" s="3">
        <v>1.3006</v>
      </c>
      <c r="F101" s="3">
        <v>0.60267999999999999</v>
      </c>
      <c r="G101" s="3">
        <v>0.43625999999999998</v>
      </c>
      <c r="H101" s="3">
        <v>2.666E-2</v>
      </c>
      <c r="I101" s="3">
        <v>0.33229999999999998</v>
      </c>
    </row>
    <row r="102" spans="1:9">
      <c r="A102" s="28" t="s">
        <v>103</v>
      </c>
      <c r="B102" s="28">
        <v>101</v>
      </c>
      <c r="C102" s="3">
        <v>4.867</v>
      </c>
      <c r="D102" s="3">
        <v>0.71206000000000003</v>
      </c>
      <c r="E102" s="3">
        <v>1.07284</v>
      </c>
      <c r="F102" s="3">
        <v>7.5660000000000005E-2</v>
      </c>
      <c r="G102" s="3">
        <v>0.30658000000000002</v>
      </c>
      <c r="H102" s="3">
        <v>3.0599999999999999E-2</v>
      </c>
      <c r="I102" s="3">
        <v>0.18259</v>
      </c>
    </row>
    <row r="103" spans="1:9">
      <c r="A103" s="28" t="s">
        <v>104</v>
      </c>
      <c r="B103" s="28">
        <v>102</v>
      </c>
      <c r="C103" s="3">
        <v>4.8570000000000002</v>
      </c>
      <c r="D103" s="3">
        <v>1.1540600000000001</v>
      </c>
      <c r="E103" s="3">
        <v>0.92932999999999999</v>
      </c>
      <c r="F103" s="3">
        <v>0.88212999999999997</v>
      </c>
      <c r="G103" s="3">
        <v>7.6990000000000003E-2</v>
      </c>
      <c r="H103" s="3">
        <v>1.397E-2</v>
      </c>
      <c r="I103" s="3">
        <v>0</v>
      </c>
    </row>
    <row r="104" spans="1:9">
      <c r="A104" s="28" t="s">
        <v>105</v>
      </c>
      <c r="B104" s="28">
        <v>103</v>
      </c>
      <c r="C104" s="3">
        <v>4.8390000000000004</v>
      </c>
      <c r="D104" s="3">
        <v>1.0256400000000001</v>
      </c>
      <c r="E104" s="3">
        <v>0.80001</v>
      </c>
      <c r="F104" s="3">
        <v>0.83947000000000005</v>
      </c>
      <c r="G104" s="3">
        <v>0.33916000000000002</v>
      </c>
      <c r="H104" s="3">
        <v>4.582E-2</v>
      </c>
      <c r="I104" s="3">
        <v>0.21854000000000001</v>
      </c>
    </row>
    <row r="105" spans="1:9">
      <c r="A105" s="28" t="s">
        <v>106</v>
      </c>
      <c r="B105" s="28">
        <v>104</v>
      </c>
      <c r="C105" s="3">
        <v>4.8</v>
      </c>
      <c r="D105" s="3">
        <v>1.12094</v>
      </c>
      <c r="E105" s="3">
        <v>1.2021500000000001</v>
      </c>
      <c r="F105" s="3">
        <v>0.75905</v>
      </c>
      <c r="G105" s="3">
        <v>0.32112000000000002</v>
      </c>
      <c r="H105" s="3">
        <v>2.758E-2</v>
      </c>
      <c r="I105" s="3">
        <v>0.128</v>
      </c>
    </row>
    <row r="106" spans="1:9">
      <c r="A106" s="28" t="s">
        <v>107</v>
      </c>
      <c r="B106" s="28">
        <v>105</v>
      </c>
      <c r="C106" s="3">
        <v>4.7880000000000003</v>
      </c>
      <c r="D106" s="3">
        <v>0.59531999999999996</v>
      </c>
      <c r="E106" s="3">
        <v>0.95347999999999999</v>
      </c>
      <c r="F106" s="3">
        <v>0.69510000000000005</v>
      </c>
      <c r="G106" s="3">
        <v>0.40148</v>
      </c>
      <c r="H106" s="3">
        <v>6.8250000000000005E-2</v>
      </c>
      <c r="I106" s="3">
        <v>0.23027</v>
      </c>
    </row>
    <row r="107" spans="1:9">
      <c r="A107" s="28" t="s">
        <v>108</v>
      </c>
      <c r="B107" s="28">
        <v>106</v>
      </c>
      <c r="C107" s="3">
        <v>4.7859999999999996</v>
      </c>
      <c r="D107" s="3">
        <v>0.39046999999999998</v>
      </c>
      <c r="E107" s="3">
        <v>0.85563</v>
      </c>
      <c r="F107" s="3">
        <v>0.57379000000000002</v>
      </c>
      <c r="G107" s="3">
        <v>0.47216000000000002</v>
      </c>
      <c r="H107" s="3">
        <v>0.15071999999999999</v>
      </c>
      <c r="I107" s="3">
        <v>0.22974</v>
      </c>
    </row>
    <row r="108" spans="1:9">
      <c r="A108" s="28" t="s">
        <v>109</v>
      </c>
      <c r="B108" s="28">
        <v>107</v>
      </c>
      <c r="C108" s="3">
        <v>4.7389999999999999</v>
      </c>
      <c r="D108" s="3">
        <v>0.88112999999999997</v>
      </c>
      <c r="E108" s="3">
        <v>0.60428999999999999</v>
      </c>
      <c r="F108" s="3">
        <v>0.73792999999999997</v>
      </c>
      <c r="G108" s="3">
        <v>0.26268000000000002</v>
      </c>
      <c r="H108" s="3">
        <v>6.3579999999999998E-2</v>
      </c>
      <c r="I108" s="3">
        <v>6.4310000000000006E-2</v>
      </c>
    </row>
    <row r="109" spans="1:9">
      <c r="A109" s="28" t="s">
        <v>110</v>
      </c>
      <c r="B109" s="28">
        <v>108</v>
      </c>
      <c r="C109" s="3">
        <v>4.7149999999999999</v>
      </c>
      <c r="D109" s="3">
        <v>0.59867000000000004</v>
      </c>
      <c r="E109" s="3">
        <v>0.92557999999999996</v>
      </c>
      <c r="F109" s="3">
        <v>0.66015000000000001</v>
      </c>
      <c r="G109" s="3">
        <v>0.24499000000000001</v>
      </c>
      <c r="H109" s="3">
        <v>0.12905</v>
      </c>
      <c r="I109" s="3">
        <v>0.11251</v>
      </c>
    </row>
    <row r="110" spans="1:9">
      <c r="A110" s="28" t="s">
        <v>111</v>
      </c>
      <c r="B110" s="28">
        <v>109</v>
      </c>
      <c r="C110" s="3">
        <v>4.694</v>
      </c>
      <c r="D110" s="3">
        <v>0.39752999999999999</v>
      </c>
      <c r="E110" s="3">
        <v>0.43106</v>
      </c>
      <c r="F110" s="3">
        <v>0.60163999999999995</v>
      </c>
      <c r="G110" s="3">
        <v>0.40820000000000001</v>
      </c>
      <c r="H110" s="3">
        <v>0.12569</v>
      </c>
      <c r="I110" s="3">
        <v>0.21221999999999999</v>
      </c>
    </row>
    <row r="111" spans="1:9">
      <c r="A111" s="28" t="s">
        <v>112</v>
      </c>
      <c r="B111" s="28">
        <v>110</v>
      </c>
      <c r="C111" s="3">
        <v>4.6859999999999999</v>
      </c>
      <c r="D111" s="3">
        <v>1.0087999999999999</v>
      </c>
      <c r="E111" s="3">
        <v>0.54447000000000001</v>
      </c>
      <c r="F111" s="3">
        <v>0.69804999999999995</v>
      </c>
      <c r="G111" s="3">
        <v>0.30032999999999999</v>
      </c>
      <c r="H111" s="3">
        <v>5.8630000000000002E-2</v>
      </c>
      <c r="I111" s="3">
        <v>0.38085999999999998</v>
      </c>
    </row>
    <row r="112" spans="1:9">
      <c r="A112" s="28" t="s">
        <v>113</v>
      </c>
      <c r="B112" s="28">
        <v>111</v>
      </c>
      <c r="C112" s="3">
        <v>4.681</v>
      </c>
      <c r="D112" s="3">
        <v>0.79906999999999995</v>
      </c>
      <c r="E112" s="3">
        <v>1.20278</v>
      </c>
      <c r="F112" s="3">
        <v>0.67390000000000005</v>
      </c>
      <c r="G112" s="3">
        <v>0.25123000000000001</v>
      </c>
      <c r="H112" s="3">
        <v>2.9610000000000001E-2</v>
      </c>
      <c r="I112" s="3">
        <v>0.15275</v>
      </c>
    </row>
    <row r="113" spans="1:9">
      <c r="A113" s="28" t="s">
        <v>114</v>
      </c>
      <c r="B113" s="28">
        <v>112</v>
      </c>
      <c r="C113" s="3">
        <v>4.6769999999999996</v>
      </c>
      <c r="D113" s="3">
        <v>0.98548999999999998</v>
      </c>
      <c r="E113" s="3">
        <v>0.81889000000000001</v>
      </c>
      <c r="F113" s="3">
        <v>0.60236999999999996</v>
      </c>
      <c r="G113" s="3">
        <v>0</v>
      </c>
      <c r="H113" s="3">
        <v>0.13788</v>
      </c>
      <c r="I113" s="3">
        <v>0.17921999999999999</v>
      </c>
    </row>
    <row r="114" spans="1:9">
      <c r="A114" s="28" t="s">
        <v>115</v>
      </c>
      <c r="B114" s="28">
        <v>113</v>
      </c>
      <c r="C114" s="3">
        <v>4.6420000000000003</v>
      </c>
      <c r="D114" s="3">
        <v>0.92049000000000003</v>
      </c>
      <c r="E114" s="3">
        <v>1.18468</v>
      </c>
      <c r="F114" s="3">
        <v>0.27688000000000001</v>
      </c>
      <c r="G114" s="3">
        <v>0.33206999999999998</v>
      </c>
      <c r="H114" s="3">
        <v>8.8840000000000002E-2</v>
      </c>
      <c r="I114" s="3">
        <v>0.11973</v>
      </c>
    </row>
    <row r="115" spans="1:9">
      <c r="A115" s="28" t="s">
        <v>116</v>
      </c>
      <c r="B115" s="28">
        <v>114</v>
      </c>
      <c r="C115" s="3">
        <v>4.633</v>
      </c>
      <c r="D115" s="3">
        <v>0.54557999999999995</v>
      </c>
      <c r="E115" s="3">
        <v>0.67954000000000003</v>
      </c>
      <c r="F115" s="3">
        <v>0.40132000000000001</v>
      </c>
      <c r="G115" s="3">
        <v>0.42342000000000002</v>
      </c>
      <c r="H115" s="3">
        <v>4.3549999999999998E-2</v>
      </c>
      <c r="I115" s="3">
        <v>0.23086999999999999</v>
      </c>
    </row>
    <row r="116" spans="1:9">
      <c r="A116" s="28" t="s">
        <v>117</v>
      </c>
      <c r="B116" s="28">
        <v>115</v>
      </c>
      <c r="C116" s="3">
        <v>4.6100000000000003</v>
      </c>
      <c r="D116" s="3">
        <v>0.27100000000000002</v>
      </c>
      <c r="E116" s="3">
        <v>1.0327599999999999</v>
      </c>
      <c r="F116" s="3">
        <v>0.33474999999999999</v>
      </c>
      <c r="G116" s="3">
        <v>0.25861000000000001</v>
      </c>
      <c r="H116" s="3">
        <v>8.0790000000000001E-2</v>
      </c>
      <c r="I116" s="3">
        <v>0.18987000000000001</v>
      </c>
    </row>
    <row r="117" spans="1:9">
      <c r="A117" s="28" t="s">
        <v>118</v>
      </c>
      <c r="B117" s="28">
        <v>116</v>
      </c>
      <c r="C117" s="3">
        <v>4.5709999999999997</v>
      </c>
      <c r="D117" s="3">
        <v>7.1199999999999999E-2</v>
      </c>
      <c r="E117" s="3">
        <v>0.78968000000000005</v>
      </c>
      <c r="F117" s="3">
        <v>0.34200999999999998</v>
      </c>
      <c r="G117" s="3">
        <v>0.28531000000000001</v>
      </c>
      <c r="H117" s="3">
        <v>6.232E-2</v>
      </c>
      <c r="I117" s="3">
        <v>0.24362</v>
      </c>
    </row>
    <row r="118" spans="1:9">
      <c r="A118" s="28" t="s">
        <v>119</v>
      </c>
      <c r="B118" s="28">
        <v>117</v>
      </c>
      <c r="C118" s="3">
        <v>4.5650000000000004</v>
      </c>
      <c r="D118" s="3">
        <v>0.64498999999999995</v>
      </c>
      <c r="E118" s="3">
        <v>0.38174000000000002</v>
      </c>
      <c r="F118" s="3">
        <v>0.51529000000000003</v>
      </c>
      <c r="G118" s="3">
        <v>0.39785999999999999</v>
      </c>
      <c r="H118" s="3">
        <v>8.4919999999999995E-2</v>
      </c>
      <c r="I118" s="3">
        <v>0.26474999999999999</v>
      </c>
    </row>
    <row r="119" spans="1:9">
      <c r="A119" s="28" t="s">
        <v>120</v>
      </c>
      <c r="B119" s="28">
        <v>118</v>
      </c>
      <c r="C119" s="3">
        <v>4.55</v>
      </c>
      <c r="D119" s="3">
        <v>0.52107000000000003</v>
      </c>
      <c r="E119" s="3">
        <v>1.0140400000000001</v>
      </c>
      <c r="F119" s="3">
        <v>0.36878</v>
      </c>
      <c r="G119" s="3">
        <v>0.10081</v>
      </c>
      <c r="H119" s="3">
        <v>0.14660000000000001</v>
      </c>
      <c r="I119" s="3">
        <v>0.19062000000000001</v>
      </c>
    </row>
    <row r="120" spans="1:9">
      <c r="A120" s="28" t="s">
        <v>121</v>
      </c>
      <c r="B120" s="28">
        <v>119</v>
      </c>
      <c r="C120" s="3">
        <v>4.5179999999999998</v>
      </c>
      <c r="D120" s="3">
        <v>0.26673000000000002</v>
      </c>
      <c r="E120" s="3">
        <v>0.74302000000000001</v>
      </c>
      <c r="F120" s="3">
        <v>0.38846999999999998</v>
      </c>
      <c r="G120" s="3">
        <v>0.24424999999999999</v>
      </c>
      <c r="H120" s="3">
        <v>0.17175000000000001</v>
      </c>
      <c r="I120" s="3">
        <v>0.46187</v>
      </c>
    </row>
    <row r="121" spans="1:9">
      <c r="A121" s="28" t="s">
        <v>122</v>
      </c>
      <c r="B121" s="28">
        <v>120</v>
      </c>
      <c r="C121" s="3">
        <v>4.5170000000000003</v>
      </c>
      <c r="D121" s="3">
        <v>0</v>
      </c>
      <c r="E121" s="3">
        <v>1.0012000000000001</v>
      </c>
      <c r="F121" s="3">
        <v>9.8059999999999994E-2</v>
      </c>
      <c r="G121" s="3">
        <v>0.22605</v>
      </c>
      <c r="H121" s="3">
        <v>7.6249999999999998E-2</v>
      </c>
      <c r="I121" s="3">
        <v>0.24834000000000001</v>
      </c>
    </row>
    <row r="122" spans="1:9">
      <c r="A122" s="28" t="s">
        <v>123</v>
      </c>
      <c r="B122" s="28">
        <v>121</v>
      </c>
      <c r="C122" s="3">
        <v>4.5140000000000002</v>
      </c>
      <c r="D122" s="3">
        <v>0.35997000000000001</v>
      </c>
      <c r="E122" s="3">
        <v>0.86448999999999998</v>
      </c>
      <c r="F122" s="3">
        <v>0.56874000000000002</v>
      </c>
      <c r="G122" s="3">
        <v>0.38281999999999999</v>
      </c>
      <c r="H122" s="3">
        <v>5.9069999999999998E-2</v>
      </c>
      <c r="I122" s="3">
        <v>0.32296000000000002</v>
      </c>
    </row>
    <row r="123" spans="1:9">
      <c r="A123" s="28" t="s">
        <v>124</v>
      </c>
      <c r="B123" s="28">
        <v>122</v>
      </c>
      <c r="C123" s="3">
        <v>4.5119999999999996</v>
      </c>
      <c r="D123" s="3">
        <v>0.19073000000000001</v>
      </c>
      <c r="E123" s="3">
        <v>0.60406000000000004</v>
      </c>
      <c r="F123" s="3">
        <v>0.44055</v>
      </c>
      <c r="G123" s="3">
        <v>0.4345</v>
      </c>
      <c r="H123" s="3">
        <v>0.15048</v>
      </c>
      <c r="I123" s="3">
        <v>0.24324999999999999</v>
      </c>
    </row>
    <row r="124" spans="1:9">
      <c r="A124" s="28" t="s">
        <v>125</v>
      </c>
      <c r="B124" s="28">
        <v>123</v>
      </c>
      <c r="C124" s="3">
        <v>4.5069999999999997</v>
      </c>
      <c r="D124" s="3">
        <v>0.33023999999999998</v>
      </c>
      <c r="E124" s="3">
        <v>0.95570999999999995</v>
      </c>
      <c r="F124" s="3">
        <v>0</v>
      </c>
      <c r="G124" s="3">
        <v>0.40839999999999999</v>
      </c>
      <c r="H124" s="3">
        <v>8.7859999999999994E-2</v>
      </c>
      <c r="I124" s="3">
        <v>0.21487999999999999</v>
      </c>
    </row>
    <row r="125" spans="1:9">
      <c r="A125" s="28" t="s">
        <v>126</v>
      </c>
      <c r="B125" s="28">
        <v>124</v>
      </c>
      <c r="C125" s="3">
        <v>4.4359999999999999</v>
      </c>
      <c r="D125" s="3">
        <v>0.45406999999999997</v>
      </c>
      <c r="E125" s="3">
        <v>0.86907999999999996</v>
      </c>
      <c r="F125" s="3">
        <v>0.35874</v>
      </c>
      <c r="G125" s="3">
        <v>0.24232000000000001</v>
      </c>
      <c r="H125" s="3">
        <v>0.17460999999999999</v>
      </c>
      <c r="I125" s="3">
        <v>0.219</v>
      </c>
    </row>
    <row r="126" spans="1:9">
      <c r="A126" s="28" t="s">
        <v>127</v>
      </c>
      <c r="B126" s="28">
        <v>125</v>
      </c>
      <c r="C126" s="3">
        <v>4.4189999999999996</v>
      </c>
      <c r="D126" s="3">
        <v>0.36470999999999998</v>
      </c>
      <c r="E126" s="3">
        <v>0.99875999999999998</v>
      </c>
      <c r="F126" s="3">
        <v>0.41435</v>
      </c>
      <c r="G126" s="3">
        <v>0.42215000000000003</v>
      </c>
      <c r="H126" s="3">
        <v>5.8389999999999997E-2</v>
      </c>
      <c r="I126" s="3">
        <v>0.37541999999999998</v>
      </c>
    </row>
    <row r="127" spans="1:9">
      <c r="A127" s="28" t="s">
        <v>128</v>
      </c>
      <c r="B127" s="28">
        <v>126</v>
      </c>
      <c r="C127" s="3">
        <v>4.3689999999999998</v>
      </c>
      <c r="D127" s="3">
        <v>0.44024999999999997</v>
      </c>
      <c r="E127" s="3">
        <v>0.59206999999999999</v>
      </c>
      <c r="F127" s="3">
        <v>0.36291000000000001</v>
      </c>
      <c r="G127" s="3">
        <v>0.46073999999999998</v>
      </c>
      <c r="H127" s="3">
        <v>0.28105000000000002</v>
      </c>
      <c r="I127" s="3">
        <v>0.18093000000000001</v>
      </c>
    </row>
    <row r="128" spans="1:9">
      <c r="A128" s="28" t="s">
        <v>129</v>
      </c>
      <c r="B128" s="28">
        <v>127</v>
      </c>
      <c r="C128" s="3">
        <v>4.3499999999999996</v>
      </c>
      <c r="D128" s="3">
        <v>0.76820999999999995</v>
      </c>
      <c r="E128" s="3">
        <v>0.77710999999999997</v>
      </c>
      <c r="F128" s="3">
        <v>0.72989999999999999</v>
      </c>
      <c r="G128" s="3">
        <v>0.19847000000000001</v>
      </c>
      <c r="H128" s="3">
        <v>3.9E-2</v>
      </c>
      <c r="I128" s="3">
        <v>7.8549999999999995E-2</v>
      </c>
    </row>
    <row r="129" spans="1:9">
      <c r="A129" s="28" t="s">
        <v>130</v>
      </c>
      <c r="B129" s="28">
        <v>128</v>
      </c>
      <c r="C129" s="3">
        <v>4.3319999999999999</v>
      </c>
      <c r="D129" s="3">
        <v>0.99355000000000004</v>
      </c>
      <c r="E129" s="3">
        <v>1.1046400000000001</v>
      </c>
      <c r="F129" s="3">
        <v>4.7759999999999997E-2</v>
      </c>
      <c r="G129" s="3">
        <v>0.49495</v>
      </c>
      <c r="H129" s="3">
        <v>0.12474</v>
      </c>
      <c r="I129" s="3">
        <v>0.10460999999999999</v>
      </c>
    </row>
    <row r="130" spans="1:9">
      <c r="A130" s="28" t="s">
        <v>131</v>
      </c>
      <c r="B130" s="28">
        <v>129</v>
      </c>
      <c r="C130" s="3">
        <v>4.3070000000000004</v>
      </c>
      <c r="D130" s="3">
        <v>0.27107999999999999</v>
      </c>
      <c r="E130" s="3">
        <v>0.70904999999999996</v>
      </c>
      <c r="F130" s="3">
        <v>0.48246</v>
      </c>
      <c r="G130" s="3">
        <v>0.44017000000000001</v>
      </c>
      <c r="H130" s="3">
        <v>0.19034000000000001</v>
      </c>
      <c r="I130" s="3">
        <v>0.79588000000000003</v>
      </c>
    </row>
    <row r="131" spans="1:9">
      <c r="A131" s="28" t="s">
        <v>132</v>
      </c>
      <c r="B131" s="28">
        <v>130</v>
      </c>
      <c r="C131" s="3">
        <v>4.2969999999999997</v>
      </c>
      <c r="D131" s="3">
        <v>0.7419</v>
      </c>
      <c r="E131" s="3">
        <v>0.38562000000000002</v>
      </c>
      <c r="F131" s="3">
        <v>0.72926000000000002</v>
      </c>
      <c r="G131" s="3">
        <v>0.40577000000000002</v>
      </c>
      <c r="H131" s="3">
        <v>0.38330999999999998</v>
      </c>
      <c r="I131" s="3">
        <v>5.5469999999999998E-2</v>
      </c>
    </row>
    <row r="132" spans="1:9">
      <c r="A132" s="28" t="s">
        <v>133</v>
      </c>
      <c r="B132" s="28">
        <v>131</v>
      </c>
      <c r="C132" s="3">
        <v>4.2919999999999998</v>
      </c>
      <c r="D132" s="3">
        <v>1.6039999999999999E-2</v>
      </c>
      <c r="E132" s="3">
        <v>0.41133999999999998</v>
      </c>
      <c r="F132" s="3">
        <v>0.22561999999999999</v>
      </c>
      <c r="G132" s="3">
        <v>0.43053999999999998</v>
      </c>
      <c r="H132" s="3">
        <v>6.9769999999999999E-2</v>
      </c>
      <c r="I132" s="3">
        <v>0.33128000000000002</v>
      </c>
    </row>
    <row r="133" spans="1:9">
      <c r="A133" s="28" t="s">
        <v>134</v>
      </c>
      <c r="B133" s="28">
        <v>132</v>
      </c>
      <c r="C133" s="3">
        <v>4.2709999999999999</v>
      </c>
      <c r="D133" s="3">
        <v>0.83523999999999998</v>
      </c>
      <c r="E133" s="3">
        <v>1.01905</v>
      </c>
      <c r="F133" s="3">
        <v>0.70806000000000002</v>
      </c>
      <c r="G133" s="3">
        <v>0.53725999999999996</v>
      </c>
      <c r="H133" s="3">
        <v>9.1789999999999997E-2</v>
      </c>
      <c r="I133" s="3">
        <v>0.40827999999999998</v>
      </c>
    </row>
    <row r="134" spans="1:9">
      <c r="A134" s="28" t="s">
        <v>135</v>
      </c>
      <c r="B134" s="28">
        <v>133</v>
      </c>
      <c r="C134" s="3">
        <v>4.2519999999999998</v>
      </c>
      <c r="D134" s="3">
        <v>0.42249999999999999</v>
      </c>
      <c r="E134" s="3">
        <v>0.88766999999999996</v>
      </c>
      <c r="F134" s="3">
        <v>0.23402000000000001</v>
      </c>
      <c r="G134" s="3">
        <v>0.49308999999999997</v>
      </c>
      <c r="H134" s="3">
        <v>5.7860000000000002E-2</v>
      </c>
      <c r="I134" s="3">
        <v>0.20618</v>
      </c>
    </row>
    <row r="135" spans="1:9">
      <c r="A135" s="28" t="s">
        <v>136</v>
      </c>
      <c r="B135" s="28">
        <v>134</v>
      </c>
      <c r="C135" s="3">
        <v>4.218</v>
      </c>
      <c r="D135" s="3">
        <v>1.0121599999999999</v>
      </c>
      <c r="E135" s="3">
        <v>1.1061399999999999</v>
      </c>
      <c r="F135" s="3">
        <v>0.76649</v>
      </c>
      <c r="G135" s="3">
        <v>0.30586999999999998</v>
      </c>
      <c r="H135" s="3">
        <v>8.7200000000000003E-3</v>
      </c>
      <c r="I135" s="3">
        <v>0.11921</v>
      </c>
    </row>
    <row r="136" spans="1:9">
      <c r="A136" s="28" t="s">
        <v>137</v>
      </c>
      <c r="B136" s="28">
        <v>135</v>
      </c>
      <c r="C136" s="3">
        <v>4.194</v>
      </c>
      <c r="D136" s="3">
        <v>0.88180000000000003</v>
      </c>
      <c r="E136" s="3">
        <v>0.747</v>
      </c>
      <c r="F136" s="3">
        <v>0.61712</v>
      </c>
      <c r="G136" s="3">
        <v>0.17288000000000001</v>
      </c>
      <c r="H136" s="3">
        <v>6.3240000000000005E-2</v>
      </c>
      <c r="I136" s="3">
        <v>0.11291</v>
      </c>
    </row>
    <row r="137" spans="1:9">
      <c r="A137" s="28" t="s">
        <v>138</v>
      </c>
      <c r="B137" s="28">
        <v>136</v>
      </c>
      <c r="C137" s="3">
        <v>4.077</v>
      </c>
      <c r="D137" s="3">
        <v>0.54649000000000003</v>
      </c>
      <c r="E137" s="3">
        <v>0.68093000000000004</v>
      </c>
      <c r="F137" s="3">
        <v>0.40064</v>
      </c>
      <c r="G137" s="3">
        <v>0.35571000000000003</v>
      </c>
      <c r="H137" s="3">
        <v>7.8539999999999999E-2</v>
      </c>
      <c r="I137" s="3">
        <v>9.1310000000000002E-2</v>
      </c>
    </row>
    <row r="138" spans="1:9">
      <c r="A138" s="28" t="s">
        <v>139</v>
      </c>
      <c r="B138" s="28">
        <v>137</v>
      </c>
      <c r="C138" s="3">
        <v>4.0330000000000004</v>
      </c>
      <c r="D138" s="3">
        <v>0.75778000000000001</v>
      </c>
      <c r="E138" s="3">
        <v>0.86040000000000005</v>
      </c>
      <c r="F138" s="3">
        <v>0.16683000000000001</v>
      </c>
      <c r="G138" s="3">
        <v>0.10384</v>
      </c>
      <c r="H138" s="3">
        <v>7.1220000000000006E-2</v>
      </c>
      <c r="I138" s="3">
        <v>0.12343999999999999</v>
      </c>
    </row>
    <row r="139" spans="1:9">
      <c r="A139" s="28" t="s">
        <v>140</v>
      </c>
      <c r="B139" s="28">
        <v>138</v>
      </c>
      <c r="C139" s="3">
        <v>3.9950000000000001</v>
      </c>
      <c r="D139" s="3">
        <v>0.26074000000000003</v>
      </c>
      <c r="E139" s="3">
        <v>1.0352600000000001</v>
      </c>
      <c r="F139" s="3">
        <v>0.20583000000000001</v>
      </c>
      <c r="G139" s="3">
        <v>0.38857000000000003</v>
      </c>
      <c r="H139" s="3">
        <v>0.12352</v>
      </c>
      <c r="I139" s="3">
        <v>0.18798000000000001</v>
      </c>
    </row>
    <row r="140" spans="1:9">
      <c r="A140" s="28" t="s">
        <v>141</v>
      </c>
      <c r="B140" s="28">
        <v>139</v>
      </c>
      <c r="C140" s="3">
        <v>3.9889999999999999</v>
      </c>
      <c r="D140" s="3">
        <v>0.67866000000000004</v>
      </c>
      <c r="E140" s="3">
        <v>0.66290000000000004</v>
      </c>
      <c r="F140" s="3">
        <v>0.31051000000000001</v>
      </c>
      <c r="G140" s="3">
        <v>0.41465999999999997</v>
      </c>
      <c r="H140" s="3">
        <v>0.11686000000000001</v>
      </c>
      <c r="I140" s="3">
        <v>0.12388</v>
      </c>
    </row>
    <row r="141" spans="1:9">
      <c r="A141" s="28" t="s">
        <v>142</v>
      </c>
      <c r="B141" s="28">
        <v>140</v>
      </c>
      <c r="C141" s="3">
        <v>3.956</v>
      </c>
      <c r="D141" s="3">
        <v>0.23905999999999999</v>
      </c>
      <c r="E141" s="3">
        <v>0.79273000000000005</v>
      </c>
      <c r="F141" s="3">
        <v>0.36314999999999997</v>
      </c>
      <c r="G141" s="3">
        <v>0.22917000000000001</v>
      </c>
      <c r="H141" s="3">
        <v>0.19900000000000001</v>
      </c>
      <c r="I141" s="3">
        <v>0.17441000000000001</v>
      </c>
    </row>
    <row r="142" spans="1:9">
      <c r="A142" s="28" t="s">
        <v>143</v>
      </c>
      <c r="B142" s="28">
        <v>141</v>
      </c>
      <c r="C142" s="3">
        <v>3.931</v>
      </c>
      <c r="D142" s="3">
        <v>0.21102000000000001</v>
      </c>
      <c r="E142" s="3">
        <v>1.1329899999999999</v>
      </c>
      <c r="F142" s="3">
        <v>0.33861000000000002</v>
      </c>
      <c r="G142" s="3">
        <v>0.45727000000000001</v>
      </c>
      <c r="H142" s="3">
        <v>7.2669999999999998E-2</v>
      </c>
      <c r="I142" s="3">
        <v>0.29065999999999997</v>
      </c>
    </row>
    <row r="143" spans="1:9">
      <c r="A143" s="28" t="s">
        <v>144</v>
      </c>
      <c r="B143" s="28">
        <v>142</v>
      </c>
      <c r="C143" s="3">
        <v>3.9039999999999999</v>
      </c>
      <c r="D143" s="3">
        <v>0.36498000000000003</v>
      </c>
      <c r="E143" s="3">
        <v>0.97619</v>
      </c>
      <c r="F143" s="3">
        <v>0.43540000000000001</v>
      </c>
      <c r="G143" s="3">
        <v>0.36771999999999999</v>
      </c>
      <c r="H143" s="3">
        <v>0.10713</v>
      </c>
      <c r="I143" s="3">
        <v>0.20843</v>
      </c>
    </row>
    <row r="144" spans="1:9">
      <c r="A144" s="28" t="s">
        <v>145</v>
      </c>
      <c r="B144" s="28">
        <v>143</v>
      </c>
      <c r="C144" s="3">
        <v>3.8959999999999999</v>
      </c>
      <c r="D144" s="3">
        <v>1.0602400000000001</v>
      </c>
      <c r="E144" s="3">
        <v>0.90527999999999997</v>
      </c>
      <c r="F144" s="3">
        <v>0.43371999999999999</v>
      </c>
      <c r="G144" s="3">
        <v>0.31913999999999998</v>
      </c>
      <c r="H144" s="3">
        <v>0.11090999999999999</v>
      </c>
      <c r="I144" s="3">
        <v>6.8220000000000003E-2</v>
      </c>
    </row>
    <row r="145" spans="1:9">
      <c r="A145" s="28" t="s">
        <v>146</v>
      </c>
      <c r="B145" s="28">
        <v>144</v>
      </c>
      <c r="C145" s="3">
        <v>3.8450000000000002</v>
      </c>
      <c r="D145" s="3">
        <v>6.9400000000000003E-2</v>
      </c>
      <c r="E145" s="3">
        <v>0.77264999999999995</v>
      </c>
      <c r="F145" s="3">
        <v>0.29707</v>
      </c>
      <c r="G145" s="3">
        <v>0.47692000000000001</v>
      </c>
      <c r="H145" s="3">
        <v>0.15639</v>
      </c>
      <c r="I145" s="3">
        <v>0.19386999999999999</v>
      </c>
    </row>
    <row r="146" spans="1:9">
      <c r="A146" s="28" t="s">
        <v>147</v>
      </c>
      <c r="B146" s="28">
        <v>145</v>
      </c>
      <c r="C146" s="3">
        <v>3.819</v>
      </c>
      <c r="D146" s="3">
        <v>0.46038000000000001</v>
      </c>
      <c r="E146" s="3">
        <v>0.62736000000000003</v>
      </c>
      <c r="F146" s="3">
        <v>0.61114000000000002</v>
      </c>
      <c r="G146" s="3">
        <v>0.66246000000000005</v>
      </c>
      <c r="H146" s="3">
        <v>7.2470000000000007E-2</v>
      </c>
      <c r="I146" s="3">
        <v>0.40359</v>
      </c>
    </row>
    <row r="147" spans="1:9">
      <c r="A147" s="28" t="s">
        <v>148</v>
      </c>
      <c r="B147" s="28">
        <v>146</v>
      </c>
      <c r="C147" s="3">
        <v>3.7810000000000001</v>
      </c>
      <c r="D147" s="3">
        <v>0.28520000000000001</v>
      </c>
      <c r="E147" s="3">
        <v>1.00268</v>
      </c>
      <c r="F147" s="3">
        <v>0.38214999999999999</v>
      </c>
      <c r="G147" s="3">
        <v>0.32878000000000002</v>
      </c>
      <c r="H147" s="3">
        <v>5.747E-2</v>
      </c>
      <c r="I147" s="3">
        <v>0.34377000000000002</v>
      </c>
    </row>
    <row r="148" spans="1:9">
      <c r="A148" s="28" t="s">
        <v>149</v>
      </c>
      <c r="B148" s="28">
        <v>147</v>
      </c>
      <c r="C148" s="3">
        <v>3.681</v>
      </c>
      <c r="D148" s="3">
        <v>0.20824000000000001</v>
      </c>
      <c r="E148" s="3">
        <v>0.66800999999999999</v>
      </c>
      <c r="F148" s="3">
        <v>0.46721000000000001</v>
      </c>
      <c r="G148" s="3">
        <v>0.19184000000000001</v>
      </c>
      <c r="H148" s="3">
        <v>8.1240000000000007E-2</v>
      </c>
      <c r="I148" s="3">
        <v>0.21332999999999999</v>
      </c>
    </row>
    <row r="149" spans="1:9">
      <c r="A149" s="28" t="s">
        <v>150</v>
      </c>
      <c r="B149" s="28">
        <v>148</v>
      </c>
      <c r="C149" s="3">
        <v>3.6779999999999999</v>
      </c>
      <c r="D149" s="3">
        <v>7.85E-2</v>
      </c>
      <c r="E149" s="3">
        <v>0</v>
      </c>
      <c r="F149" s="3">
        <v>6.6989999999999994E-2</v>
      </c>
      <c r="G149" s="3">
        <v>0.48879</v>
      </c>
      <c r="H149" s="3">
        <v>8.2890000000000005E-2</v>
      </c>
      <c r="I149" s="3">
        <v>0.23835000000000001</v>
      </c>
    </row>
    <row r="150" spans="1:9">
      <c r="A150" s="28" t="s">
        <v>151</v>
      </c>
      <c r="B150" s="28">
        <v>149</v>
      </c>
      <c r="C150" s="3">
        <v>3.6669999999999998</v>
      </c>
      <c r="D150" s="3">
        <v>0.34193000000000001</v>
      </c>
      <c r="E150" s="3">
        <v>0.76061999999999996</v>
      </c>
      <c r="F150" s="3">
        <v>0.15010000000000001</v>
      </c>
      <c r="G150" s="3">
        <v>0.23501</v>
      </c>
      <c r="H150" s="3">
        <v>5.2690000000000001E-2</v>
      </c>
      <c r="I150" s="3">
        <v>0.18386</v>
      </c>
    </row>
    <row r="151" spans="1:9">
      <c r="A151" s="28" t="s">
        <v>152</v>
      </c>
      <c r="B151" s="28">
        <v>150</v>
      </c>
      <c r="C151" s="3">
        <v>3.6560000000000001</v>
      </c>
      <c r="D151" s="3">
        <v>0.17416999999999999</v>
      </c>
      <c r="E151" s="3">
        <v>0.46475</v>
      </c>
      <c r="F151" s="3">
        <v>0.24009</v>
      </c>
      <c r="G151" s="3">
        <v>0.37724999999999997</v>
      </c>
      <c r="H151" s="3">
        <v>0.12139</v>
      </c>
      <c r="I151" s="3">
        <v>0.28656999999999999</v>
      </c>
    </row>
    <row r="152" spans="1:9">
      <c r="A152" s="28" t="s">
        <v>153</v>
      </c>
      <c r="B152" s="28">
        <v>151</v>
      </c>
      <c r="C152" s="3">
        <v>3.6549999999999998</v>
      </c>
      <c r="D152" s="3">
        <v>0.46533999999999998</v>
      </c>
      <c r="E152" s="3">
        <v>0.77115</v>
      </c>
      <c r="F152" s="3">
        <v>0.15185000000000001</v>
      </c>
      <c r="G152" s="3">
        <v>0.46866000000000002</v>
      </c>
      <c r="H152" s="3">
        <v>0.17921999999999999</v>
      </c>
      <c r="I152" s="3">
        <v>0.20165</v>
      </c>
    </row>
    <row r="153" spans="1:9">
      <c r="A153" s="28" t="s">
        <v>154</v>
      </c>
      <c r="B153" s="28">
        <v>152</v>
      </c>
      <c r="C153" s="3">
        <v>3.5870000000000002</v>
      </c>
      <c r="D153" s="3">
        <v>0.25812000000000002</v>
      </c>
      <c r="E153" s="3">
        <v>0.85187999999999997</v>
      </c>
      <c r="F153" s="3">
        <v>0.27124999999999999</v>
      </c>
      <c r="G153" s="3">
        <v>0.39493</v>
      </c>
      <c r="H153" s="3">
        <v>0.12831999999999999</v>
      </c>
      <c r="I153" s="3">
        <v>0.21747</v>
      </c>
    </row>
    <row r="154" spans="1:9">
      <c r="A154" s="28" t="s">
        <v>155</v>
      </c>
      <c r="B154" s="28">
        <v>153</v>
      </c>
      <c r="C154" s="3">
        <v>3.5750000000000002</v>
      </c>
      <c r="D154" s="3">
        <v>0.31981999999999999</v>
      </c>
      <c r="E154" s="3">
        <v>0.30285000000000001</v>
      </c>
      <c r="F154" s="3">
        <v>0.30335000000000001</v>
      </c>
      <c r="G154" s="3">
        <v>0.23413999999999999</v>
      </c>
      <c r="H154" s="3">
        <v>9.7189999999999999E-2</v>
      </c>
      <c r="I154" s="3">
        <v>0.36509999999999998</v>
      </c>
    </row>
    <row r="155" spans="1:9">
      <c r="A155" s="28" t="s">
        <v>156</v>
      </c>
      <c r="B155" s="28">
        <v>154</v>
      </c>
      <c r="C155" s="3">
        <v>3.4649999999999999</v>
      </c>
      <c r="D155" s="3">
        <v>0.22208</v>
      </c>
      <c r="E155" s="3">
        <v>0.77370000000000005</v>
      </c>
      <c r="F155" s="3">
        <v>0.42864000000000002</v>
      </c>
      <c r="G155" s="3">
        <v>0.59201000000000004</v>
      </c>
      <c r="H155" s="3">
        <v>0.55191000000000001</v>
      </c>
      <c r="I155" s="3">
        <v>0.22628000000000001</v>
      </c>
    </row>
    <row r="156" spans="1:9">
      <c r="A156" s="28" t="s">
        <v>157</v>
      </c>
      <c r="B156" s="28">
        <v>155</v>
      </c>
      <c r="C156" s="3">
        <v>3.34</v>
      </c>
      <c r="D156" s="3">
        <v>0.28665000000000002</v>
      </c>
      <c r="E156" s="3">
        <v>0.35386000000000001</v>
      </c>
      <c r="F156" s="3">
        <v>0.31909999999999999</v>
      </c>
      <c r="G156" s="3">
        <v>0.48449999999999999</v>
      </c>
      <c r="H156" s="3">
        <v>8.0100000000000005E-2</v>
      </c>
      <c r="I156" s="3">
        <v>0.18260000000000001</v>
      </c>
    </row>
    <row r="157" spans="1:9">
      <c r="A157" s="28" t="s">
        <v>158</v>
      </c>
      <c r="B157" s="28">
        <v>156</v>
      </c>
      <c r="C157" s="3">
        <v>3.0059999999999998</v>
      </c>
      <c r="D157" s="3">
        <v>0.66320000000000001</v>
      </c>
      <c r="E157" s="3">
        <v>0.47488999999999998</v>
      </c>
      <c r="F157" s="3">
        <v>0.72192999999999996</v>
      </c>
      <c r="G157" s="3">
        <v>0.15684000000000001</v>
      </c>
      <c r="H157" s="3">
        <v>0.18906000000000001</v>
      </c>
      <c r="I157" s="3">
        <v>0.47178999999999999</v>
      </c>
    </row>
    <row r="158" spans="1:9">
      <c r="A158" s="28" t="s">
        <v>159</v>
      </c>
      <c r="B158" s="28">
        <v>157</v>
      </c>
      <c r="C158" s="3">
        <v>2.9049999999999998</v>
      </c>
      <c r="D158" s="3">
        <v>1.5299999999999999E-2</v>
      </c>
      <c r="E158" s="3">
        <v>0.41587000000000002</v>
      </c>
      <c r="F158" s="3">
        <v>0.22395999999999999</v>
      </c>
      <c r="G158" s="3">
        <v>0.11849999999999999</v>
      </c>
      <c r="H158" s="3">
        <v>0.10062</v>
      </c>
      <c r="I158" s="3">
        <v>0.19727</v>
      </c>
    </row>
    <row r="159" spans="1:9">
      <c r="A159" s="28" t="s">
        <v>160</v>
      </c>
      <c r="B159" s="28">
        <v>158</v>
      </c>
      <c r="C159" s="3">
        <v>2.839</v>
      </c>
      <c r="D159" s="3">
        <v>0.20868</v>
      </c>
      <c r="E159" s="3">
        <v>0.13994999999999999</v>
      </c>
      <c r="F159" s="3">
        <v>0.28443000000000002</v>
      </c>
      <c r="G159" s="3">
        <v>0.36453000000000002</v>
      </c>
      <c r="H159" s="3">
        <v>0.10731</v>
      </c>
      <c r="I159" s="3">
        <v>0.16681000000000001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FA8B-FA66-440B-857C-F6FEF069CE1A}">
  <dimension ref="A1:U289"/>
  <sheetViews>
    <sheetView tabSelected="1" topLeftCell="I143" zoomScale="125" zoomScaleNormal="65" workbookViewId="0">
      <selection activeCell="N111" sqref="N111"/>
    </sheetView>
  </sheetViews>
  <sheetFormatPr defaultRowHeight="14.4"/>
  <cols>
    <col min="2" max="2" width="9.44140625" bestFit="1" customWidth="1"/>
    <col min="3" max="3" width="9.6640625" bestFit="1" customWidth="1"/>
    <col min="4" max="4" width="7.21875" bestFit="1" customWidth="1"/>
    <col min="5" max="5" width="10.77734375" bestFit="1" customWidth="1"/>
    <col min="6" max="6" width="8.21875" bestFit="1" customWidth="1"/>
    <col min="7" max="7" width="11.88671875" bestFit="1" customWidth="1"/>
    <col min="8" max="8" width="9.77734375" bestFit="1" customWidth="1"/>
    <col min="9" max="11" width="9.77734375" customWidth="1"/>
    <col min="13" max="13" width="17.21875" bestFit="1" customWidth="1"/>
    <col min="14" max="14" width="11.88671875" bestFit="1" customWidth="1"/>
    <col min="15" max="15" width="13.5546875" bestFit="1" customWidth="1"/>
    <col min="16" max="17" width="11.88671875" bestFit="1" customWidth="1"/>
    <col min="18" max="18" width="11.88671875" customWidth="1"/>
    <col min="19" max="19" width="11.88671875" bestFit="1" customWidth="1"/>
    <col min="20" max="20" width="12.33203125" bestFit="1" customWidth="1"/>
    <col min="21" max="21" width="12" bestFit="1" customWidth="1"/>
  </cols>
  <sheetData>
    <row r="1" spans="1:19" ht="59.4">
      <c r="A1" s="26" t="s">
        <v>248</v>
      </c>
      <c r="B1" s="22" t="s">
        <v>161</v>
      </c>
      <c r="C1" s="23" t="s">
        <v>208</v>
      </c>
      <c r="D1" s="23" t="s">
        <v>209</v>
      </c>
      <c r="E1" s="23" t="s">
        <v>210</v>
      </c>
      <c r="F1" s="23" t="s">
        <v>211</v>
      </c>
      <c r="G1" s="23" t="s">
        <v>212</v>
      </c>
      <c r="H1" s="24" t="s">
        <v>213</v>
      </c>
      <c r="I1" s="23" t="s">
        <v>208</v>
      </c>
      <c r="J1" s="23" t="s">
        <v>209</v>
      </c>
      <c r="K1" s="23" t="s">
        <v>210</v>
      </c>
    </row>
    <row r="2" spans="1:19" ht="15.6">
      <c r="A2">
        <f>1</f>
        <v>1</v>
      </c>
      <c r="B2" s="4">
        <v>7.5869999999999997</v>
      </c>
      <c r="C2" s="3">
        <v>1.3965099999999999</v>
      </c>
      <c r="D2" s="3">
        <v>1.34951</v>
      </c>
      <c r="E2" s="3">
        <v>0.94142999999999999</v>
      </c>
      <c r="F2" s="3">
        <v>0.66556999999999999</v>
      </c>
      <c r="G2" s="3">
        <v>0.41977999999999999</v>
      </c>
      <c r="H2" s="5">
        <v>0.29677999999999999</v>
      </c>
      <c r="I2" s="3">
        <v>1.3965099999999999</v>
      </c>
      <c r="J2" s="3">
        <v>1.34951</v>
      </c>
      <c r="K2" s="3">
        <v>0.94142999999999999</v>
      </c>
      <c r="M2" t="s">
        <v>168</v>
      </c>
      <c r="N2" t="s">
        <v>167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</row>
    <row r="3" spans="1:19">
      <c r="A3">
        <f>A2+1</f>
        <v>2</v>
      </c>
      <c r="B3" s="4">
        <v>7.5609999999999999</v>
      </c>
      <c r="C3" s="3">
        <v>1.3023199999999999</v>
      </c>
      <c r="D3" s="3">
        <v>1.4022300000000001</v>
      </c>
      <c r="E3" s="3">
        <v>0.94784000000000002</v>
      </c>
      <c r="F3" s="3">
        <v>0.62877000000000005</v>
      </c>
      <c r="G3" s="3">
        <v>0.14144999999999999</v>
      </c>
      <c r="H3" s="5">
        <v>0.43630000000000002</v>
      </c>
      <c r="I3" s="3">
        <v>1.3023199999999999</v>
      </c>
      <c r="J3" s="3">
        <v>1.4022300000000001</v>
      </c>
      <c r="K3" s="3">
        <v>0.94784000000000002</v>
      </c>
      <c r="M3">
        <f t="shared" ref="M3:S3" si="0">AVERAGE(B2:B159)</f>
        <v>5.3757341772151905</v>
      </c>
      <c r="N3">
        <f t="shared" si="0"/>
        <v>0.84613721518987262</v>
      </c>
      <c r="O3">
        <f t="shared" si="0"/>
        <v>0.99104594936708867</v>
      </c>
      <c r="P3">
        <f t="shared" si="0"/>
        <v>0.63025936708860786</v>
      </c>
      <c r="Q3">
        <f t="shared" si="0"/>
        <v>0.42861493670886108</v>
      </c>
      <c r="R3">
        <f t="shared" si="0"/>
        <v>0.14342183544303794</v>
      </c>
      <c r="S3">
        <f t="shared" si="0"/>
        <v>0.23729550632911403</v>
      </c>
    </row>
    <row r="4" spans="1:19">
      <c r="A4">
        <f t="shared" ref="A4:A67" si="1">A3+1</f>
        <v>3</v>
      </c>
      <c r="B4" s="4">
        <v>7.5270000000000001</v>
      </c>
      <c r="C4" s="3">
        <v>1.32548</v>
      </c>
      <c r="D4" s="3">
        <v>1.3605799999999999</v>
      </c>
      <c r="E4" s="3">
        <v>0.87463999999999997</v>
      </c>
      <c r="F4" s="3">
        <v>0.64937999999999996</v>
      </c>
      <c r="G4" s="3">
        <v>0.48357</v>
      </c>
      <c r="H4" s="5">
        <v>0.34139000000000003</v>
      </c>
      <c r="I4" s="3">
        <v>1.32548</v>
      </c>
      <c r="J4" s="3">
        <v>1.3605799999999999</v>
      </c>
      <c r="K4" s="3">
        <v>0.87463999999999997</v>
      </c>
    </row>
    <row r="5" spans="1:19">
      <c r="A5">
        <f t="shared" si="1"/>
        <v>4</v>
      </c>
      <c r="B5" s="4">
        <v>7.5220000000000002</v>
      </c>
      <c r="C5" s="3">
        <v>1.4590000000000001</v>
      </c>
      <c r="D5" s="3">
        <v>1.3309500000000001</v>
      </c>
      <c r="E5" s="3">
        <v>0.88521000000000005</v>
      </c>
      <c r="F5" s="3">
        <v>0.66973000000000005</v>
      </c>
      <c r="G5" s="3">
        <v>0.36503000000000002</v>
      </c>
      <c r="H5" s="5">
        <v>0.34699000000000002</v>
      </c>
      <c r="I5" s="3">
        <v>1.4590000000000001</v>
      </c>
      <c r="J5" s="3">
        <v>1.3309500000000001</v>
      </c>
      <c r="K5" s="3">
        <v>0.88521000000000005</v>
      </c>
      <c r="M5" s="26" t="s">
        <v>215</v>
      </c>
      <c r="N5" s="1"/>
      <c r="R5" s="26" t="s">
        <v>202</v>
      </c>
    </row>
    <row r="6" spans="1:19">
      <c r="A6">
        <f t="shared" si="1"/>
        <v>5</v>
      </c>
      <c r="B6" s="4">
        <v>7.4269999999999996</v>
      </c>
      <c r="C6" s="3">
        <v>1.32629</v>
      </c>
      <c r="D6" s="3">
        <v>1.3226100000000001</v>
      </c>
      <c r="E6" s="3">
        <v>0.90563000000000005</v>
      </c>
      <c r="F6" s="3">
        <v>0.63297000000000003</v>
      </c>
      <c r="G6" s="3">
        <v>0.32956999999999997</v>
      </c>
      <c r="H6" s="5">
        <v>0.45811000000000002</v>
      </c>
      <c r="I6" s="3">
        <v>1.32629</v>
      </c>
      <c r="J6" s="3">
        <v>1.3226100000000001</v>
      </c>
      <c r="K6" s="3">
        <v>0.90563000000000005</v>
      </c>
    </row>
    <row r="7" spans="1:19" ht="15.6">
      <c r="A7">
        <f t="shared" si="1"/>
        <v>6</v>
      </c>
      <c r="B7" s="4">
        <v>7.4059999999999997</v>
      </c>
      <c r="C7" s="3">
        <v>1.2902499999999999</v>
      </c>
      <c r="D7" s="3">
        <v>1.31826</v>
      </c>
      <c r="E7" s="3">
        <v>0.88910999999999996</v>
      </c>
      <c r="F7" s="3">
        <v>0.64168999999999998</v>
      </c>
      <c r="G7" s="3">
        <v>0.41371999999999998</v>
      </c>
      <c r="H7" s="5">
        <v>0.23351</v>
      </c>
      <c r="I7" s="3">
        <v>1.2902499999999999</v>
      </c>
      <c r="J7" s="3">
        <v>1.31826</v>
      </c>
      <c r="K7" s="3">
        <v>0.88910999999999996</v>
      </c>
      <c r="M7" t="s">
        <v>170</v>
      </c>
      <c r="R7" t="s">
        <v>169</v>
      </c>
      <c r="S7" t="s">
        <v>203</v>
      </c>
    </row>
    <row r="8" spans="1:19" ht="15.6">
      <c r="A8">
        <f t="shared" si="1"/>
        <v>7</v>
      </c>
      <c r="B8" s="4">
        <v>7.3780000000000001</v>
      </c>
      <c r="C8" s="3">
        <v>1.32944</v>
      </c>
      <c r="D8" s="3">
        <v>1.28017</v>
      </c>
      <c r="E8" s="3">
        <v>0.89283999999999997</v>
      </c>
      <c r="F8" s="3">
        <v>0.61575999999999997</v>
      </c>
      <c r="G8" s="3">
        <v>0.31813999999999998</v>
      </c>
      <c r="H8" s="5">
        <v>0.47610000000000002</v>
      </c>
      <c r="I8" s="3">
        <v>1.32944</v>
      </c>
      <c r="J8" s="3">
        <v>1.28017</v>
      </c>
      <c r="K8" s="3">
        <v>0.89283999999999997</v>
      </c>
      <c r="M8" t="s">
        <v>171</v>
      </c>
      <c r="N8" s="9" t="s">
        <v>218</v>
      </c>
    </row>
    <row r="9" spans="1:19" ht="15.6">
      <c r="A9">
        <f t="shared" si="1"/>
        <v>8</v>
      </c>
      <c r="B9" s="4">
        <v>7.3639999999999999</v>
      </c>
      <c r="C9" s="3">
        <v>1.3317099999999999</v>
      </c>
      <c r="D9" s="3">
        <v>1.2890699999999999</v>
      </c>
      <c r="E9" s="3">
        <v>0.91086999999999996</v>
      </c>
      <c r="F9" s="3">
        <v>0.65980000000000005</v>
      </c>
      <c r="G9" s="3">
        <v>0.43844</v>
      </c>
      <c r="H9" s="5">
        <v>0.36262</v>
      </c>
      <c r="I9" s="3">
        <v>1.3317099999999999</v>
      </c>
      <c r="J9" s="3">
        <v>1.2890699999999999</v>
      </c>
      <c r="K9" s="3">
        <v>0.91086999999999996</v>
      </c>
      <c r="M9" t="s">
        <v>172</v>
      </c>
      <c r="N9" t="s">
        <v>219</v>
      </c>
    </row>
    <row r="10" spans="1:19">
      <c r="A10">
        <f t="shared" si="1"/>
        <v>9</v>
      </c>
      <c r="B10" s="4">
        <v>7.2859999999999996</v>
      </c>
      <c r="C10" s="3">
        <v>1.2501800000000001</v>
      </c>
      <c r="D10" s="3">
        <v>1.3196699999999999</v>
      </c>
      <c r="E10" s="3">
        <v>0.90837000000000001</v>
      </c>
      <c r="F10" s="3">
        <v>0.63937999999999995</v>
      </c>
      <c r="G10" s="3">
        <v>0.42921999999999999</v>
      </c>
      <c r="H10" s="5">
        <v>0.47500999999999999</v>
      </c>
      <c r="I10" s="3">
        <v>1.2501800000000001</v>
      </c>
      <c r="J10" s="3">
        <v>1.3196699999999999</v>
      </c>
      <c r="K10" s="3">
        <v>0.90837000000000001</v>
      </c>
    </row>
    <row r="11" spans="1:19">
      <c r="A11">
        <f t="shared" si="1"/>
        <v>10</v>
      </c>
      <c r="B11" s="4">
        <v>7.2839999999999998</v>
      </c>
      <c r="C11" s="3">
        <v>1.33358</v>
      </c>
      <c r="D11" s="3">
        <v>1.3092299999999999</v>
      </c>
      <c r="E11" s="3">
        <v>0.93156000000000005</v>
      </c>
      <c r="F11" s="3">
        <v>0.65124000000000004</v>
      </c>
      <c r="G11" s="3">
        <v>0.35637000000000002</v>
      </c>
      <c r="H11" s="5">
        <v>0.43562000000000001</v>
      </c>
      <c r="I11" s="3">
        <v>1.33358</v>
      </c>
      <c r="J11" s="3">
        <v>1.3092299999999999</v>
      </c>
      <c r="K11" s="3">
        <v>0.93156000000000005</v>
      </c>
      <c r="M11" t="s">
        <v>173</v>
      </c>
    </row>
    <row r="12" spans="1:19" ht="15" thickBot="1">
      <c r="A12">
        <f t="shared" si="1"/>
        <v>11</v>
      </c>
      <c r="B12" s="4">
        <v>7.2779999999999996</v>
      </c>
      <c r="C12" s="3">
        <v>1.2285699999999999</v>
      </c>
      <c r="D12" s="3">
        <v>1.22393</v>
      </c>
      <c r="E12" s="3">
        <v>0.91386999999999996</v>
      </c>
      <c r="F12" s="3">
        <v>0.41319</v>
      </c>
      <c r="G12" s="3">
        <v>7.7850000000000003E-2</v>
      </c>
      <c r="H12" s="5">
        <v>0.33172000000000001</v>
      </c>
      <c r="I12" s="3">
        <v>1.2285699999999999</v>
      </c>
      <c r="J12" s="3">
        <v>1.22393</v>
      </c>
      <c r="K12" s="3">
        <v>0.91386999999999996</v>
      </c>
    </row>
    <row r="13" spans="1:19">
      <c r="A13">
        <f t="shared" si="1"/>
        <v>12</v>
      </c>
      <c r="B13" s="4">
        <v>7.226</v>
      </c>
      <c r="C13" s="3">
        <v>0.95577999999999996</v>
      </c>
      <c r="D13" s="3">
        <v>1.2378800000000001</v>
      </c>
      <c r="E13" s="3">
        <v>0.86026999999999998</v>
      </c>
      <c r="F13" s="3">
        <v>0.63375999999999999</v>
      </c>
      <c r="G13" s="3">
        <v>0.10582999999999999</v>
      </c>
      <c r="H13" s="5">
        <v>0.25496999999999997</v>
      </c>
      <c r="I13" s="3">
        <v>0.95577999999999996</v>
      </c>
      <c r="J13" s="3">
        <v>1.2378800000000001</v>
      </c>
      <c r="K13" s="3">
        <v>0.86026999999999998</v>
      </c>
      <c r="M13" s="12" t="s">
        <v>174</v>
      </c>
      <c r="N13" s="13"/>
    </row>
    <row r="14" spans="1:19">
      <c r="A14">
        <f t="shared" si="1"/>
        <v>13</v>
      </c>
      <c r="B14" s="4">
        <v>7.2</v>
      </c>
      <c r="C14" s="3">
        <v>1.3372299999999999</v>
      </c>
      <c r="D14" s="3">
        <v>1.29704</v>
      </c>
      <c r="E14" s="3">
        <v>0.89041999999999999</v>
      </c>
      <c r="F14" s="3">
        <v>0.62433000000000005</v>
      </c>
      <c r="G14" s="3">
        <v>0.18676000000000001</v>
      </c>
      <c r="H14" s="5">
        <v>0.33088000000000001</v>
      </c>
      <c r="I14" s="3">
        <v>1.3372299999999999</v>
      </c>
      <c r="J14" s="3">
        <v>1.29704</v>
      </c>
      <c r="K14" s="3">
        <v>0.89041999999999999</v>
      </c>
      <c r="M14" s="14" t="s">
        <v>175</v>
      </c>
      <c r="N14" s="15">
        <v>0.88161130291716372</v>
      </c>
    </row>
    <row r="15" spans="1:19">
      <c r="A15">
        <f t="shared" si="1"/>
        <v>14</v>
      </c>
      <c r="B15" s="4">
        <v>7.1870000000000003</v>
      </c>
      <c r="C15" s="3">
        <v>1.02054</v>
      </c>
      <c r="D15" s="3">
        <v>0.91451000000000005</v>
      </c>
      <c r="E15" s="3">
        <v>0.81444000000000005</v>
      </c>
      <c r="F15" s="3">
        <v>0.48181000000000002</v>
      </c>
      <c r="G15" s="3">
        <v>0.21312</v>
      </c>
      <c r="H15" s="5">
        <v>0.14074</v>
      </c>
      <c r="I15" s="3">
        <v>1.02054</v>
      </c>
      <c r="J15" s="3">
        <v>0.91451000000000005</v>
      </c>
      <c r="K15" s="3">
        <v>0.81444000000000005</v>
      </c>
      <c r="M15" s="14" t="s">
        <v>176</v>
      </c>
      <c r="N15" s="15">
        <v>0.77723848943129892</v>
      </c>
    </row>
    <row r="16" spans="1:19">
      <c r="A16">
        <f t="shared" si="1"/>
        <v>15</v>
      </c>
      <c r="B16" s="4">
        <v>7.1189999999999998</v>
      </c>
      <c r="C16" s="3">
        <v>1.3945099999999999</v>
      </c>
      <c r="D16" s="3">
        <v>1.2471099999999999</v>
      </c>
      <c r="E16" s="3">
        <v>0.86178999999999994</v>
      </c>
      <c r="F16" s="3">
        <v>0.54603999999999997</v>
      </c>
      <c r="G16" s="3">
        <v>0.15890000000000001</v>
      </c>
      <c r="H16" s="5">
        <v>0.40105000000000002</v>
      </c>
      <c r="I16" s="3">
        <v>1.3945099999999999</v>
      </c>
      <c r="J16" s="3">
        <v>1.2471099999999999</v>
      </c>
      <c r="K16" s="3">
        <v>0.86178999999999994</v>
      </c>
      <c r="M16" s="14" t="s">
        <v>177</v>
      </c>
      <c r="N16" s="15">
        <v>0.76838703868022473</v>
      </c>
    </row>
    <row r="17" spans="1:21">
      <c r="A17">
        <f t="shared" si="1"/>
        <v>16</v>
      </c>
      <c r="B17" s="4">
        <v>6.9829999999999997</v>
      </c>
      <c r="C17" s="3">
        <v>0.98124</v>
      </c>
      <c r="D17" s="3">
        <v>1.2328699999999999</v>
      </c>
      <c r="E17" s="3">
        <v>0.69701999999999997</v>
      </c>
      <c r="F17" s="3">
        <v>0.49048999999999998</v>
      </c>
      <c r="G17" s="3">
        <v>0.17521</v>
      </c>
      <c r="H17" s="5">
        <v>0.14574000000000001</v>
      </c>
      <c r="I17" s="3">
        <v>0.98124</v>
      </c>
      <c r="J17" s="3">
        <v>1.2328699999999999</v>
      </c>
      <c r="K17" s="3">
        <v>0.69701999999999997</v>
      </c>
      <c r="M17" s="14" t="s">
        <v>2</v>
      </c>
      <c r="N17" s="15">
        <v>0.55104968755329731</v>
      </c>
    </row>
    <row r="18" spans="1:21" ht="15" thickBot="1">
      <c r="A18">
        <f t="shared" si="1"/>
        <v>17</v>
      </c>
      <c r="B18" s="4">
        <v>6.9459999999999997</v>
      </c>
      <c r="C18" s="3">
        <v>1.5639099999999999</v>
      </c>
      <c r="D18" s="3">
        <v>1.21963</v>
      </c>
      <c r="E18" s="3">
        <v>0.91893999999999998</v>
      </c>
      <c r="F18" s="3">
        <v>0.61582999999999999</v>
      </c>
      <c r="G18" s="3">
        <v>0.37797999999999998</v>
      </c>
      <c r="H18" s="5">
        <v>0.28033999999999998</v>
      </c>
      <c r="I18" s="3">
        <v>1.5639099999999999</v>
      </c>
      <c r="J18" s="3">
        <v>1.21963</v>
      </c>
      <c r="K18" s="3">
        <v>0.91893999999999998</v>
      </c>
      <c r="M18" s="16" t="s">
        <v>178</v>
      </c>
      <c r="N18" s="17">
        <v>158</v>
      </c>
    </row>
    <row r="19" spans="1:21">
      <c r="A19">
        <f t="shared" si="1"/>
        <v>18</v>
      </c>
      <c r="B19" s="4">
        <v>6.94</v>
      </c>
      <c r="C19" s="3">
        <v>1.33596</v>
      </c>
      <c r="D19" s="3">
        <v>1.36948</v>
      </c>
      <c r="E19" s="3">
        <v>0.89532999999999996</v>
      </c>
      <c r="F19" s="3">
        <v>0.61777000000000004</v>
      </c>
      <c r="G19" s="3">
        <v>0.28703000000000001</v>
      </c>
      <c r="H19" s="5">
        <v>0.45900999999999997</v>
      </c>
      <c r="I19" s="3">
        <v>1.33596</v>
      </c>
      <c r="J19" s="3">
        <v>1.36948</v>
      </c>
      <c r="K19" s="3">
        <v>0.89532999999999996</v>
      </c>
    </row>
    <row r="20" spans="1:21" ht="15" thickBot="1">
      <c r="A20">
        <f t="shared" si="1"/>
        <v>19</v>
      </c>
      <c r="B20" s="4">
        <v>6.9370000000000003</v>
      </c>
      <c r="C20" s="3">
        <v>1.30782</v>
      </c>
      <c r="D20" s="3">
        <v>1.28566</v>
      </c>
      <c r="E20" s="3">
        <v>0.89666999999999997</v>
      </c>
      <c r="F20" s="3">
        <v>0.58450000000000002</v>
      </c>
      <c r="G20" s="3">
        <v>0.22539999999999999</v>
      </c>
      <c r="H20" s="5">
        <v>0.2225</v>
      </c>
      <c r="I20" s="3">
        <v>1.30782</v>
      </c>
      <c r="J20" s="3">
        <v>1.28566</v>
      </c>
      <c r="K20" s="3">
        <v>0.89666999999999997</v>
      </c>
      <c r="M20" t="s">
        <v>179</v>
      </c>
    </row>
    <row r="21" spans="1:21">
      <c r="A21">
        <f t="shared" si="1"/>
        <v>20</v>
      </c>
      <c r="B21" s="4">
        <v>6.9009999999999998</v>
      </c>
      <c r="C21" s="3">
        <v>1.42727</v>
      </c>
      <c r="D21" s="3">
        <v>1.12575</v>
      </c>
      <c r="E21" s="3">
        <v>0.80925000000000002</v>
      </c>
      <c r="F21" s="3">
        <v>0.64156999999999997</v>
      </c>
      <c r="G21" s="3">
        <v>0.38583000000000001</v>
      </c>
      <c r="H21" s="5">
        <v>0.26428000000000001</v>
      </c>
      <c r="I21" s="3">
        <v>1.42727</v>
      </c>
      <c r="J21" s="3">
        <v>1.12575</v>
      </c>
      <c r="K21" s="3">
        <v>0.80925000000000002</v>
      </c>
      <c r="M21" s="18"/>
      <c r="N21" s="19" t="s">
        <v>184</v>
      </c>
      <c r="O21" s="19" t="s">
        <v>185</v>
      </c>
      <c r="P21" s="19" t="s">
        <v>186</v>
      </c>
      <c r="Q21" s="19" t="s">
        <v>187</v>
      </c>
      <c r="R21" s="20" t="s">
        <v>188</v>
      </c>
    </row>
    <row r="22" spans="1:21">
      <c r="A22">
        <f t="shared" si="1"/>
        <v>21</v>
      </c>
      <c r="B22" s="4">
        <v>6.867</v>
      </c>
      <c r="C22" s="3">
        <v>1.26637</v>
      </c>
      <c r="D22" s="3">
        <v>1.28548</v>
      </c>
      <c r="E22" s="3">
        <v>0.90942999999999996</v>
      </c>
      <c r="F22" s="3">
        <v>0.59624999999999995</v>
      </c>
      <c r="G22" s="3">
        <v>0.32067000000000001</v>
      </c>
      <c r="H22" s="5">
        <v>0.51912000000000003</v>
      </c>
      <c r="I22" s="3">
        <v>1.26637</v>
      </c>
      <c r="J22" s="3">
        <v>1.28548</v>
      </c>
      <c r="K22" s="3">
        <v>0.90942999999999996</v>
      </c>
      <c r="M22" s="14" t="s">
        <v>180</v>
      </c>
      <c r="N22" s="11">
        <v>6</v>
      </c>
      <c r="O22" s="11">
        <v>159.98254935440249</v>
      </c>
      <c r="P22" s="11">
        <v>26.663758225733748</v>
      </c>
      <c r="Q22" s="11">
        <v>87.809163863559093</v>
      </c>
      <c r="R22" s="15">
        <v>1.0428632327457423E-46</v>
      </c>
    </row>
    <row r="23" spans="1:21">
      <c r="A23">
        <f t="shared" si="1"/>
        <v>22</v>
      </c>
      <c r="B23" s="4">
        <v>6.8529999999999998</v>
      </c>
      <c r="C23" s="3">
        <v>1.3601099999999999</v>
      </c>
      <c r="D23" s="3">
        <v>1.08182</v>
      </c>
      <c r="E23" s="3">
        <v>0.76275999999999999</v>
      </c>
      <c r="F23" s="3">
        <v>0.63273999999999997</v>
      </c>
      <c r="G23" s="3">
        <v>0.32523999999999997</v>
      </c>
      <c r="H23" s="5">
        <v>0.21542</v>
      </c>
      <c r="I23" s="3">
        <v>1.3601099999999999</v>
      </c>
      <c r="J23" s="3">
        <v>1.08182</v>
      </c>
      <c r="K23" s="3">
        <v>0.76275999999999999</v>
      </c>
      <c r="M23" s="14" t="s">
        <v>181</v>
      </c>
      <c r="N23" s="11">
        <v>151</v>
      </c>
      <c r="O23" s="11">
        <v>45.852019481040578</v>
      </c>
      <c r="P23" s="11">
        <v>0.30365575815258661</v>
      </c>
      <c r="Q23" s="11"/>
      <c r="R23" s="15"/>
    </row>
    <row r="24" spans="1:21" ht="15" thickBot="1">
      <c r="A24">
        <f t="shared" si="1"/>
        <v>23</v>
      </c>
      <c r="B24" s="4">
        <v>6.81</v>
      </c>
      <c r="C24" s="3">
        <v>1.0442400000000001</v>
      </c>
      <c r="D24" s="3">
        <v>1.25596</v>
      </c>
      <c r="E24" s="3">
        <v>0.72052000000000005</v>
      </c>
      <c r="F24" s="3">
        <v>0.42908000000000002</v>
      </c>
      <c r="G24" s="3">
        <v>0.11069</v>
      </c>
      <c r="H24" s="5">
        <v>5.8409999999999997E-2</v>
      </c>
      <c r="I24" s="3">
        <v>1.0442400000000001</v>
      </c>
      <c r="J24" s="3">
        <v>1.25596</v>
      </c>
      <c r="K24" s="3">
        <v>0.72052000000000005</v>
      </c>
      <c r="M24" s="16" t="s">
        <v>182</v>
      </c>
      <c r="N24" s="21">
        <v>157</v>
      </c>
      <c r="O24" s="21">
        <v>205.83456883544306</v>
      </c>
      <c r="P24" s="21"/>
      <c r="Q24" s="21"/>
      <c r="R24" s="17"/>
    </row>
    <row r="25" spans="1:21" ht="15" thickBot="1">
      <c r="A25">
        <f t="shared" si="1"/>
        <v>24</v>
      </c>
      <c r="B25" s="4">
        <v>6.798</v>
      </c>
      <c r="C25" s="3">
        <v>1.52186</v>
      </c>
      <c r="D25" s="3">
        <v>1.02</v>
      </c>
      <c r="E25" s="3">
        <v>1.02525</v>
      </c>
      <c r="F25" s="3">
        <v>0.54252</v>
      </c>
      <c r="G25" s="3">
        <v>0.49209999999999998</v>
      </c>
      <c r="H25" s="5">
        <v>0.31104999999999999</v>
      </c>
      <c r="I25" s="3">
        <v>1.52186</v>
      </c>
      <c r="J25" s="3">
        <v>1.02</v>
      </c>
      <c r="K25" s="3">
        <v>1.02525</v>
      </c>
    </row>
    <row r="26" spans="1:21">
      <c r="A26">
        <f t="shared" si="1"/>
        <v>25</v>
      </c>
      <c r="B26" s="4">
        <v>6.7859999999999996</v>
      </c>
      <c r="C26" s="3">
        <v>1.0635300000000001</v>
      </c>
      <c r="D26" s="3">
        <v>1.1984999999999999</v>
      </c>
      <c r="E26" s="3">
        <v>0.79661000000000004</v>
      </c>
      <c r="F26" s="3">
        <v>0.54210000000000003</v>
      </c>
      <c r="G26" s="3">
        <v>9.2700000000000005E-2</v>
      </c>
      <c r="H26" s="5">
        <v>0.24434</v>
      </c>
      <c r="I26" s="3">
        <v>1.0635300000000001</v>
      </c>
      <c r="J26" s="3">
        <v>1.1984999999999999</v>
      </c>
      <c r="K26" s="3">
        <v>0.79661000000000004</v>
      </c>
      <c r="M26" s="18"/>
      <c r="N26" s="19" t="s">
        <v>189</v>
      </c>
      <c r="O26" s="19" t="s">
        <v>2</v>
      </c>
      <c r="P26" s="19" t="s">
        <v>190</v>
      </c>
      <c r="Q26" s="19" t="s">
        <v>191</v>
      </c>
      <c r="R26" s="19" t="s">
        <v>192</v>
      </c>
      <c r="S26" s="19" t="s">
        <v>193</v>
      </c>
      <c r="T26" s="19" t="s">
        <v>194</v>
      </c>
      <c r="U26" s="20" t="s">
        <v>195</v>
      </c>
    </row>
    <row r="27" spans="1:21">
      <c r="A27">
        <f t="shared" si="1"/>
        <v>26</v>
      </c>
      <c r="B27" s="4">
        <v>6.75</v>
      </c>
      <c r="C27" s="3">
        <v>1.32792</v>
      </c>
      <c r="D27" s="3">
        <v>1.2993699999999999</v>
      </c>
      <c r="E27" s="3">
        <v>0.89185999999999999</v>
      </c>
      <c r="F27" s="3">
        <v>0.61477000000000004</v>
      </c>
      <c r="G27" s="3">
        <v>0.21843000000000001</v>
      </c>
      <c r="H27" s="5">
        <v>0.28214</v>
      </c>
      <c r="I27" s="3">
        <v>1.32792</v>
      </c>
      <c r="J27" s="3">
        <v>1.2993699999999999</v>
      </c>
      <c r="K27" s="3">
        <v>0.89185999999999999</v>
      </c>
      <c r="M27" s="14" t="s">
        <v>183</v>
      </c>
      <c r="N27" s="11">
        <v>1.8601849449130621</v>
      </c>
      <c r="O27" s="11">
        <v>0.19048237068674689</v>
      </c>
      <c r="P27" s="11">
        <v>9.7656541033510322</v>
      </c>
      <c r="Q27" s="11">
        <v>9.153416076572578E-18</v>
      </c>
      <c r="R27" s="11">
        <v>1.4838300819038983</v>
      </c>
      <c r="S27" s="11">
        <v>2.2365398079222261</v>
      </c>
      <c r="T27" s="11">
        <v>1.4838300819038983</v>
      </c>
      <c r="U27" s="15">
        <v>2.2365398079222261</v>
      </c>
    </row>
    <row r="28" spans="1:21">
      <c r="A28">
        <f t="shared" si="1"/>
        <v>27</v>
      </c>
      <c r="B28" s="4">
        <v>6.67</v>
      </c>
      <c r="C28" s="3">
        <v>1.1071500000000001</v>
      </c>
      <c r="D28" s="3">
        <v>1.1244700000000001</v>
      </c>
      <c r="E28" s="3">
        <v>0.85857000000000006</v>
      </c>
      <c r="F28" s="3">
        <v>0.44131999999999999</v>
      </c>
      <c r="G28" s="3">
        <v>0.12869</v>
      </c>
      <c r="H28" s="5">
        <v>0.33362999999999998</v>
      </c>
      <c r="I28" s="3">
        <v>1.1071500000000001</v>
      </c>
      <c r="J28" s="3">
        <v>1.1244700000000001</v>
      </c>
      <c r="K28" s="3">
        <v>0.85857000000000006</v>
      </c>
      <c r="M28" s="14" t="s">
        <v>196</v>
      </c>
      <c r="N28" s="11">
        <v>0.86065720360830622</v>
      </c>
      <c r="O28" s="11">
        <v>0.22031131698214612</v>
      </c>
      <c r="P28" s="11">
        <v>3.9065501282353701</v>
      </c>
      <c r="Q28" s="11">
        <v>1.4086235477418679E-4</v>
      </c>
      <c r="R28" s="11">
        <v>0.42536634061006956</v>
      </c>
      <c r="S28" s="11">
        <v>1.2959480666065428</v>
      </c>
      <c r="T28" s="11">
        <v>0.42536634061006956</v>
      </c>
      <c r="U28" s="15">
        <v>1.2959480666065428</v>
      </c>
    </row>
    <row r="29" spans="1:21">
      <c r="A29">
        <f t="shared" si="1"/>
        <v>28</v>
      </c>
      <c r="B29" s="4">
        <v>6.6109999999999998</v>
      </c>
      <c r="C29" s="3">
        <v>1.69042</v>
      </c>
      <c r="D29" s="3">
        <v>1.0786</v>
      </c>
      <c r="E29" s="3">
        <v>0.79732999999999998</v>
      </c>
      <c r="F29" s="3">
        <v>0.64039999999999997</v>
      </c>
      <c r="G29" s="3">
        <v>0.52207999999999999</v>
      </c>
      <c r="H29" s="5">
        <v>0.32573000000000002</v>
      </c>
      <c r="I29" s="3">
        <v>1.69042</v>
      </c>
      <c r="J29" s="3">
        <v>1.0786</v>
      </c>
      <c r="K29" s="3">
        <v>0.79732999999999998</v>
      </c>
      <c r="M29" s="14" t="s">
        <v>197</v>
      </c>
      <c r="N29" s="11">
        <v>1.4088915916493856</v>
      </c>
      <c r="O29" s="11">
        <v>0.22267506863239647</v>
      </c>
      <c r="P29" s="11">
        <v>6.3271187039589813</v>
      </c>
      <c r="Q29" s="11">
        <v>2.6923423962561778E-9</v>
      </c>
      <c r="R29" s="11">
        <v>0.96893043068441143</v>
      </c>
      <c r="S29" s="11">
        <v>1.8488527526143597</v>
      </c>
      <c r="T29" s="11">
        <v>0.96893043068441143</v>
      </c>
      <c r="U29" s="15">
        <v>1.8488527526143597</v>
      </c>
    </row>
    <row r="30" spans="1:21">
      <c r="A30">
        <f t="shared" si="1"/>
        <v>29</v>
      </c>
      <c r="B30" s="4">
        <v>6.5750000000000002</v>
      </c>
      <c r="C30" s="3">
        <v>1.2777799999999999</v>
      </c>
      <c r="D30" s="3">
        <v>1.2603800000000001</v>
      </c>
      <c r="E30" s="3">
        <v>0.94579000000000002</v>
      </c>
      <c r="F30" s="3">
        <v>0.55010999999999999</v>
      </c>
      <c r="G30" s="3">
        <v>0.20646</v>
      </c>
      <c r="H30" s="5">
        <v>0.12332</v>
      </c>
      <c r="I30" s="3">
        <v>1.2777799999999999</v>
      </c>
      <c r="J30" s="3">
        <v>1.2603800000000001</v>
      </c>
      <c r="K30" s="3">
        <v>0.94579000000000002</v>
      </c>
      <c r="M30" s="14" t="s">
        <v>198</v>
      </c>
      <c r="N30" s="11">
        <v>0.9753090252823402</v>
      </c>
      <c r="O30" s="11">
        <v>0.31629299770307384</v>
      </c>
      <c r="P30" s="11">
        <v>3.0835618630986272</v>
      </c>
      <c r="Q30" s="11">
        <v>2.4325288705144559E-3</v>
      </c>
      <c r="R30" s="11">
        <v>0.35037766080945776</v>
      </c>
      <c r="S30" s="11">
        <v>1.6002403897552226</v>
      </c>
      <c r="T30" s="11">
        <v>0.35037766080945776</v>
      </c>
      <c r="U30" s="15">
        <v>1.6002403897552226</v>
      </c>
    </row>
    <row r="31" spans="1:21">
      <c r="A31">
        <f t="shared" si="1"/>
        <v>30</v>
      </c>
      <c r="B31" s="4">
        <v>6.5739999999999998</v>
      </c>
      <c r="C31" s="3">
        <v>1.0535099999999999</v>
      </c>
      <c r="D31" s="3">
        <v>1.24823</v>
      </c>
      <c r="E31" s="3">
        <v>0.78722999999999999</v>
      </c>
      <c r="F31" s="3">
        <v>0.44973999999999997</v>
      </c>
      <c r="G31" s="3">
        <v>8.4839999999999999E-2</v>
      </c>
      <c r="H31" s="5">
        <v>0.11451</v>
      </c>
      <c r="I31" s="3">
        <v>1.0535099999999999</v>
      </c>
      <c r="J31" s="3">
        <v>1.24823</v>
      </c>
      <c r="K31" s="3">
        <v>0.78722999999999999</v>
      </c>
      <c r="M31" s="14" t="s">
        <v>199</v>
      </c>
      <c r="N31" s="11">
        <v>1.3334329307729869</v>
      </c>
      <c r="O31" s="11">
        <v>0.38501568247240819</v>
      </c>
      <c r="P31" s="11">
        <v>3.4633210839886921</v>
      </c>
      <c r="Q31" s="11">
        <v>6.9442689143247097E-4</v>
      </c>
      <c r="R31" s="11">
        <v>0.57271935969097432</v>
      </c>
      <c r="S31" s="11">
        <v>2.0941465018549996</v>
      </c>
      <c r="T31" s="11">
        <v>0.57271935969097432</v>
      </c>
      <c r="U31" s="15">
        <v>2.0941465018549996</v>
      </c>
    </row>
    <row r="32" spans="1:21">
      <c r="A32">
        <f t="shared" si="1"/>
        <v>31</v>
      </c>
      <c r="B32" s="4">
        <v>6.5049999999999999</v>
      </c>
      <c r="C32" s="3">
        <v>1.1789799999999999</v>
      </c>
      <c r="D32" s="3">
        <v>1.2064299999999999</v>
      </c>
      <c r="E32" s="3">
        <v>0.84482999999999997</v>
      </c>
      <c r="F32" s="3">
        <v>0.46364</v>
      </c>
      <c r="G32" s="3">
        <v>2.6519999999999998E-2</v>
      </c>
      <c r="H32" s="5">
        <v>0.10686</v>
      </c>
      <c r="I32" s="3">
        <v>1.1789799999999999</v>
      </c>
      <c r="J32" s="3">
        <v>1.2064299999999999</v>
      </c>
      <c r="K32" s="3">
        <v>0.84482999999999997</v>
      </c>
      <c r="M32" s="14" t="s">
        <v>200</v>
      </c>
      <c r="N32" s="11">
        <v>0.78453813945533901</v>
      </c>
      <c r="O32" s="11">
        <v>0.43653278881244378</v>
      </c>
      <c r="P32" s="11">
        <v>1.7972032332087102</v>
      </c>
      <c r="Q32" s="11">
        <v>7.4301837138845209E-2</v>
      </c>
      <c r="R32" s="11">
        <v>-7.7962874891530087E-2</v>
      </c>
      <c r="S32" s="11">
        <v>1.6470391538022082</v>
      </c>
      <c r="T32" s="11">
        <v>-7.7962874891530087E-2</v>
      </c>
      <c r="U32" s="15">
        <v>1.6470391538022082</v>
      </c>
    </row>
    <row r="33" spans="1:21" ht="15" thickBot="1">
      <c r="A33">
        <f t="shared" si="1"/>
        <v>32</v>
      </c>
      <c r="B33" s="4">
        <v>6.4850000000000003</v>
      </c>
      <c r="C33" s="3">
        <v>1.06166</v>
      </c>
      <c r="D33" s="3">
        <v>1.2089000000000001</v>
      </c>
      <c r="E33" s="3">
        <v>0.81159999999999999</v>
      </c>
      <c r="F33" s="3">
        <v>0.60362000000000005</v>
      </c>
      <c r="G33" s="3">
        <v>0.24557999999999999</v>
      </c>
      <c r="H33" s="5">
        <v>0.2324</v>
      </c>
      <c r="I33" s="3">
        <v>1.06166</v>
      </c>
      <c r="J33" s="3">
        <v>1.2089000000000001</v>
      </c>
      <c r="K33" s="3">
        <v>0.81159999999999999</v>
      </c>
      <c r="M33" s="16" t="s">
        <v>201</v>
      </c>
      <c r="N33" s="21">
        <v>0.38893285034919584</v>
      </c>
      <c r="O33" s="21">
        <v>0.39100292134193637</v>
      </c>
      <c r="P33" s="21">
        <v>0.99470574034169368</v>
      </c>
      <c r="Q33" s="21">
        <v>0.32147071820984113</v>
      </c>
      <c r="R33" s="21">
        <v>-0.38361030084787145</v>
      </c>
      <c r="S33" s="21">
        <v>1.1614760015462631</v>
      </c>
      <c r="T33" s="21">
        <v>-0.38361030084787145</v>
      </c>
      <c r="U33" s="17">
        <v>1.1614760015462631</v>
      </c>
    </row>
    <row r="34" spans="1:21">
      <c r="A34">
        <f t="shared" si="1"/>
        <v>33</v>
      </c>
      <c r="B34" s="4">
        <v>6.4770000000000003</v>
      </c>
      <c r="C34" s="3">
        <v>0.91861000000000004</v>
      </c>
      <c r="D34" s="3">
        <v>1.2401800000000001</v>
      </c>
      <c r="E34" s="3">
        <v>0.69077</v>
      </c>
      <c r="F34" s="3">
        <v>0.53466000000000002</v>
      </c>
      <c r="G34" s="3">
        <v>5.1200000000000002E-2</v>
      </c>
      <c r="H34" s="5">
        <v>0.18401000000000001</v>
      </c>
      <c r="I34" s="3">
        <v>0.91861000000000004</v>
      </c>
      <c r="J34" s="3">
        <v>1.2401800000000001</v>
      </c>
      <c r="K34" s="3">
        <v>0.69077</v>
      </c>
    </row>
    <row r="35" spans="1:21">
      <c r="A35">
        <f t="shared" si="1"/>
        <v>34</v>
      </c>
      <c r="B35" s="4">
        <v>6.4550000000000001</v>
      </c>
      <c r="C35" s="3">
        <v>0.96689999999999998</v>
      </c>
      <c r="D35" s="3">
        <v>1.2650399999999999</v>
      </c>
      <c r="E35" s="3">
        <v>0.73850000000000005</v>
      </c>
      <c r="F35" s="3">
        <v>0.55664000000000002</v>
      </c>
      <c r="G35" s="3">
        <v>3.1870000000000002E-2</v>
      </c>
      <c r="H35" s="5">
        <v>0.57630000000000003</v>
      </c>
      <c r="I35" s="3">
        <v>0.96689999999999998</v>
      </c>
      <c r="J35" s="3">
        <v>1.2650399999999999</v>
      </c>
      <c r="K35" s="3">
        <v>0.73850000000000005</v>
      </c>
      <c r="M35" t="s">
        <v>204</v>
      </c>
      <c r="N35">
        <f>Q22</f>
        <v>87.809163863559093</v>
      </c>
    </row>
    <row r="36" spans="1:21">
      <c r="A36">
        <f t="shared" si="1"/>
        <v>35</v>
      </c>
      <c r="B36" s="4">
        <v>6.4109999999999996</v>
      </c>
      <c r="C36" s="3">
        <v>1.39541</v>
      </c>
      <c r="D36" s="3">
        <v>1.0839300000000001</v>
      </c>
      <c r="E36" s="3">
        <v>0.72024999999999995</v>
      </c>
      <c r="F36" s="3">
        <v>0.31047999999999998</v>
      </c>
      <c r="G36" s="3">
        <v>0.32523999999999997</v>
      </c>
      <c r="H36" s="5">
        <v>0.13705999999999999</v>
      </c>
      <c r="I36" s="3">
        <v>1.39541</v>
      </c>
      <c r="J36" s="3">
        <v>1.0839300000000001</v>
      </c>
      <c r="K36" s="3">
        <v>0.72024999999999995</v>
      </c>
      <c r="M36" t="s">
        <v>205</v>
      </c>
      <c r="N36">
        <f>R22</f>
        <v>1.0428632327457423E-46</v>
      </c>
    </row>
    <row r="37" spans="1:21">
      <c r="A37">
        <f t="shared" si="1"/>
        <v>36</v>
      </c>
      <c r="B37" s="4">
        <v>6.3289999999999997</v>
      </c>
      <c r="C37" s="3">
        <v>1.23011</v>
      </c>
      <c r="D37" s="3">
        <v>1.31379</v>
      </c>
      <c r="E37" s="3">
        <v>0.95562000000000002</v>
      </c>
      <c r="F37" s="3">
        <v>0.45950999999999997</v>
      </c>
      <c r="G37" s="3">
        <v>6.3979999999999995E-2</v>
      </c>
      <c r="H37" s="5">
        <v>0.18226999999999999</v>
      </c>
      <c r="I37" s="3">
        <v>1.23011</v>
      </c>
      <c r="J37" s="3">
        <v>1.31379</v>
      </c>
      <c r="K37" s="3">
        <v>0.95562000000000002</v>
      </c>
    </row>
    <row r="38" spans="1:21">
      <c r="A38">
        <f t="shared" si="1"/>
        <v>37</v>
      </c>
      <c r="B38" s="4">
        <v>6.3019999999999996</v>
      </c>
      <c r="C38" s="3">
        <v>1.2074</v>
      </c>
      <c r="D38" s="3">
        <v>1.30203</v>
      </c>
      <c r="E38" s="3">
        <v>0.88721000000000005</v>
      </c>
      <c r="F38" s="3">
        <v>0.60365000000000002</v>
      </c>
      <c r="G38" s="3">
        <v>0.13586000000000001</v>
      </c>
      <c r="H38" s="5">
        <v>0.51751999999999998</v>
      </c>
      <c r="I38" s="3">
        <v>1.2074</v>
      </c>
      <c r="J38" s="3">
        <v>1.30203</v>
      </c>
      <c r="K38" s="3">
        <v>0.88721000000000005</v>
      </c>
      <c r="M38" t="s">
        <v>206</v>
      </c>
    </row>
    <row r="39" spans="1:21" ht="15.6">
      <c r="A39">
        <f t="shared" si="1"/>
        <v>38</v>
      </c>
      <c r="B39" s="4">
        <v>6.298</v>
      </c>
      <c r="C39" s="3">
        <v>1.29098</v>
      </c>
      <c r="D39" s="3">
        <v>1.0761700000000001</v>
      </c>
      <c r="E39" s="3">
        <v>0.87529999999999997</v>
      </c>
      <c r="F39" s="3">
        <v>0.39739999999999998</v>
      </c>
      <c r="G39" s="3">
        <v>8.1290000000000001E-2</v>
      </c>
      <c r="H39" s="5">
        <v>0.25375999999999999</v>
      </c>
      <c r="I39" s="3">
        <v>1.29098</v>
      </c>
      <c r="J39" s="3">
        <v>1.0761700000000001</v>
      </c>
      <c r="K39" s="3">
        <v>0.87529999999999997</v>
      </c>
      <c r="M39" t="s">
        <v>207</v>
      </c>
    </row>
    <row r="40" spans="1:21">
      <c r="A40">
        <f t="shared" si="1"/>
        <v>39</v>
      </c>
      <c r="B40" s="4">
        <v>6.2949999999999999</v>
      </c>
      <c r="C40" s="3">
        <v>1.5542199999999999</v>
      </c>
      <c r="D40" s="3">
        <v>1.16594</v>
      </c>
      <c r="E40" s="3">
        <v>0.72492000000000001</v>
      </c>
      <c r="F40" s="3">
        <v>0.55498999999999998</v>
      </c>
      <c r="G40" s="3">
        <v>0.25608999999999998</v>
      </c>
      <c r="H40" s="5">
        <v>0.16228000000000001</v>
      </c>
      <c r="I40" s="3">
        <v>1.5542199999999999</v>
      </c>
      <c r="J40" s="3">
        <v>1.16594</v>
      </c>
      <c r="K40" s="3">
        <v>0.72492000000000001</v>
      </c>
    </row>
    <row r="41" spans="1:21">
      <c r="A41">
        <f t="shared" si="1"/>
        <v>40</v>
      </c>
      <c r="B41" s="4">
        <v>6.2690000000000001</v>
      </c>
      <c r="C41" s="3">
        <v>0.99534</v>
      </c>
      <c r="D41" s="3">
        <v>0.97199999999999998</v>
      </c>
      <c r="E41" s="3">
        <v>0.60819999999999996</v>
      </c>
      <c r="F41" s="3">
        <v>0.59657000000000004</v>
      </c>
      <c r="G41" s="3">
        <v>0.13633000000000001</v>
      </c>
      <c r="H41" s="5">
        <v>0.16991000000000001</v>
      </c>
      <c r="I41" s="3">
        <v>0.99534</v>
      </c>
      <c r="J41" s="3">
        <v>0.97199999999999998</v>
      </c>
      <c r="K41" s="3">
        <v>0.60819999999999996</v>
      </c>
    </row>
    <row r="42" spans="1:21">
      <c r="A42">
        <f t="shared" si="1"/>
        <v>41</v>
      </c>
      <c r="B42" s="4">
        <v>6.1680000000000001</v>
      </c>
      <c r="C42" s="3">
        <v>1.21183</v>
      </c>
      <c r="D42" s="3">
        <v>1.18354</v>
      </c>
      <c r="E42" s="3">
        <v>0.61482999999999999</v>
      </c>
      <c r="F42" s="3">
        <v>0.55884</v>
      </c>
      <c r="G42" s="3">
        <v>1.14E-2</v>
      </c>
      <c r="H42" s="5">
        <v>0.31844</v>
      </c>
      <c r="I42" s="3">
        <v>1.21183</v>
      </c>
      <c r="J42" s="3">
        <v>1.18354</v>
      </c>
      <c r="K42" s="3">
        <v>0.61482999999999999</v>
      </c>
      <c r="M42" s="26" t="s">
        <v>214</v>
      </c>
      <c r="N42" s="1"/>
      <c r="O42" s="1"/>
    </row>
    <row r="43" spans="1:21">
      <c r="A43">
        <f t="shared" si="1"/>
        <v>42</v>
      </c>
      <c r="B43" s="4">
        <v>6.13</v>
      </c>
      <c r="C43" s="3">
        <v>0.76454</v>
      </c>
      <c r="D43" s="3">
        <v>1.0250699999999999</v>
      </c>
      <c r="E43" s="3">
        <v>0.67737000000000003</v>
      </c>
      <c r="F43" s="3">
        <v>0.40350000000000003</v>
      </c>
      <c r="G43" s="3">
        <v>0.11776</v>
      </c>
      <c r="H43" s="5">
        <v>0.10692</v>
      </c>
      <c r="I43" s="3">
        <v>0.76454</v>
      </c>
      <c r="J43" s="3">
        <v>1.0250699999999999</v>
      </c>
      <c r="K43" s="3">
        <v>0.67737000000000003</v>
      </c>
      <c r="M43" s="25" t="s">
        <v>227</v>
      </c>
    </row>
    <row r="44" spans="1:21">
      <c r="A44">
        <f t="shared" si="1"/>
        <v>43</v>
      </c>
      <c r="B44" s="4">
        <v>6.1230000000000002</v>
      </c>
      <c r="C44" s="3">
        <v>0.74553000000000003</v>
      </c>
      <c r="D44" s="3">
        <v>1.04356</v>
      </c>
      <c r="E44" s="3">
        <v>0.64424999999999999</v>
      </c>
      <c r="F44" s="3">
        <v>0.57733000000000001</v>
      </c>
      <c r="G44" s="3">
        <v>9.4719999999999999E-2</v>
      </c>
      <c r="H44" s="5">
        <v>0.27489000000000002</v>
      </c>
      <c r="I44" s="3">
        <v>0.74553000000000003</v>
      </c>
      <c r="J44" s="3">
        <v>1.04356</v>
      </c>
      <c r="K44" s="3">
        <v>0.64424999999999999</v>
      </c>
      <c r="M44" t="s">
        <v>216</v>
      </c>
      <c r="P44" t="s">
        <v>220</v>
      </c>
    </row>
    <row r="45" spans="1:21">
      <c r="A45">
        <f t="shared" si="1"/>
        <v>44</v>
      </c>
      <c r="B45" s="4">
        <v>6.0030000000000001</v>
      </c>
      <c r="C45" s="3">
        <v>0.63244</v>
      </c>
      <c r="D45" s="3">
        <v>1.34043</v>
      </c>
      <c r="E45" s="3">
        <v>0.59772000000000003</v>
      </c>
      <c r="F45" s="3">
        <v>0.65820999999999996</v>
      </c>
      <c r="G45" s="3">
        <v>0.30825999999999998</v>
      </c>
      <c r="H45" s="5">
        <v>0.22836999999999999</v>
      </c>
      <c r="I45" s="3">
        <v>0.63244</v>
      </c>
      <c r="J45" s="3">
        <v>1.34043</v>
      </c>
      <c r="K45" s="3">
        <v>0.59772000000000003</v>
      </c>
      <c r="M45" t="s">
        <v>217</v>
      </c>
      <c r="P45" t="s">
        <v>221</v>
      </c>
    </row>
    <row r="46" spans="1:21">
      <c r="A46">
        <f t="shared" si="1"/>
        <v>45</v>
      </c>
      <c r="B46" s="4">
        <v>5.9950000000000001</v>
      </c>
      <c r="C46" s="3">
        <v>1.1689099999999999</v>
      </c>
      <c r="D46" s="3">
        <v>1.26999</v>
      </c>
      <c r="E46" s="3">
        <v>0.78902000000000005</v>
      </c>
      <c r="F46" s="3">
        <v>0.31751000000000001</v>
      </c>
      <c r="G46" s="3">
        <v>3.431E-2</v>
      </c>
      <c r="H46" s="5">
        <v>0.16893</v>
      </c>
      <c r="I46" s="3">
        <v>1.1689099999999999</v>
      </c>
      <c r="J46" s="3">
        <v>1.26999</v>
      </c>
      <c r="K46" s="3">
        <v>0.78902000000000005</v>
      </c>
    </row>
    <row r="47" spans="1:21">
      <c r="A47">
        <f t="shared" si="1"/>
        <v>46</v>
      </c>
      <c r="B47" s="4">
        <v>5.9870000000000001</v>
      </c>
      <c r="C47" s="3">
        <v>1.27074</v>
      </c>
      <c r="D47" s="3">
        <v>1.25712</v>
      </c>
      <c r="E47" s="3">
        <v>0.99111000000000005</v>
      </c>
      <c r="F47" s="3">
        <v>0.49614999999999998</v>
      </c>
      <c r="G47" s="3">
        <v>0.18060000000000001</v>
      </c>
      <c r="H47" s="5">
        <v>0.10705000000000001</v>
      </c>
      <c r="I47" s="3">
        <v>1.27074</v>
      </c>
      <c r="J47" s="3">
        <v>1.25712</v>
      </c>
      <c r="K47" s="3">
        <v>0.99111000000000005</v>
      </c>
      <c r="M47" t="s">
        <v>222</v>
      </c>
      <c r="N47">
        <f>N28</f>
        <v>0.86065720360830622</v>
      </c>
    </row>
    <row r="48" spans="1:21">
      <c r="A48">
        <f t="shared" si="1"/>
        <v>47</v>
      </c>
      <c r="B48" s="4">
        <v>5.984</v>
      </c>
      <c r="C48" s="3">
        <v>1.24461</v>
      </c>
      <c r="D48" s="3">
        <v>0.95774000000000004</v>
      </c>
      <c r="E48" s="3">
        <v>0.96538000000000002</v>
      </c>
      <c r="F48" s="3">
        <v>0.33207999999999999</v>
      </c>
      <c r="G48" s="3">
        <v>7.8570000000000001E-2</v>
      </c>
      <c r="H48" s="5">
        <v>0.18557000000000001</v>
      </c>
      <c r="I48" s="3">
        <v>1.24461</v>
      </c>
      <c r="J48" s="3">
        <v>0.95774000000000004</v>
      </c>
      <c r="K48" s="3">
        <v>0.96538000000000002</v>
      </c>
      <c r="M48" t="s">
        <v>223</v>
      </c>
      <c r="N48">
        <f>P28</f>
        <v>3.9065501282353701</v>
      </c>
    </row>
    <row r="49" spans="1:16">
      <c r="A49">
        <f t="shared" si="1"/>
        <v>48</v>
      </c>
      <c r="B49" s="4">
        <v>5.9749999999999996</v>
      </c>
      <c r="C49" s="3">
        <v>0.86402000000000001</v>
      </c>
      <c r="D49" s="3">
        <v>0.99902999999999997</v>
      </c>
      <c r="E49" s="3">
        <v>0.79074999999999995</v>
      </c>
      <c r="F49" s="3">
        <v>0.48574000000000001</v>
      </c>
      <c r="G49" s="3">
        <v>0.18090000000000001</v>
      </c>
      <c r="H49" s="5">
        <v>0.11541</v>
      </c>
      <c r="I49" s="3">
        <v>0.86402000000000001</v>
      </c>
      <c r="J49" s="3">
        <v>0.99902999999999997</v>
      </c>
      <c r="K49" s="3">
        <v>0.79074999999999995</v>
      </c>
      <c r="M49" t="s">
        <v>224</v>
      </c>
      <c r="N49">
        <f>_xlfn.T.INV.2T(0.05,158-6-1)</f>
        <v>1.9757989238179368</v>
      </c>
    </row>
    <row r="50" spans="1:16">
      <c r="A50">
        <f t="shared" si="1"/>
        <v>49</v>
      </c>
      <c r="B50" s="4">
        <v>5.96</v>
      </c>
      <c r="C50" s="3">
        <v>1.32376</v>
      </c>
      <c r="D50" s="3">
        <v>1.21624</v>
      </c>
      <c r="E50" s="3">
        <v>0.74716000000000005</v>
      </c>
      <c r="F50" s="3">
        <v>0.45491999999999999</v>
      </c>
      <c r="G50" s="3">
        <v>0.30599999999999999</v>
      </c>
      <c r="H50" s="5">
        <v>0.17362</v>
      </c>
      <c r="I50" s="3">
        <v>1.32376</v>
      </c>
      <c r="J50" s="3">
        <v>1.21624</v>
      </c>
      <c r="K50" s="3">
        <v>0.74716000000000005</v>
      </c>
    </row>
    <row r="51" spans="1:16">
      <c r="A51">
        <f t="shared" si="1"/>
        <v>50</v>
      </c>
      <c r="B51" s="4">
        <v>5.9480000000000004</v>
      </c>
      <c r="C51" s="3">
        <v>1.2511399999999999</v>
      </c>
      <c r="D51" s="3">
        <v>1.19777</v>
      </c>
      <c r="E51" s="3">
        <v>0.95445999999999998</v>
      </c>
      <c r="F51" s="3">
        <v>0.26235999999999998</v>
      </c>
      <c r="G51" s="3">
        <v>2.9010000000000001E-2</v>
      </c>
      <c r="H51" s="5">
        <v>0.22822999999999999</v>
      </c>
      <c r="I51" s="3">
        <v>1.2511399999999999</v>
      </c>
      <c r="J51" s="3">
        <v>1.19777</v>
      </c>
      <c r="K51" s="3">
        <v>0.95445999999999998</v>
      </c>
      <c r="M51" t="s">
        <v>225</v>
      </c>
    </row>
    <row r="52" spans="1:16">
      <c r="A52">
        <f t="shared" si="1"/>
        <v>51</v>
      </c>
      <c r="B52" s="4">
        <v>5.89</v>
      </c>
      <c r="C52" s="3">
        <v>0.68132999999999999</v>
      </c>
      <c r="D52" s="3">
        <v>0.97841</v>
      </c>
      <c r="E52" s="3">
        <v>0.53920000000000001</v>
      </c>
      <c r="F52" s="3">
        <v>0.57413999999999998</v>
      </c>
      <c r="G52" s="3">
        <v>8.7999999999999995E-2</v>
      </c>
      <c r="H52" s="5">
        <v>0.20535999999999999</v>
      </c>
      <c r="I52" s="3">
        <v>0.68132999999999999</v>
      </c>
      <c r="J52" s="3">
        <v>0.97841</v>
      </c>
      <c r="K52" s="3">
        <v>0.53920000000000001</v>
      </c>
      <c r="M52" t="s">
        <v>226</v>
      </c>
    </row>
    <row r="53" spans="1:16">
      <c r="A53">
        <f t="shared" si="1"/>
        <v>52</v>
      </c>
      <c r="B53" s="4">
        <v>5.8890000000000002</v>
      </c>
      <c r="C53" s="3">
        <v>0.59448000000000001</v>
      </c>
      <c r="D53" s="3">
        <v>1.01528</v>
      </c>
      <c r="E53" s="3">
        <v>0.61826000000000003</v>
      </c>
      <c r="F53" s="3">
        <v>0.32818000000000003</v>
      </c>
      <c r="G53" s="3">
        <v>1.6150000000000001E-2</v>
      </c>
      <c r="H53" s="5">
        <v>0.20951</v>
      </c>
      <c r="I53" s="3">
        <v>0.59448000000000001</v>
      </c>
      <c r="J53" s="3">
        <v>1.01528</v>
      </c>
      <c r="K53" s="3">
        <v>0.61826000000000003</v>
      </c>
    </row>
    <row r="54" spans="1:16">
      <c r="A54">
        <f t="shared" si="1"/>
        <v>53</v>
      </c>
      <c r="B54" s="4">
        <v>5.8780000000000001</v>
      </c>
      <c r="C54" s="3">
        <v>0.75985000000000003</v>
      </c>
      <c r="D54" s="3">
        <v>1.30477</v>
      </c>
      <c r="E54" s="3">
        <v>0.66098000000000001</v>
      </c>
      <c r="F54" s="3">
        <v>0.53898999999999997</v>
      </c>
      <c r="G54" s="3">
        <v>8.2419999999999993E-2</v>
      </c>
      <c r="H54" s="5">
        <v>0.34239999999999998</v>
      </c>
      <c r="I54" s="3">
        <v>0.75985000000000003</v>
      </c>
      <c r="J54" s="3">
        <v>1.30477</v>
      </c>
      <c r="K54" s="3">
        <v>0.66098000000000001</v>
      </c>
    </row>
    <row r="55" spans="1:16">
      <c r="A55">
        <f t="shared" si="1"/>
        <v>54</v>
      </c>
      <c r="B55" s="4">
        <v>5.8550000000000004</v>
      </c>
      <c r="C55" s="3">
        <v>1.1225400000000001</v>
      </c>
      <c r="D55" s="3">
        <v>1.1224099999999999</v>
      </c>
      <c r="E55" s="3">
        <v>0.64368000000000003</v>
      </c>
      <c r="F55" s="3">
        <v>0.51649</v>
      </c>
      <c r="G55" s="3">
        <v>8.4540000000000004E-2</v>
      </c>
      <c r="H55" s="5">
        <v>0.11827</v>
      </c>
      <c r="I55" s="3">
        <v>1.1225400000000001</v>
      </c>
      <c r="J55" s="3">
        <v>1.1224099999999999</v>
      </c>
      <c r="K55" s="3">
        <v>0.64368000000000003</v>
      </c>
      <c r="M55" s="25" t="s">
        <v>231</v>
      </c>
    </row>
    <row r="56" spans="1:16">
      <c r="A56">
        <f t="shared" si="1"/>
        <v>55</v>
      </c>
      <c r="B56" s="4">
        <v>5.8479999999999999</v>
      </c>
      <c r="C56" s="3">
        <v>1.1849799999999999</v>
      </c>
      <c r="D56" s="3">
        <v>1.2738499999999999</v>
      </c>
      <c r="E56" s="3">
        <v>0.87336999999999998</v>
      </c>
      <c r="F56" s="3">
        <v>0.60855000000000004</v>
      </c>
      <c r="G56" s="3">
        <v>3.7870000000000001E-2</v>
      </c>
      <c r="H56" s="5">
        <v>0.25328000000000001</v>
      </c>
      <c r="I56" s="3">
        <v>1.1849799999999999</v>
      </c>
      <c r="J56" s="3">
        <v>1.2738499999999999</v>
      </c>
      <c r="K56" s="3">
        <v>0.87336999999999998</v>
      </c>
      <c r="M56" t="s">
        <v>216</v>
      </c>
      <c r="P56" t="s">
        <v>228</v>
      </c>
    </row>
    <row r="57" spans="1:16">
      <c r="A57">
        <f t="shared" si="1"/>
        <v>56</v>
      </c>
      <c r="B57" s="4">
        <v>5.8330000000000002</v>
      </c>
      <c r="C57" s="3">
        <v>1.14723</v>
      </c>
      <c r="D57" s="3">
        <v>1.25745</v>
      </c>
      <c r="E57" s="3">
        <v>0.73128000000000004</v>
      </c>
      <c r="F57" s="3">
        <v>0.21342</v>
      </c>
      <c r="G57" s="3">
        <v>1.031E-2</v>
      </c>
      <c r="H57" s="5">
        <v>2.6409999999999999E-2</v>
      </c>
      <c r="I57" s="3">
        <v>1.14723</v>
      </c>
      <c r="J57" s="3">
        <v>1.25745</v>
      </c>
      <c r="K57" s="3">
        <v>0.73128000000000004</v>
      </c>
      <c r="M57" t="s">
        <v>217</v>
      </c>
      <c r="P57" t="s">
        <v>229</v>
      </c>
    </row>
    <row r="58" spans="1:16">
      <c r="A58">
        <f t="shared" si="1"/>
        <v>57</v>
      </c>
      <c r="B58" s="4">
        <v>5.8280000000000003</v>
      </c>
      <c r="C58" s="3">
        <v>0.59325000000000006</v>
      </c>
      <c r="D58" s="3">
        <v>1.14184</v>
      </c>
      <c r="E58" s="3">
        <v>0.74314000000000002</v>
      </c>
      <c r="F58" s="3">
        <v>0.55474999999999997</v>
      </c>
      <c r="G58" s="3">
        <v>0.19317000000000001</v>
      </c>
      <c r="H58" s="5">
        <v>0.27815000000000001</v>
      </c>
      <c r="I58" s="3">
        <v>0.59325000000000006</v>
      </c>
      <c r="J58" s="3">
        <v>1.14184</v>
      </c>
      <c r="K58" s="3">
        <v>0.74314000000000002</v>
      </c>
    </row>
    <row r="59" spans="1:16">
      <c r="A59">
        <f t="shared" si="1"/>
        <v>58</v>
      </c>
      <c r="B59" s="4">
        <v>5.8239999999999998</v>
      </c>
      <c r="C59" s="3">
        <v>0.90019000000000005</v>
      </c>
      <c r="D59" s="3">
        <v>0.97458999999999996</v>
      </c>
      <c r="E59" s="3">
        <v>0.73016999999999999</v>
      </c>
      <c r="F59" s="3">
        <v>0.41496</v>
      </c>
      <c r="G59" s="3">
        <v>5.9889999999999999E-2</v>
      </c>
      <c r="H59" s="5">
        <v>0.14982000000000001</v>
      </c>
      <c r="I59" s="3">
        <v>0.90019000000000005</v>
      </c>
      <c r="J59" s="3">
        <v>0.97458999999999996</v>
      </c>
      <c r="K59" s="3">
        <v>0.73016999999999999</v>
      </c>
      <c r="M59" t="s">
        <v>230</v>
      </c>
      <c r="N59">
        <f>N29</f>
        <v>1.4088915916493856</v>
      </c>
    </row>
    <row r="60" spans="1:16">
      <c r="A60">
        <f t="shared" si="1"/>
        <v>59</v>
      </c>
      <c r="B60" s="4">
        <v>5.8129999999999997</v>
      </c>
      <c r="C60" s="3">
        <v>1.0319199999999999</v>
      </c>
      <c r="D60" s="3">
        <v>1.23289</v>
      </c>
      <c r="E60" s="3">
        <v>0.73607999999999996</v>
      </c>
      <c r="F60" s="3">
        <v>0.37938</v>
      </c>
      <c r="G60" s="3">
        <v>0.19089999999999999</v>
      </c>
      <c r="H60" s="5">
        <v>0.11046</v>
      </c>
      <c r="I60" s="3">
        <v>1.0319199999999999</v>
      </c>
      <c r="J60" s="3">
        <v>1.23289</v>
      </c>
      <c r="K60" s="3">
        <v>0.73607999999999996</v>
      </c>
      <c r="M60" t="s">
        <v>223</v>
      </c>
      <c r="N60">
        <f>P29</f>
        <v>6.3271187039589813</v>
      </c>
    </row>
    <row r="61" spans="1:16">
      <c r="A61">
        <f t="shared" si="1"/>
        <v>60</v>
      </c>
      <c r="B61" s="4">
        <v>5.7910000000000004</v>
      </c>
      <c r="C61" s="3">
        <v>1.1255500000000001</v>
      </c>
      <c r="D61" s="3">
        <v>1.27948</v>
      </c>
      <c r="E61" s="3">
        <v>0.77903</v>
      </c>
      <c r="F61" s="3">
        <v>0.53122000000000003</v>
      </c>
      <c r="G61" s="3">
        <v>4.2119999999999998E-2</v>
      </c>
      <c r="H61" s="5">
        <v>0.16758999999999999</v>
      </c>
      <c r="I61" s="3">
        <v>1.1255500000000001</v>
      </c>
      <c r="J61" s="3">
        <v>1.27948</v>
      </c>
      <c r="K61" s="3">
        <v>0.77903</v>
      </c>
      <c r="M61" t="s">
        <v>224</v>
      </c>
      <c r="N61">
        <f>_xlfn.T.INV.2T(0.05,158-6-1)</f>
        <v>1.9757989238179368</v>
      </c>
    </row>
    <row r="62" spans="1:16">
      <c r="A62">
        <f t="shared" si="1"/>
        <v>61</v>
      </c>
      <c r="B62" s="4">
        <v>5.77</v>
      </c>
      <c r="C62" s="3">
        <v>1.12486</v>
      </c>
      <c r="D62" s="3">
        <v>1.07023</v>
      </c>
      <c r="E62" s="3">
        <v>0.72394000000000003</v>
      </c>
      <c r="F62" s="3">
        <v>0.53024000000000004</v>
      </c>
      <c r="G62" s="3">
        <v>0.10501000000000001</v>
      </c>
      <c r="H62" s="5">
        <v>0.33074999999999999</v>
      </c>
      <c r="I62" s="3">
        <v>1.12486</v>
      </c>
      <c r="J62" s="3">
        <v>1.07023</v>
      </c>
      <c r="K62" s="3">
        <v>0.72394000000000003</v>
      </c>
    </row>
    <row r="63" spans="1:16">
      <c r="A63">
        <f t="shared" si="1"/>
        <v>62</v>
      </c>
      <c r="B63" s="4">
        <v>5.7590000000000003</v>
      </c>
      <c r="C63" s="3">
        <v>1.0825400000000001</v>
      </c>
      <c r="D63" s="3">
        <v>0.79623999999999995</v>
      </c>
      <c r="E63" s="3">
        <v>0.78805000000000003</v>
      </c>
      <c r="F63" s="3">
        <v>0.25883</v>
      </c>
      <c r="G63" s="3">
        <v>2.4299999999999999E-2</v>
      </c>
      <c r="H63" s="5">
        <v>5.4440000000000002E-2</v>
      </c>
      <c r="I63" s="3">
        <v>1.0825400000000001</v>
      </c>
      <c r="J63" s="3">
        <v>0.79623999999999995</v>
      </c>
      <c r="K63" s="3">
        <v>0.78805000000000003</v>
      </c>
      <c r="M63" t="s">
        <v>225</v>
      </c>
    </row>
    <row r="64" spans="1:16">
      <c r="A64">
        <f t="shared" si="1"/>
        <v>63</v>
      </c>
      <c r="B64" s="4">
        <v>5.7539999999999996</v>
      </c>
      <c r="C64" s="3">
        <v>1.1314500000000001</v>
      </c>
      <c r="D64" s="3">
        <v>1.1186199999999999</v>
      </c>
      <c r="E64" s="3">
        <v>0.70379999999999998</v>
      </c>
      <c r="F64" s="3">
        <v>0.41667999999999999</v>
      </c>
      <c r="G64" s="3">
        <v>0.11022999999999999</v>
      </c>
      <c r="H64" s="5">
        <v>0.18295</v>
      </c>
      <c r="I64" s="3">
        <v>1.1314500000000001</v>
      </c>
      <c r="J64" s="3">
        <v>1.1186199999999999</v>
      </c>
      <c r="K64" s="3">
        <v>0.70379999999999998</v>
      </c>
      <c r="M64" t="s">
        <v>226</v>
      </c>
    </row>
    <row r="65" spans="1:18">
      <c r="A65">
        <f t="shared" si="1"/>
        <v>64</v>
      </c>
      <c r="B65" s="4">
        <v>5.7160000000000002</v>
      </c>
      <c r="C65" s="3">
        <v>1.13764</v>
      </c>
      <c r="D65" s="3">
        <v>1.23617</v>
      </c>
      <c r="E65" s="3">
        <v>0.66925999999999997</v>
      </c>
      <c r="F65" s="3">
        <v>0.36679</v>
      </c>
      <c r="G65" s="3">
        <v>3.005E-2</v>
      </c>
      <c r="H65" s="5">
        <v>1.99E-3</v>
      </c>
      <c r="I65" s="3">
        <v>1.13764</v>
      </c>
      <c r="J65" s="3">
        <v>1.23617</v>
      </c>
      <c r="K65" s="3">
        <v>0.66925999999999997</v>
      </c>
    </row>
    <row r="66" spans="1:18">
      <c r="A66">
        <f t="shared" si="1"/>
        <v>65</v>
      </c>
      <c r="B66" s="4">
        <v>5.7089999999999996</v>
      </c>
      <c r="C66" s="3">
        <v>0.81037999999999999</v>
      </c>
      <c r="D66" s="3">
        <v>1.1510199999999999</v>
      </c>
      <c r="E66" s="3">
        <v>0.68740999999999997</v>
      </c>
      <c r="F66" s="3">
        <v>0.50441999999999998</v>
      </c>
      <c r="G66" s="3">
        <v>2.299E-2</v>
      </c>
      <c r="H66" s="5">
        <v>0.21229999999999999</v>
      </c>
      <c r="I66" s="3">
        <v>0.81037999999999999</v>
      </c>
      <c r="J66" s="3">
        <v>1.1510199999999999</v>
      </c>
      <c r="K66" s="3">
        <v>0.68740999999999997</v>
      </c>
    </row>
    <row r="67" spans="1:18">
      <c r="A67">
        <f t="shared" si="1"/>
        <v>66</v>
      </c>
      <c r="B67" s="4">
        <v>5.6950000000000003</v>
      </c>
      <c r="C67" s="3">
        <v>1.2080599999999999</v>
      </c>
      <c r="D67" s="3">
        <v>1.0700799999999999</v>
      </c>
      <c r="E67" s="3">
        <v>0.92356000000000005</v>
      </c>
      <c r="F67" s="3">
        <v>0.49026999999999998</v>
      </c>
      <c r="G67" s="3">
        <v>0.14280000000000001</v>
      </c>
      <c r="H67" s="5">
        <v>0.26168999999999998</v>
      </c>
      <c r="I67" s="3">
        <v>1.2080599999999999</v>
      </c>
      <c r="J67" s="3">
        <v>1.0700799999999999</v>
      </c>
      <c r="K67" s="3">
        <v>0.92356000000000005</v>
      </c>
      <c r="M67" s="25" t="s">
        <v>232</v>
      </c>
    </row>
    <row r="68" spans="1:18">
      <c r="A68">
        <f t="shared" ref="A68:A131" si="2">A67+1</f>
        <v>67</v>
      </c>
      <c r="B68" s="4">
        <v>5.6890000000000001</v>
      </c>
      <c r="C68" s="3">
        <v>1.2081299999999999</v>
      </c>
      <c r="D68" s="3">
        <v>0.89317999999999997</v>
      </c>
      <c r="E68" s="3">
        <v>0.92356000000000005</v>
      </c>
      <c r="F68" s="3">
        <v>0.40672000000000003</v>
      </c>
      <c r="G68" s="3">
        <v>6.1460000000000001E-2</v>
      </c>
      <c r="H68" s="5">
        <v>0.30637999999999999</v>
      </c>
      <c r="I68" s="3">
        <v>1.2081299999999999</v>
      </c>
      <c r="J68" s="3">
        <v>0.89317999999999997</v>
      </c>
      <c r="K68" s="3">
        <v>0.92356000000000005</v>
      </c>
      <c r="M68" t="s">
        <v>216</v>
      </c>
      <c r="P68" t="s">
        <v>233</v>
      </c>
    </row>
    <row r="69" spans="1:18">
      <c r="A69">
        <f t="shared" si="2"/>
        <v>68</v>
      </c>
      <c r="B69" s="4">
        <v>5.6050000000000004</v>
      </c>
      <c r="C69" s="3">
        <v>0.93928999999999996</v>
      </c>
      <c r="D69" s="3">
        <v>1.07772</v>
      </c>
      <c r="E69" s="3">
        <v>0.61765999999999999</v>
      </c>
      <c r="F69" s="3">
        <v>0.28578999999999999</v>
      </c>
      <c r="G69" s="3">
        <v>0.17383000000000001</v>
      </c>
      <c r="H69" s="5">
        <v>7.8219999999999998E-2</v>
      </c>
      <c r="I69" s="3">
        <v>0.93928999999999996</v>
      </c>
      <c r="J69" s="3">
        <v>1.07772</v>
      </c>
      <c r="K69" s="3">
        <v>0.61765999999999999</v>
      </c>
      <c r="M69" t="s">
        <v>217</v>
      </c>
      <c r="P69" t="s">
        <v>234</v>
      </c>
    </row>
    <row r="70" spans="1:18">
      <c r="A70">
        <f t="shared" si="2"/>
        <v>69</v>
      </c>
      <c r="B70" s="4">
        <v>5.5890000000000004</v>
      </c>
      <c r="C70" s="3">
        <v>0.80147999999999997</v>
      </c>
      <c r="D70" s="3">
        <v>0.81198000000000004</v>
      </c>
      <c r="E70" s="3">
        <v>0.63131999999999999</v>
      </c>
      <c r="F70" s="3">
        <v>0.24748999999999999</v>
      </c>
      <c r="G70" s="3">
        <v>4.7410000000000001E-2</v>
      </c>
      <c r="H70" s="5">
        <v>0.28310000000000002</v>
      </c>
      <c r="I70" s="3">
        <v>0.80147999999999997</v>
      </c>
      <c r="J70" s="3">
        <v>0.81198000000000004</v>
      </c>
      <c r="K70" s="3">
        <v>0.63131999999999999</v>
      </c>
      <c r="R70" s="10"/>
    </row>
    <row r="71" spans="1:18">
      <c r="A71">
        <f t="shared" si="2"/>
        <v>70</v>
      </c>
      <c r="B71" s="4">
        <v>5.548</v>
      </c>
      <c r="C71" s="3">
        <v>0.95847000000000004</v>
      </c>
      <c r="D71" s="3">
        <v>1.22668</v>
      </c>
      <c r="E71" s="3">
        <v>0.53886000000000001</v>
      </c>
      <c r="F71" s="3">
        <v>0.47610000000000002</v>
      </c>
      <c r="G71" s="3">
        <v>0.30843999999999999</v>
      </c>
      <c r="H71" s="5">
        <v>0.16979</v>
      </c>
      <c r="I71" s="3">
        <v>0.95847000000000004</v>
      </c>
      <c r="J71" s="3">
        <v>1.22668</v>
      </c>
      <c r="K71" s="3">
        <v>0.53886000000000001</v>
      </c>
      <c r="M71" t="s">
        <v>235</v>
      </c>
      <c r="N71">
        <f>N30</f>
        <v>0.9753090252823402</v>
      </c>
    </row>
    <row r="72" spans="1:18">
      <c r="A72">
        <f t="shared" si="2"/>
        <v>71</v>
      </c>
      <c r="B72" s="4">
        <v>5.4770000000000003</v>
      </c>
      <c r="C72" s="3">
        <v>1.0076099999999999</v>
      </c>
      <c r="D72" s="3">
        <v>0.98521000000000003</v>
      </c>
      <c r="E72" s="3">
        <v>0.70950000000000002</v>
      </c>
      <c r="F72" s="3">
        <v>0.56066000000000005</v>
      </c>
      <c r="G72" s="3">
        <v>7.5209999999999999E-2</v>
      </c>
      <c r="H72" s="5">
        <v>0.37744</v>
      </c>
      <c r="I72" s="3">
        <v>1.0076099999999999</v>
      </c>
      <c r="J72" s="3">
        <v>0.98521000000000003</v>
      </c>
      <c r="K72" s="3">
        <v>0.70950000000000002</v>
      </c>
      <c r="M72" t="s">
        <v>223</v>
      </c>
      <c r="N72">
        <f>P30</f>
        <v>3.0835618630986272</v>
      </c>
    </row>
    <row r="73" spans="1:18">
      <c r="A73">
        <f t="shared" si="2"/>
        <v>72</v>
      </c>
      <c r="B73" s="4">
        <v>5.4740000000000002</v>
      </c>
      <c r="C73" s="3">
        <v>1.3860399999999999</v>
      </c>
      <c r="D73" s="3">
        <v>1.0581799999999999</v>
      </c>
      <c r="E73" s="3">
        <v>1.01328</v>
      </c>
      <c r="F73" s="3">
        <v>0.59608000000000005</v>
      </c>
      <c r="G73" s="3">
        <v>0.37124000000000001</v>
      </c>
      <c r="H73" s="5">
        <v>0.39478000000000002</v>
      </c>
      <c r="I73" s="3">
        <v>1.3860399999999999</v>
      </c>
      <c r="J73" s="3">
        <v>1.0581799999999999</v>
      </c>
      <c r="K73" s="3">
        <v>1.01328</v>
      </c>
      <c r="M73" t="s">
        <v>224</v>
      </c>
      <c r="N73">
        <f>_xlfn.T.INV.2T(0.05,158-6-1)</f>
        <v>1.9757989238179368</v>
      </c>
    </row>
    <row r="74" spans="1:18">
      <c r="A74">
        <f t="shared" si="2"/>
        <v>73</v>
      </c>
      <c r="B74" s="4">
        <v>5.4290000000000003</v>
      </c>
      <c r="C74" s="3">
        <v>1.15174</v>
      </c>
      <c r="D74" s="3">
        <v>1.2279100000000001</v>
      </c>
      <c r="E74" s="3">
        <v>0.77361000000000002</v>
      </c>
      <c r="F74" s="3">
        <v>0.44888</v>
      </c>
      <c r="G74" s="3">
        <v>0.15184</v>
      </c>
      <c r="H74" s="5">
        <v>8.6800000000000002E-2</v>
      </c>
      <c r="I74" s="3">
        <v>1.15174</v>
      </c>
      <c r="J74" s="3">
        <v>1.2279100000000001</v>
      </c>
      <c r="K74" s="3">
        <v>0.77361000000000002</v>
      </c>
    </row>
    <row r="75" spans="1:18">
      <c r="A75">
        <f t="shared" si="2"/>
        <v>74</v>
      </c>
      <c r="B75" s="4">
        <v>5.399</v>
      </c>
      <c r="C75" s="3">
        <v>0.82826999999999995</v>
      </c>
      <c r="D75" s="3">
        <v>1.08708</v>
      </c>
      <c r="E75" s="3">
        <v>0.63793</v>
      </c>
      <c r="F75" s="3">
        <v>0.46611000000000002</v>
      </c>
      <c r="G75" s="3">
        <v>0</v>
      </c>
      <c r="H75" s="5">
        <v>0.51534999999999997</v>
      </c>
      <c r="I75" s="3">
        <v>0.82826999999999995</v>
      </c>
      <c r="J75" s="3">
        <v>1.08708</v>
      </c>
      <c r="K75" s="3">
        <v>0.63793</v>
      </c>
      <c r="M75" t="s">
        <v>225</v>
      </c>
    </row>
    <row r="76" spans="1:18">
      <c r="A76">
        <f t="shared" si="2"/>
        <v>75</v>
      </c>
      <c r="B76" s="4">
        <v>5.36</v>
      </c>
      <c r="C76" s="3">
        <v>0.63216000000000006</v>
      </c>
      <c r="D76" s="3">
        <v>0.91225999999999996</v>
      </c>
      <c r="E76" s="3">
        <v>0.74675999999999998</v>
      </c>
      <c r="F76" s="3">
        <v>0.59443999999999997</v>
      </c>
      <c r="G76" s="3">
        <v>0.10441</v>
      </c>
      <c r="H76" s="5">
        <v>0.1686</v>
      </c>
      <c r="I76" s="3">
        <v>0.63216000000000006</v>
      </c>
      <c r="J76" s="3">
        <v>0.91225999999999996</v>
      </c>
      <c r="K76" s="3">
        <v>0.74675999999999998</v>
      </c>
      <c r="M76" t="s">
        <v>226</v>
      </c>
    </row>
    <row r="77" spans="1:18">
      <c r="A77">
        <f t="shared" si="2"/>
        <v>76</v>
      </c>
      <c r="B77" s="4">
        <v>5.3319999999999999</v>
      </c>
      <c r="C77" s="3">
        <v>1.06098</v>
      </c>
      <c r="D77" s="3">
        <v>0.94632000000000005</v>
      </c>
      <c r="E77" s="3">
        <v>0.73172000000000004</v>
      </c>
      <c r="F77" s="3">
        <v>0.22814999999999999</v>
      </c>
      <c r="G77" s="3">
        <v>0.15745999999999999</v>
      </c>
      <c r="H77" s="5">
        <v>0.12253</v>
      </c>
      <c r="I77" s="3">
        <v>1.06098</v>
      </c>
      <c r="J77" s="3">
        <v>0.94632000000000005</v>
      </c>
      <c r="K77" s="3">
        <v>0.73172000000000004</v>
      </c>
    </row>
    <row r="78" spans="1:18">
      <c r="A78">
        <f t="shared" si="2"/>
        <v>77</v>
      </c>
      <c r="B78" s="4">
        <v>5.2859999999999996</v>
      </c>
      <c r="C78" s="3">
        <v>0.47427999999999998</v>
      </c>
      <c r="D78" s="3">
        <v>1.1511499999999999</v>
      </c>
      <c r="E78" s="3">
        <v>0.65088000000000001</v>
      </c>
      <c r="F78" s="3">
        <v>0.43476999999999999</v>
      </c>
      <c r="G78" s="3">
        <v>4.2320000000000003E-2</v>
      </c>
      <c r="H78" s="5">
        <v>0.30030000000000001</v>
      </c>
      <c r="I78" s="3">
        <v>0.47427999999999998</v>
      </c>
      <c r="J78" s="3">
        <v>1.1511499999999999</v>
      </c>
      <c r="K78" s="3">
        <v>0.65088000000000001</v>
      </c>
    </row>
    <row r="79" spans="1:18">
      <c r="A79">
        <f t="shared" si="2"/>
        <v>78</v>
      </c>
      <c r="B79" s="4">
        <v>5.2679999999999998</v>
      </c>
      <c r="C79" s="3">
        <v>0.65434999999999999</v>
      </c>
      <c r="D79" s="3">
        <v>0.90432000000000001</v>
      </c>
      <c r="E79" s="3">
        <v>0.16006999999999999</v>
      </c>
      <c r="F79" s="3">
        <v>0.34333999999999998</v>
      </c>
      <c r="G79" s="3">
        <v>4.0300000000000002E-2</v>
      </c>
      <c r="H79" s="5">
        <v>0.27233000000000002</v>
      </c>
      <c r="I79" s="3">
        <v>0.65434999999999999</v>
      </c>
      <c r="J79" s="3">
        <v>0.90432000000000001</v>
      </c>
      <c r="K79" s="3">
        <v>0.16006999999999999</v>
      </c>
      <c r="M79" s="25" t="s">
        <v>236</v>
      </c>
    </row>
    <row r="80" spans="1:18">
      <c r="A80">
        <f t="shared" si="2"/>
        <v>79</v>
      </c>
      <c r="B80" s="4">
        <v>5.2530000000000001</v>
      </c>
      <c r="C80" s="3">
        <v>0.77041999999999999</v>
      </c>
      <c r="D80" s="3">
        <v>1.10395</v>
      </c>
      <c r="E80" s="3">
        <v>0.57406999999999997</v>
      </c>
      <c r="F80" s="3">
        <v>0.53205999999999998</v>
      </c>
      <c r="G80" s="3">
        <v>0.15445</v>
      </c>
      <c r="H80" s="5">
        <v>0.47998000000000002</v>
      </c>
      <c r="I80" s="3">
        <v>0.77041999999999999</v>
      </c>
      <c r="J80" s="3">
        <v>1.10395</v>
      </c>
      <c r="K80" s="3">
        <v>0.57406999999999997</v>
      </c>
      <c r="M80" t="s">
        <v>216</v>
      </c>
      <c r="P80" t="s">
        <v>237</v>
      </c>
    </row>
    <row r="81" spans="1:16">
      <c r="A81">
        <f t="shared" si="2"/>
        <v>80</v>
      </c>
      <c r="B81" s="4">
        <v>5.2119999999999997</v>
      </c>
      <c r="C81" s="3">
        <v>1.02389</v>
      </c>
      <c r="D81" s="3">
        <v>0.93793000000000004</v>
      </c>
      <c r="E81" s="3">
        <v>0.64044999999999996</v>
      </c>
      <c r="F81" s="3">
        <v>0.37030000000000002</v>
      </c>
      <c r="G81" s="3">
        <v>0.16064999999999999</v>
      </c>
      <c r="H81" s="5">
        <v>7.7990000000000004E-2</v>
      </c>
      <c r="I81" s="3">
        <v>1.02389</v>
      </c>
      <c r="J81" s="3">
        <v>0.93793000000000004</v>
      </c>
      <c r="K81" s="3">
        <v>0.64044999999999996</v>
      </c>
      <c r="M81" t="s">
        <v>217</v>
      </c>
      <c r="P81" t="s">
        <v>238</v>
      </c>
    </row>
    <row r="82" spans="1:16">
      <c r="A82">
        <f t="shared" si="2"/>
        <v>81</v>
      </c>
      <c r="B82" s="4">
        <v>5.194</v>
      </c>
      <c r="C82" s="3">
        <v>0.59543000000000001</v>
      </c>
      <c r="D82" s="3">
        <v>0.41410999999999998</v>
      </c>
      <c r="E82" s="3">
        <v>0.51466000000000001</v>
      </c>
      <c r="F82" s="3">
        <v>0.12102</v>
      </c>
      <c r="G82" s="3">
        <v>0.10464</v>
      </c>
      <c r="H82" s="5">
        <v>0.33671000000000001</v>
      </c>
      <c r="I82" s="3">
        <v>0.59543000000000001</v>
      </c>
      <c r="J82" s="3">
        <v>0.41410999999999998</v>
      </c>
      <c r="K82" s="3">
        <v>0.51466000000000001</v>
      </c>
    </row>
    <row r="83" spans="1:16">
      <c r="A83">
        <f t="shared" si="2"/>
        <v>82</v>
      </c>
      <c r="B83" s="4">
        <v>5.1920000000000002</v>
      </c>
      <c r="C83" s="3">
        <v>0.90198</v>
      </c>
      <c r="D83" s="3">
        <v>1.05392</v>
      </c>
      <c r="E83" s="3">
        <v>0.69638999999999995</v>
      </c>
      <c r="F83" s="3">
        <v>0.40661000000000003</v>
      </c>
      <c r="G83" s="3">
        <v>0.14293</v>
      </c>
      <c r="H83" s="5">
        <v>0.11053</v>
      </c>
      <c r="I83" s="3">
        <v>0.90198</v>
      </c>
      <c r="J83" s="3">
        <v>1.05392</v>
      </c>
      <c r="K83" s="3">
        <v>0.69638999999999995</v>
      </c>
      <c r="M83" t="s">
        <v>239</v>
      </c>
      <c r="N83">
        <f>N31</f>
        <v>1.3334329307729869</v>
      </c>
    </row>
    <row r="84" spans="1:16">
      <c r="A84">
        <f t="shared" si="2"/>
        <v>83</v>
      </c>
      <c r="B84" s="4">
        <v>5.1920000000000002</v>
      </c>
      <c r="C84" s="3">
        <v>0.97438000000000002</v>
      </c>
      <c r="D84" s="3">
        <v>0.90556999999999999</v>
      </c>
      <c r="E84" s="3">
        <v>0.72521000000000002</v>
      </c>
      <c r="F84" s="3">
        <v>0.18260000000000001</v>
      </c>
      <c r="G84" s="3">
        <v>0.14296</v>
      </c>
      <c r="H84" s="5">
        <v>0.16139999999999999</v>
      </c>
      <c r="I84" s="3">
        <v>0.97438000000000002</v>
      </c>
      <c r="J84" s="3">
        <v>0.90556999999999999</v>
      </c>
      <c r="K84" s="3">
        <v>0.72521000000000002</v>
      </c>
      <c r="M84" t="s">
        <v>223</v>
      </c>
      <c r="N84">
        <f>P31</f>
        <v>3.4633210839886921</v>
      </c>
    </row>
    <row r="85" spans="1:16">
      <c r="A85">
        <f t="shared" si="2"/>
        <v>84</v>
      </c>
      <c r="B85" s="4">
        <v>5.14</v>
      </c>
      <c r="C85" s="3">
        <v>0.89012000000000002</v>
      </c>
      <c r="D85" s="3">
        <v>0.94674999999999998</v>
      </c>
      <c r="E85" s="3">
        <v>0.81657999999999997</v>
      </c>
      <c r="F85" s="3">
        <v>0.51697000000000004</v>
      </c>
      <c r="G85" s="3">
        <v>2.7810000000000001E-2</v>
      </c>
      <c r="H85" s="5">
        <v>8.1850000000000006E-2</v>
      </c>
      <c r="I85" s="3">
        <v>0.89012000000000002</v>
      </c>
      <c r="J85" s="3">
        <v>0.94674999999999998</v>
      </c>
      <c r="K85" s="3">
        <v>0.81657999999999997</v>
      </c>
      <c r="M85" t="s">
        <v>224</v>
      </c>
      <c r="N85">
        <f>_xlfn.T.INV.2T(0.05,158-6-1)</f>
        <v>1.9757989238179368</v>
      </c>
    </row>
    <row r="86" spans="1:16">
      <c r="A86">
        <f t="shared" si="2"/>
        <v>85</v>
      </c>
      <c r="B86" s="4">
        <v>5.1289999999999996</v>
      </c>
      <c r="C86" s="3">
        <v>0.47038000000000002</v>
      </c>
      <c r="D86" s="3">
        <v>0.91612000000000005</v>
      </c>
      <c r="E86" s="3">
        <v>0.29924000000000001</v>
      </c>
      <c r="F86" s="3">
        <v>0.48826999999999998</v>
      </c>
      <c r="G86" s="3">
        <v>0.12468</v>
      </c>
      <c r="H86" s="5">
        <v>0.19591</v>
      </c>
      <c r="I86" s="3">
        <v>0.47038000000000002</v>
      </c>
      <c r="J86" s="3">
        <v>0.91612000000000005</v>
      </c>
      <c r="K86" s="3">
        <v>0.29924000000000001</v>
      </c>
    </row>
    <row r="87" spans="1:16">
      <c r="A87">
        <f t="shared" si="2"/>
        <v>86</v>
      </c>
      <c r="B87" s="4">
        <v>5.1239999999999997</v>
      </c>
      <c r="C87" s="3">
        <v>1.04345</v>
      </c>
      <c r="D87" s="3">
        <v>0.88588</v>
      </c>
      <c r="E87" s="3">
        <v>0.76890000000000003</v>
      </c>
      <c r="F87" s="3">
        <v>0.35067999999999999</v>
      </c>
      <c r="G87" s="3">
        <v>6.4900000000000001E-3</v>
      </c>
      <c r="H87" s="5">
        <v>0.13747999999999999</v>
      </c>
      <c r="I87" s="3">
        <v>1.04345</v>
      </c>
      <c r="J87" s="3">
        <v>0.88588</v>
      </c>
      <c r="K87" s="3">
        <v>0.76890000000000003</v>
      </c>
      <c r="M87" t="s">
        <v>225</v>
      </c>
    </row>
    <row r="88" spans="1:16">
      <c r="A88">
        <f t="shared" si="2"/>
        <v>87</v>
      </c>
      <c r="B88" s="4">
        <v>5.1230000000000002</v>
      </c>
      <c r="C88" s="3">
        <v>0.92052999999999996</v>
      </c>
      <c r="D88" s="3">
        <v>1.0096400000000001</v>
      </c>
      <c r="E88" s="3">
        <v>0.74836000000000003</v>
      </c>
      <c r="F88" s="3">
        <v>0.20107</v>
      </c>
      <c r="G88" s="3">
        <v>2.6169999999999999E-2</v>
      </c>
      <c r="H88" s="5">
        <v>0.19231000000000001</v>
      </c>
      <c r="I88" s="3">
        <v>0.92052999999999996</v>
      </c>
      <c r="J88" s="3">
        <v>1.0096400000000001</v>
      </c>
      <c r="K88" s="3">
        <v>0.74836000000000003</v>
      </c>
      <c r="M88" t="s">
        <v>226</v>
      </c>
    </row>
    <row r="89" spans="1:16">
      <c r="A89">
        <f t="shared" si="2"/>
        <v>88</v>
      </c>
      <c r="B89" s="4">
        <v>5.1020000000000003</v>
      </c>
      <c r="C89" s="3">
        <v>1.15991</v>
      </c>
      <c r="D89" s="3">
        <v>1.1393500000000001</v>
      </c>
      <c r="E89" s="3">
        <v>0.87519000000000002</v>
      </c>
      <c r="F89" s="3">
        <v>0.51468999999999998</v>
      </c>
      <c r="G89" s="3">
        <v>1.078E-2</v>
      </c>
      <c r="H89" s="5">
        <v>0.13719000000000001</v>
      </c>
      <c r="I89" s="3">
        <v>1.15991</v>
      </c>
      <c r="J89" s="3">
        <v>1.1393500000000001</v>
      </c>
      <c r="K89" s="3">
        <v>0.87519000000000002</v>
      </c>
    </row>
    <row r="90" spans="1:16">
      <c r="A90">
        <f t="shared" si="2"/>
        <v>89</v>
      </c>
      <c r="B90" s="4">
        <v>5.0979999999999999</v>
      </c>
      <c r="C90" s="3">
        <v>1.1131200000000001</v>
      </c>
      <c r="D90" s="3">
        <v>1.09562</v>
      </c>
      <c r="E90" s="3">
        <v>0.72436999999999996</v>
      </c>
      <c r="F90" s="3">
        <v>0.29670999999999997</v>
      </c>
      <c r="G90" s="3">
        <v>6.3320000000000001E-2</v>
      </c>
      <c r="H90" s="5">
        <v>0.18226000000000001</v>
      </c>
      <c r="I90" s="3">
        <v>1.1131200000000001</v>
      </c>
      <c r="J90" s="3">
        <v>1.09562</v>
      </c>
      <c r="K90" s="3">
        <v>0.72436999999999996</v>
      </c>
    </row>
    <row r="91" spans="1:16">
      <c r="A91">
        <f t="shared" si="2"/>
        <v>90</v>
      </c>
      <c r="B91" s="4">
        <v>5.0730000000000004</v>
      </c>
      <c r="C91" s="3">
        <v>0.70531999999999995</v>
      </c>
      <c r="D91" s="3">
        <v>1.0351600000000001</v>
      </c>
      <c r="E91" s="3">
        <v>0.58113999999999999</v>
      </c>
      <c r="F91" s="3">
        <v>0.62544999999999995</v>
      </c>
      <c r="G91" s="3">
        <v>0.12279</v>
      </c>
      <c r="H91" s="5">
        <v>0.24990999999999999</v>
      </c>
      <c r="I91" s="3">
        <v>0.70531999999999995</v>
      </c>
      <c r="J91" s="3">
        <v>1.0351600000000001</v>
      </c>
      <c r="K91" s="3">
        <v>0.58113999999999999</v>
      </c>
      <c r="L91" s="25"/>
    </row>
    <row r="92" spans="1:16">
      <c r="A92">
        <f t="shared" si="2"/>
        <v>91</v>
      </c>
      <c r="B92" s="4">
        <v>5.0570000000000004</v>
      </c>
      <c r="C92" s="3">
        <v>0.18847</v>
      </c>
      <c r="D92" s="3">
        <v>0.95152000000000003</v>
      </c>
      <c r="E92" s="3">
        <v>0.43873000000000001</v>
      </c>
      <c r="F92" s="3">
        <v>0.46582000000000001</v>
      </c>
      <c r="G92" s="3">
        <v>0.39928000000000002</v>
      </c>
      <c r="H92" s="5">
        <v>0.50317999999999996</v>
      </c>
      <c r="I92" s="3">
        <v>0.18847</v>
      </c>
      <c r="J92" s="3">
        <v>0.95152000000000003</v>
      </c>
      <c r="K92" s="3">
        <v>0.43873000000000001</v>
      </c>
    </row>
    <row r="93" spans="1:16">
      <c r="A93">
        <f t="shared" si="2"/>
        <v>92</v>
      </c>
      <c r="B93" s="4">
        <v>5.0129999999999999</v>
      </c>
      <c r="C93" s="3">
        <v>0.73479000000000005</v>
      </c>
      <c r="D93" s="3">
        <v>0.64095000000000002</v>
      </c>
      <c r="E93" s="3">
        <v>0.60953999999999997</v>
      </c>
      <c r="F93" s="3">
        <v>0.41691</v>
      </c>
      <c r="G93" s="3">
        <v>8.5459999999999994E-2</v>
      </c>
      <c r="H93" s="5">
        <v>7.1720000000000006E-2</v>
      </c>
      <c r="I93" s="3">
        <v>0.73479000000000005</v>
      </c>
      <c r="J93" s="3">
        <v>0.64095000000000002</v>
      </c>
      <c r="K93" s="3">
        <v>0.60953999999999997</v>
      </c>
      <c r="M93" s="25" t="s">
        <v>240</v>
      </c>
    </row>
    <row r="94" spans="1:16">
      <c r="A94">
        <f t="shared" si="2"/>
        <v>93</v>
      </c>
      <c r="B94" s="4">
        <v>5.0069999999999997</v>
      </c>
      <c r="C94" s="3">
        <v>0.91851000000000005</v>
      </c>
      <c r="D94" s="3">
        <v>1.0023200000000001</v>
      </c>
      <c r="E94" s="3">
        <v>0.73545000000000005</v>
      </c>
      <c r="F94" s="3">
        <v>0.33456999999999998</v>
      </c>
      <c r="G94" s="3">
        <v>5.3269999999999998E-2</v>
      </c>
      <c r="H94" s="5">
        <v>0.22359000000000001</v>
      </c>
      <c r="I94" s="3">
        <v>0.91851000000000005</v>
      </c>
      <c r="J94" s="3">
        <v>1.0023200000000001</v>
      </c>
      <c r="K94" s="3">
        <v>0.73545000000000005</v>
      </c>
      <c r="M94" t="s">
        <v>216</v>
      </c>
      <c r="P94" t="s">
        <v>241</v>
      </c>
    </row>
    <row r="95" spans="1:16">
      <c r="A95">
        <f t="shared" si="2"/>
        <v>94</v>
      </c>
      <c r="B95" s="4">
        <v>4.9710000000000001</v>
      </c>
      <c r="C95" s="3">
        <v>8.3080000000000001E-2</v>
      </c>
      <c r="D95" s="3">
        <v>1.02626</v>
      </c>
      <c r="E95" s="3">
        <v>9.1310000000000002E-2</v>
      </c>
      <c r="F95" s="3">
        <v>0.34037000000000001</v>
      </c>
      <c r="G95" s="3">
        <v>0.15603</v>
      </c>
      <c r="H95" s="5">
        <v>0.22269</v>
      </c>
      <c r="I95" s="3">
        <v>8.3080000000000001E-2</v>
      </c>
      <c r="J95" s="3">
        <v>1.02626</v>
      </c>
      <c r="K95" s="3">
        <v>9.1310000000000002E-2</v>
      </c>
      <c r="M95" t="s">
        <v>217</v>
      </c>
      <c r="P95" t="s">
        <v>242</v>
      </c>
    </row>
    <row r="96" spans="1:16">
      <c r="A96">
        <f t="shared" si="2"/>
        <v>95</v>
      </c>
      <c r="B96" s="4">
        <v>4.9589999999999996</v>
      </c>
      <c r="C96" s="3">
        <v>0.87866999999999995</v>
      </c>
      <c r="D96" s="3">
        <v>0.80434000000000005</v>
      </c>
      <c r="E96" s="3">
        <v>0.81325000000000003</v>
      </c>
      <c r="F96" s="3">
        <v>0.35732999999999998</v>
      </c>
      <c r="G96" s="3">
        <v>6.4130000000000006E-2</v>
      </c>
      <c r="H96" s="5">
        <v>0.14272000000000001</v>
      </c>
      <c r="I96" s="3">
        <v>0.87866999999999995</v>
      </c>
      <c r="J96" s="3">
        <v>0.80434000000000005</v>
      </c>
      <c r="K96" s="3">
        <v>0.81325000000000003</v>
      </c>
    </row>
    <row r="97" spans="1:16">
      <c r="A97">
        <f t="shared" si="2"/>
        <v>96</v>
      </c>
      <c r="B97" s="4">
        <v>4.9489999999999998</v>
      </c>
      <c r="C97" s="3">
        <v>0.83223000000000003</v>
      </c>
      <c r="D97" s="3">
        <v>0.91915999999999998</v>
      </c>
      <c r="E97" s="3">
        <v>0.79081000000000001</v>
      </c>
      <c r="F97" s="3">
        <v>9.2450000000000004E-2</v>
      </c>
      <c r="G97" s="3">
        <v>2.2699999999999999E-3</v>
      </c>
      <c r="H97" s="5">
        <v>0.24807999999999999</v>
      </c>
      <c r="I97" s="3">
        <v>0.83223000000000003</v>
      </c>
      <c r="J97" s="3">
        <v>0.91915999999999998</v>
      </c>
      <c r="K97" s="3">
        <v>0.79081000000000001</v>
      </c>
      <c r="M97" t="s">
        <v>243</v>
      </c>
      <c r="N97">
        <f>N32</f>
        <v>0.78453813945533901</v>
      </c>
    </row>
    <row r="98" spans="1:16">
      <c r="A98">
        <f t="shared" si="2"/>
        <v>97</v>
      </c>
      <c r="B98" s="4">
        <v>4.8979999999999997</v>
      </c>
      <c r="C98" s="3">
        <v>0.37545000000000001</v>
      </c>
      <c r="D98" s="3">
        <v>1.0410299999999999</v>
      </c>
      <c r="E98" s="3">
        <v>7.6119999999999993E-2</v>
      </c>
      <c r="F98" s="3">
        <v>0.31767000000000001</v>
      </c>
      <c r="G98" s="3">
        <v>0.12504000000000001</v>
      </c>
      <c r="H98" s="5">
        <v>0.16388</v>
      </c>
      <c r="I98" s="3">
        <v>0.37545000000000001</v>
      </c>
      <c r="J98" s="3">
        <v>1.0410299999999999</v>
      </c>
      <c r="K98" s="3">
        <v>7.6119999999999993E-2</v>
      </c>
      <c r="M98" t="s">
        <v>223</v>
      </c>
      <c r="N98">
        <f>P32</f>
        <v>1.7972032332087102</v>
      </c>
    </row>
    <row r="99" spans="1:16">
      <c r="A99">
        <f t="shared" si="2"/>
        <v>98</v>
      </c>
      <c r="B99" s="4">
        <v>4.8849999999999998</v>
      </c>
      <c r="C99" s="3">
        <v>0.89537</v>
      </c>
      <c r="D99" s="3">
        <v>1.1720200000000001</v>
      </c>
      <c r="E99" s="3">
        <v>0.66825000000000001</v>
      </c>
      <c r="F99" s="3">
        <v>0.57672000000000001</v>
      </c>
      <c r="G99" s="3">
        <v>0.14233999999999999</v>
      </c>
      <c r="H99" s="5">
        <v>0.21684</v>
      </c>
      <c r="I99" s="3">
        <v>0.89537</v>
      </c>
      <c r="J99" s="3">
        <v>1.1720200000000001</v>
      </c>
      <c r="K99" s="3">
        <v>0.66825000000000001</v>
      </c>
      <c r="M99" t="s">
        <v>224</v>
      </c>
      <c r="N99">
        <f>_xlfn.T.INV.2T(0.05,158-6-1)</f>
        <v>1.9757989238179368</v>
      </c>
    </row>
    <row r="100" spans="1:16">
      <c r="A100">
        <f t="shared" si="2"/>
        <v>99</v>
      </c>
      <c r="B100" s="4">
        <v>4.8760000000000003</v>
      </c>
      <c r="C100" s="3">
        <v>0.59065999999999996</v>
      </c>
      <c r="D100" s="3">
        <v>0.73802999999999996</v>
      </c>
      <c r="E100" s="3">
        <v>0.54908999999999997</v>
      </c>
      <c r="F100" s="3">
        <v>0.59591000000000005</v>
      </c>
      <c r="G100" s="3">
        <v>0.24249000000000001</v>
      </c>
      <c r="H100" s="5">
        <v>0.42192000000000002</v>
      </c>
      <c r="I100" s="3">
        <v>0.59065999999999996</v>
      </c>
      <c r="J100" s="3">
        <v>0.73802999999999996</v>
      </c>
      <c r="K100" s="3">
        <v>0.54908999999999997</v>
      </c>
    </row>
    <row r="101" spans="1:16">
      <c r="A101">
        <f t="shared" si="2"/>
        <v>100</v>
      </c>
      <c r="B101" s="4">
        <v>4.8739999999999997</v>
      </c>
      <c r="C101" s="3">
        <v>0.82818999999999998</v>
      </c>
      <c r="D101" s="3">
        <v>1.3006</v>
      </c>
      <c r="E101" s="3">
        <v>0.60267999999999999</v>
      </c>
      <c r="F101" s="3">
        <v>0.43625999999999998</v>
      </c>
      <c r="G101" s="3">
        <v>2.666E-2</v>
      </c>
      <c r="H101" s="5">
        <v>0.33229999999999998</v>
      </c>
      <c r="I101" s="3">
        <v>0.82818999999999998</v>
      </c>
      <c r="J101" s="3">
        <v>1.3006</v>
      </c>
      <c r="K101" s="3">
        <v>0.60267999999999999</v>
      </c>
      <c r="M101" t="s">
        <v>225</v>
      </c>
    </row>
    <row r="102" spans="1:16">
      <c r="A102">
        <f t="shared" si="2"/>
        <v>101</v>
      </c>
      <c r="B102" s="4">
        <v>4.867</v>
      </c>
      <c r="C102" s="3">
        <v>0.71206000000000003</v>
      </c>
      <c r="D102" s="3">
        <v>1.07284</v>
      </c>
      <c r="E102" s="3">
        <v>7.5660000000000005E-2</v>
      </c>
      <c r="F102" s="3">
        <v>0.30658000000000002</v>
      </c>
      <c r="G102" s="3">
        <v>3.0599999999999999E-2</v>
      </c>
      <c r="H102" s="5">
        <v>0.18259</v>
      </c>
      <c r="I102" s="3">
        <v>0.71206000000000003</v>
      </c>
      <c r="J102" s="3">
        <v>1.07284</v>
      </c>
      <c r="K102" s="3">
        <v>7.5660000000000005E-2</v>
      </c>
      <c r="M102" t="s">
        <v>226</v>
      </c>
    </row>
    <row r="103" spans="1:16">
      <c r="A103">
        <f t="shared" si="2"/>
        <v>102</v>
      </c>
      <c r="B103" s="4">
        <v>4.8570000000000002</v>
      </c>
      <c r="C103" s="3">
        <v>1.1540600000000001</v>
      </c>
      <c r="D103" s="3">
        <v>0.92932999999999999</v>
      </c>
      <c r="E103" s="3">
        <v>0.88212999999999997</v>
      </c>
      <c r="F103" s="3">
        <v>7.6990000000000003E-2</v>
      </c>
      <c r="G103" s="3">
        <v>1.397E-2</v>
      </c>
      <c r="H103" s="5">
        <v>0</v>
      </c>
      <c r="I103" s="3">
        <v>1.1540600000000001</v>
      </c>
      <c r="J103" s="3">
        <v>0.92932999999999999</v>
      </c>
      <c r="K103" s="3">
        <v>0.88212999999999997</v>
      </c>
    </row>
    <row r="104" spans="1:16">
      <c r="A104">
        <f t="shared" si="2"/>
        <v>103</v>
      </c>
      <c r="B104" s="4">
        <v>4.8390000000000004</v>
      </c>
      <c r="C104" s="3">
        <v>1.0256400000000001</v>
      </c>
      <c r="D104" s="3">
        <v>0.80001</v>
      </c>
      <c r="E104" s="3">
        <v>0.83947000000000005</v>
      </c>
      <c r="F104" s="3">
        <v>0.33916000000000002</v>
      </c>
      <c r="G104" s="3">
        <v>4.582E-2</v>
      </c>
      <c r="H104" s="5">
        <v>0.21854000000000001</v>
      </c>
      <c r="I104" s="3">
        <v>1.0256400000000001</v>
      </c>
      <c r="J104" s="3">
        <v>0.80001</v>
      </c>
      <c r="K104" s="3">
        <v>0.83947000000000005</v>
      </c>
    </row>
    <row r="105" spans="1:16">
      <c r="A105">
        <f t="shared" si="2"/>
        <v>104</v>
      </c>
      <c r="B105" s="4">
        <v>4.8</v>
      </c>
      <c r="C105" s="3">
        <v>1.12094</v>
      </c>
      <c r="D105" s="3">
        <v>1.2021500000000001</v>
      </c>
      <c r="E105" s="3">
        <v>0.75905</v>
      </c>
      <c r="F105" s="3">
        <v>0.32112000000000002</v>
      </c>
      <c r="G105" s="3">
        <v>2.758E-2</v>
      </c>
      <c r="H105" s="5">
        <v>0.128</v>
      </c>
      <c r="I105" s="3">
        <v>1.12094</v>
      </c>
      <c r="J105" s="3">
        <v>1.2021500000000001</v>
      </c>
      <c r="K105" s="3">
        <v>0.75905</v>
      </c>
      <c r="M105" s="25" t="s">
        <v>244</v>
      </c>
    </row>
    <row r="106" spans="1:16">
      <c r="A106">
        <f t="shared" si="2"/>
        <v>105</v>
      </c>
      <c r="B106" s="4">
        <v>4.7880000000000003</v>
      </c>
      <c r="C106" s="3">
        <v>0.59531999999999996</v>
      </c>
      <c r="D106" s="3">
        <v>0.95347999999999999</v>
      </c>
      <c r="E106" s="3">
        <v>0.69510000000000005</v>
      </c>
      <c r="F106" s="3">
        <v>0.40148</v>
      </c>
      <c r="G106" s="3">
        <v>6.8250000000000005E-2</v>
      </c>
      <c r="H106" s="5">
        <v>0.23027</v>
      </c>
      <c r="I106" s="3">
        <v>0.59531999999999996</v>
      </c>
      <c r="J106" s="3">
        <v>0.95347999999999999</v>
      </c>
      <c r="K106" s="3">
        <v>0.69510000000000005</v>
      </c>
      <c r="M106" t="s">
        <v>216</v>
      </c>
      <c r="P106" t="s">
        <v>245</v>
      </c>
    </row>
    <row r="107" spans="1:16">
      <c r="A107">
        <f t="shared" si="2"/>
        <v>106</v>
      </c>
      <c r="B107" s="4">
        <v>4.7859999999999996</v>
      </c>
      <c r="C107" s="3">
        <v>0.39046999999999998</v>
      </c>
      <c r="D107" s="3">
        <v>0.85563</v>
      </c>
      <c r="E107" s="3">
        <v>0.57379000000000002</v>
      </c>
      <c r="F107" s="3">
        <v>0.47216000000000002</v>
      </c>
      <c r="G107" s="3">
        <v>0.15071999999999999</v>
      </c>
      <c r="H107" s="5">
        <v>0.22974</v>
      </c>
      <c r="I107" s="3">
        <v>0.39046999999999998</v>
      </c>
      <c r="J107" s="3">
        <v>0.85563</v>
      </c>
      <c r="K107" s="3">
        <v>0.57379000000000002</v>
      </c>
      <c r="M107" t="s">
        <v>217</v>
      </c>
      <c r="P107" t="s">
        <v>246</v>
      </c>
    </row>
    <row r="108" spans="1:16">
      <c r="A108">
        <f t="shared" si="2"/>
        <v>107</v>
      </c>
      <c r="B108" s="4">
        <v>4.7389999999999999</v>
      </c>
      <c r="C108" s="3">
        <v>0.88112999999999997</v>
      </c>
      <c r="D108" s="3">
        <v>0.60428999999999999</v>
      </c>
      <c r="E108" s="3">
        <v>0.73792999999999997</v>
      </c>
      <c r="F108" s="3">
        <v>0.26268000000000002</v>
      </c>
      <c r="G108" s="3">
        <v>6.3579999999999998E-2</v>
      </c>
      <c r="H108" s="5">
        <v>6.4310000000000006E-2</v>
      </c>
      <c r="I108" s="3">
        <v>0.88112999999999997</v>
      </c>
      <c r="J108" s="3">
        <v>0.60428999999999999</v>
      </c>
      <c r="K108" s="3">
        <v>0.73792999999999997</v>
      </c>
    </row>
    <row r="109" spans="1:16">
      <c r="A109">
        <f t="shared" si="2"/>
        <v>108</v>
      </c>
      <c r="B109" s="4">
        <v>4.7149999999999999</v>
      </c>
      <c r="C109" s="3">
        <v>0.59867000000000004</v>
      </c>
      <c r="D109" s="3">
        <v>0.92557999999999996</v>
      </c>
      <c r="E109" s="3">
        <v>0.66015000000000001</v>
      </c>
      <c r="F109" s="3">
        <v>0.24499000000000001</v>
      </c>
      <c r="G109" s="3">
        <v>0.12905</v>
      </c>
      <c r="H109" s="5">
        <v>0.11251</v>
      </c>
      <c r="I109" s="3">
        <v>0.59867000000000004</v>
      </c>
      <c r="J109" s="3">
        <v>0.92557999999999996</v>
      </c>
      <c r="K109" s="3">
        <v>0.66015000000000001</v>
      </c>
      <c r="M109" t="s">
        <v>247</v>
      </c>
      <c r="N109">
        <f>N33</f>
        <v>0.38893285034919584</v>
      </c>
    </row>
    <row r="110" spans="1:16">
      <c r="A110">
        <f t="shared" si="2"/>
        <v>109</v>
      </c>
      <c r="B110" s="4">
        <v>4.694</v>
      </c>
      <c r="C110" s="3">
        <v>0.39752999999999999</v>
      </c>
      <c r="D110" s="3">
        <v>0.43106</v>
      </c>
      <c r="E110" s="3">
        <v>0.60163999999999995</v>
      </c>
      <c r="F110" s="3">
        <v>0.40820000000000001</v>
      </c>
      <c r="G110" s="3">
        <v>0.12569</v>
      </c>
      <c r="H110" s="5">
        <v>0.21221999999999999</v>
      </c>
      <c r="I110" s="3">
        <v>0.39752999999999999</v>
      </c>
      <c r="J110" s="3">
        <v>0.43106</v>
      </c>
      <c r="K110" s="3">
        <v>0.60163999999999995</v>
      </c>
      <c r="M110" t="s">
        <v>223</v>
      </c>
      <c r="N110">
        <f>P33</f>
        <v>0.99470574034169368</v>
      </c>
    </row>
    <row r="111" spans="1:16">
      <c r="A111">
        <f t="shared" si="2"/>
        <v>110</v>
      </c>
      <c r="B111" s="4">
        <v>4.6859999999999999</v>
      </c>
      <c r="C111" s="3">
        <v>1.0087999999999999</v>
      </c>
      <c r="D111" s="3">
        <v>0.54447000000000001</v>
      </c>
      <c r="E111" s="3">
        <v>0.69804999999999995</v>
      </c>
      <c r="F111" s="3">
        <v>0.30032999999999999</v>
      </c>
      <c r="G111" s="3">
        <v>5.8630000000000002E-2</v>
      </c>
      <c r="H111" s="5">
        <v>0.38085999999999998</v>
      </c>
      <c r="I111" s="3">
        <v>1.0087999999999999</v>
      </c>
      <c r="J111" s="3">
        <v>0.54447000000000001</v>
      </c>
      <c r="K111" s="3">
        <v>0.69804999999999995</v>
      </c>
      <c r="M111" t="s">
        <v>224</v>
      </c>
      <c r="N111">
        <f>_xlfn.T.INV.2T(0.05,158-6-1)</f>
        <v>1.9757989238179368</v>
      </c>
    </row>
    <row r="112" spans="1:16">
      <c r="A112">
        <f t="shared" si="2"/>
        <v>111</v>
      </c>
      <c r="B112" s="4">
        <v>4.681</v>
      </c>
      <c r="C112" s="3">
        <v>0.79906999999999995</v>
      </c>
      <c r="D112" s="3">
        <v>1.20278</v>
      </c>
      <c r="E112" s="3">
        <v>0.67390000000000005</v>
      </c>
      <c r="F112" s="3">
        <v>0.25123000000000001</v>
      </c>
      <c r="G112" s="3">
        <v>2.9610000000000001E-2</v>
      </c>
      <c r="H112" s="5">
        <v>0.15275</v>
      </c>
      <c r="I112" s="3">
        <v>0.79906999999999995</v>
      </c>
      <c r="J112" s="3">
        <v>1.20278</v>
      </c>
      <c r="K112" s="3">
        <v>0.67390000000000005</v>
      </c>
    </row>
    <row r="113" spans="1:15">
      <c r="A113">
        <f t="shared" si="2"/>
        <v>112</v>
      </c>
      <c r="B113" s="4">
        <v>4.6769999999999996</v>
      </c>
      <c r="C113" s="3">
        <v>0.98548999999999998</v>
      </c>
      <c r="D113" s="3">
        <v>0.81889000000000001</v>
      </c>
      <c r="E113" s="3">
        <v>0.60236999999999996</v>
      </c>
      <c r="F113" s="3">
        <v>0</v>
      </c>
      <c r="G113" s="3">
        <v>0.13788</v>
      </c>
      <c r="H113" s="5">
        <v>0.17921999999999999</v>
      </c>
      <c r="I113" s="3">
        <v>0.98548999999999998</v>
      </c>
      <c r="J113" s="3">
        <v>0.81889000000000001</v>
      </c>
      <c r="K113" s="3">
        <v>0.60236999999999996</v>
      </c>
      <c r="M113" t="s">
        <v>225</v>
      </c>
    </row>
    <row r="114" spans="1:15">
      <c r="A114">
        <f t="shared" si="2"/>
        <v>113</v>
      </c>
      <c r="B114" s="4">
        <v>4.6420000000000003</v>
      </c>
      <c r="C114" s="3">
        <v>0.92049000000000003</v>
      </c>
      <c r="D114" s="3">
        <v>1.18468</v>
      </c>
      <c r="E114" s="3">
        <v>0.27688000000000001</v>
      </c>
      <c r="F114" s="3">
        <v>0.33206999999999998</v>
      </c>
      <c r="G114" s="3">
        <v>8.8840000000000002E-2</v>
      </c>
      <c r="H114" s="5">
        <v>0.11973</v>
      </c>
      <c r="I114" s="3">
        <v>0.92049000000000003</v>
      </c>
      <c r="J114" s="3">
        <v>1.18468</v>
      </c>
      <c r="K114" s="3">
        <v>0.27688000000000001</v>
      </c>
      <c r="M114" t="s">
        <v>226</v>
      </c>
    </row>
    <row r="115" spans="1:15">
      <c r="A115">
        <f t="shared" si="2"/>
        <v>114</v>
      </c>
      <c r="B115" s="4">
        <v>4.633</v>
      </c>
      <c r="C115" s="3">
        <v>0.54557999999999995</v>
      </c>
      <c r="D115" s="3">
        <v>0.67954000000000003</v>
      </c>
      <c r="E115" s="3">
        <v>0.40132000000000001</v>
      </c>
      <c r="F115" s="3">
        <v>0.42342000000000002</v>
      </c>
      <c r="G115" s="3">
        <v>4.3549999999999998E-2</v>
      </c>
      <c r="H115" s="5">
        <v>0.23086999999999999</v>
      </c>
      <c r="I115" s="3">
        <v>0.54557999999999995</v>
      </c>
      <c r="J115" s="3">
        <v>0.67954000000000003</v>
      </c>
      <c r="K115" s="3">
        <v>0.40132000000000001</v>
      </c>
    </row>
    <row r="116" spans="1:15">
      <c r="A116">
        <f t="shared" si="2"/>
        <v>115</v>
      </c>
      <c r="B116" s="4">
        <v>4.6100000000000003</v>
      </c>
      <c r="C116" s="3">
        <v>0.27100000000000002</v>
      </c>
      <c r="D116" s="3">
        <v>1.0327599999999999</v>
      </c>
      <c r="E116" s="3">
        <v>0.33474999999999999</v>
      </c>
      <c r="F116" s="3">
        <v>0.25861000000000001</v>
      </c>
      <c r="G116" s="3">
        <v>8.0790000000000001E-2</v>
      </c>
      <c r="H116" s="5">
        <v>0.18987000000000001</v>
      </c>
      <c r="I116" s="3">
        <v>0.27100000000000002</v>
      </c>
      <c r="J116" s="3">
        <v>1.0327599999999999</v>
      </c>
      <c r="K116" s="3">
        <v>0.33474999999999999</v>
      </c>
      <c r="M116" s="1" t="s">
        <v>249</v>
      </c>
      <c r="N116" s="1"/>
      <c r="O116" s="1"/>
    </row>
    <row r="117" spans="1:15">
      <c r="A117">
        <f t="shared" si="2"/>
        <v>116</v>
      </c>
      <c r="B117" s="4">
        <v>4.5709999999999997</v>
      </c>
      <c r="C117" s="3">
        <v>7.1199999999999999E-2</v>
      </c>
      <c r="D117" s="3">
        <v>0.78968000000000005</v>
      </c>
      <c r="E117" s="3">
        <v>0.34200999999999998</v>
      </c>
      <c r="F117" s="3">
        <v>0.28531000000000001</v>
      </c>
      <c r="G117" s="3">
        <v>6.232E-2</v>
      </c>
      <c r="H117" s="5">
        <v>0.24362</v>
      </c>
      <c r="I117" s="3">
        <v>7.1199999999999999E-2</v>
      </c>
      <c r="J117" s="3">
        <v>0.78968000000000005</v>
      </c>
      <c r="K117" s="3">
        <v>0.34200999999999998</v>
      </c>
    </row>
    <row r="118" spans="1:15">
      <c r="A118">
        <f t="shared" si="2"/>
        <v>117</v>
      </c>
      <c r="B118" s="4">
        <v>4.5650000000000004</v>
      </c>
      <c r="C118" s="3">
        <v>0.64498999999999995</v>
      </c>
      <c r="D118" s="3">
        <v>0.38174000000000002</v>
      </c>
      <c r="E118" s="3">
        <v>0.51529000000000003</v>
      </c>
      <c r="F118" s="3">
        <v>0.39785999999999999</v>
      </c>
      <c r="G118" s="3">
        <v>8.4919999999999995E-2</v>
      </c>
      <c r="H118" s="5">
        <v>0.26474999999999999</v>
      </c>
      <c r="I118" s="3">
        <v>0.64498999999999995</v>
      </c>
      <c r="J118" s="3">
        <v>0.38174000000000002</v>
      </c>
      <c r="K118" s="3">
        <v>0.51529000000000003</v>
      </c>
      <c r="M118" t="s">
        <v>250</v>
      </c>
    </row>
    <row r="119" spans="1:15">
      <c r="A119">
        <f t="shared" si="2"/>
        <v>118</v>
      </c>
      <c r="B119" s="4">
        <v>4.55</v>
      </c>
      <c r="C119" s="3">
        <v>0.52107000000000003</v>
      </c>
      <c r="D119" s="3">
        <v>1.0140400000000001</v>
      </c>
      <c r="E119" s="3">
        <v>0.36878</v>
      </c>
      <c r="F119" s="3">
        <v>0.10081</v>
      </c>
      <c r="G119" s="3">
        <v>0.14660000000000001</v>
      </c>
      <c r="H119" s="5">
        <v>0.19062000000000001</v>
      </c>
      <c r="I119" s="3">
        <v>0.52107000000000003</v>
      </c>
      <c r="J119" s="3">
        <v>1.0140400000000001</v>
      </c>
      <c r="K119" s="3">
        <v>0.36878</v>
      </c>
      <c r="M119" t="s">
        <v>251</v>
      </c>
    </row>
    <row r="120" spans="1:15">
      <c r="A120">
        <f t="shared" si="2"/>
        <v>119</v>
      </c>
      <c r="B120" s="4">
        <v>4.5179999999999998</v>
      </c>
      <c r="C120" s="3">
        <v>0.26673000000000002</v>
      </c>
      <c r="D120" s="3">
        <v>0.74302000000000001</v>
      </c>
      <c r="E120" s="3">
        <v>0.38846999999999998</v>
      </c>
      <c r="F120" s="3">
        <v>0.24424999999999999</v>
      </c>
      <c r="G120" s="3">
        <v>0.17175000000000001</v>
      </c>
      <c r="H120" s="5">
        <v>0.46187</v>
      </c>
      <c r="I120" s="3">
        <v>0.26673000000000002</v>
      </c>
      <c r="J120" s="3">
        <v>0.74302000000000001</v>
      </c>
      <c r="K120" s="3">
        <v>0.38846999999999998</v>
      </c>
      <c r="M120" t="s">
        <v>252</v>
      </c>
    </row>
    <row r="121" spans="1:15">
      <c r="A121">
        <f t="shared" si="2"/>
        <v>120</v>
      </c>
      <c r="B121" s="4">
        <v>4.5170000000000003</v>
      </c>
      <c r="C121" s="3">
        <v>0</v>
      </c>
      <c r="D121" s="3">
        <v>1.0012000000000001</v>
      </c>
      <c r="E121" s="3">
        <v>9.8059999999999994E-2</v>
      </c>
      <c r="F121" s="3">
        <v>0.22605</v>
      </c>
      <c r="G121" s="3">
        <v>7.6249999999999998E-2</v>
      </c>
      <c r="H121" s="5">
        <v>0.24834000000000001</v>
      </c>
      <c r="I121" s="3">
        <v>0</v>
      </c>
      <c r="J121" s="3">
        <v>1.0012000000000001</v>
      </c>
      <c r="K121" s="3">
        <v>9.8059999999999994E-2</v>
      </c>
    </row>
    <row r="122" spans="1:15">
      <c r="A122">
        <f t="shared" si="2"/>
        <v>121</v>
      </c>
      <c r="B122" s="4">
        <v>4.5140000000000002</v>
      </c>
      <c r="C122" s="3">
        <v>0.35997000000000001</v>
      </c>
      <c r="D122" s="3">
        <v>0.86448999999999998</v>
      </c>
      <c r="E122" s="3">
        <v>0.56874000000000002</v>
      </c>
      <c r="F122" s="3">
        <v>0.38281999999999999</v>
      </c>
      <c r="G122" s="3">
        <v>5.9069999999999998E-2</v>
      </c>
      <c r="H122" s="5">
        <v>0.32296000000000002</v>
      </c>
      <c r="I122" s="3">
        <v>0.35997000000000001</v>
      </c>
      <c r="J122" s="3">
        <v>0.86448999999999998</v>
      </c>
      <c r="K122" s="3">
        <v>0.56874000000000002</v>
      </c>
      <c r="M122" t="s">
        <v>253</v>
      </c>
    </row>
    <row r="123" spans="1:15">
      <c r="A123">
        <f t="shared" si="2"/>
        <v>122</v>
      </c>
      <c r="B123" s="4">
        <v>4.5119999999999996</v>
      </c>
      <c r="C123" s="3">
        <v>0.19073000000000001</v>
      </c>
      <c r="D123" s="3">
        <v>0.60406000000000004</v>
      </c>
      <c r="E123" s="3">
        <v>0.44055</v>
      </c>
      <c r="F123" s="3">
        <v>0.4345</v>
      </c>
      <c r="G123" s="3">
        <v>0.15048</v>
      </c>
      <c r="H123" s="5">
        <v>0.24324999999999999</v>
      </c>
      <c r="I123" s="3">
        <v>0.19073000000000001</v>
      </c>
      <c r="J123" s="3">
        <v>0.60406000000000004</v>
      </c>
      <c r="K123" s="3">
        <v>0.44055</v>
      </c>
    </row>
    <row r="124" spans="1:15">
      <c r="A124">
        <f t="shared" si="2"/>
        <v>123</v>
      </c>
      <c r="B124" s="4">
        <v>4.5069999999999997</v>
      </c>
      <c r="C124" s="3">
        <v>0.33023999999999998</v>
      </c>
      <c r="D124" s="3">
        <v>0.95570999999999995</v>
      </c>
      <c r="E124" s="3">
        <v>0</v>
      </c>
      <c r="F124" s="3">
        <v>0.40839999999999999</v>
      </c>
      <c r="G124" s="3">
        <v>8.7859999999999994E-2</v>
      </c>
      <c r="H124" s="5">
        <v>0.21487999999999999</v>
      </c>
      <c r="I124" s="3">
        <v>0.33023999999999998</v>
      </c>
      <c r="J124" s="3">
        <v>0.95570999999999995</v>
      </c>
      <c r="K124" s="3">
        <v>0</v>
      </c>
      <c r="M124" t="s">
        <v>173</v>
      </c>
    </row>
    <row r="125" spans="1:15" ht="15" thickBot="1">
      <c r="A125">
        <f t="shared" si="2"/>
        <v>124</v>
      </c>
      <c r="B125" s="4">
        <v>4.4359999999999999</v>
      </c>
      <c r="C125" s="3">
        <v>0.45406999999999997</v>
      </c>
      <c r="D125" s="3">
        <v>0.86907999999999996</v>
      </c>
      <c r="E125" s="3">
        <v>0.35874</v>
      </c>
      <c r="F125" s="3">
        <v>0.24232000000000001</v>
      </c>
      <c r="G125" s="3">
        <v>0.17460999999999999</v>
      </c>
      <c r="H125" s="5">
        <v>0.219</v>
      </c>
      <c r="I125" s="3">
        <v>0.45406999999999997</v>
      </c>
      <c r="J125" s="3">
        <v>0.86907999999999996</v>
      </c>
      <c r="K125" s="3">
        <v>0.35874</v>
      </c>
    </row>
    <row r="126" spans="1:15">
      <c r="A126">
        <f t="shared" si="2"/>
        <v>125</v>
      </c>
      <c r="B126" s="4">
        <v>4.4189999999999996</v>
      </c>
      <c r="C126" s="3">
        <v>0.36470999999999998</v>
      </c>
      <c r="D126" s="3">
        <v>0.99875999999999998</v>
      </c>
      <c r="E126" s="3">
        <v>0.41435</v>
      </c>
      <c r="F126" s="3">
        <v>0.42215000000000003</v>
      </c>
      <c r="G126" s="3">
        <v>5.8389999999999997E-2</v>
      </c>
      <c r="H126" s="5">
        <v>0.37541999999999998</v>
      </c>
      <c r="I126" s="3">
        <v>0.36470999999999998</v>
      </c>
      <c r="J126" s="3">
        <v>0.99875999999999998</v>
      </c>
      <c r="K126" s="3">
        <v>0.41435</v>
      </c>
      <c r="M126" s="31" t="s">
        <v>174</v>
      </c>
      <c r="N126" s="31"/>
    </row>
    <row r="127" spans="1:15">
      <c r="A127">
        <f t="shared" si="2"/>
        <v>126</v>
      </c>
      <c r="B127" s="4">
        <v>4.3689999999999998</v>
      </c>
      <c r="C127" s="3">
        <v>0.44024999999999997</v>
      </c>
      <c r="D127" s="3">
        <v>0.59206999999999999</v>
      </c>
      <c r="E127" s="3">
        <v>0.36291000000000001</v>
      </c>
      <c r="F127" s="3">
        <v>0.46073999999999998</v>
      </c>
      <c r="G127" s="3">
        <v>0.28105000000000002</v>
      </c>
      <c r="H127" s="5">
        <v>0.18093000000000001</v>
      </c>
      <c r="I127" s="3">
        <v>0.44024999999999997</v>
      </c>
      <c r="J127" s="3">
        <v>0.59206999999999999</v>
      </c>
      <c r="K127" s="3">
        <v>0.36291000000000001</v>
      </c>
      <c r="M127" t="s">
        <v>175</v>
      </c>
      <c r="N127">
        <v>0.80044234966490835</v>
      </c>
    </row>
    <row r="128" spans="1:15">
      <c r="A128">
        <f t="shared" si="2"/>
        <v>127</v>
      </c>
      <c r="B128" s="4">
        <v>4.3499999999999996</v>
      </c>
      <c r="C128" s="3">
        <v>0.76820999999999995</v>
      </c>
      <c r="D128" s="3">
        <v>0.77710999999999997</v>
      </c>
      <c r="E128" s="3">
        <v>0.72989999999999999</v>
      </c>
      <c r="F128" s="3">
        <v>0.19847000000000001</v>
      </c>
      <c r="G128" s="3">
        <v>3.9E-2</v>
      </c>
      <c r="H128" s="5">
        <v>7.8549999999999995E-2</v>
      </c>
      <c r="I128" s="3">
        <v>0.76820999999999995</v>
      </c>
      <c r="J128" s="3">
        <v>0.77710999999999997</v>
      </c>
      <c r="K128" s="3">
        <v>0.72989999999999999</v>
      </c>
      <c r="M128" t="s">
        <v>176</v>
      </c>
      <c r="N128">
        <v>0.64070795513707945</v>
      </c>
    </row>
    <row r="129" spans="1:21">
      <c r="A129">
        <f t="shared" si="2"/>
        <v>128</v>
      </c>
      <c r="B129" s="4">
        <v>4.3319999999999999</v>
      </c>
      <c r="C129" s="3">
        <v>0.99355000000000004</v>
      </c>
      <c r="D129" s="3">
        <v>1.1046400000000001</v>
      </c>
      <c r="E129" s="3">
        <v>4.7759999999999997E-2</v>
      </c>
      <c r="F129" s="3">
        <v>0.49495</v>
      </c>
      <c r="G129" s="3">
        <v>0.12474</v>
      </c>
      <c r="H129" s="5">
        <v>0.10460999999999999</v>
      </c>
      <c r="I129" s="3">
        <v>0.99355000000000004</v>
      </c>
      <c r="J129" s="3">
        <v>1.1046400000000001</v>
      </c>
      <c r="K129" s="3">
        <v>4.7759999999999997E-2</v>
      </c>
      <c r="M129" t="s">
        <v>177</v>
      </c>
      <c r="N129">
        <v>0.63131469906223192</v>
      </c>
    </row>
    <row r="130" spans="1:21">
      <c r="A130">
        <f t="shared" si="2"/>
        <v>129</v>
      </c>
      <c r="B130" s="4">
        <v>4.3070000000000004</v>
      </c>
      <c r="C130" s="3">
        <v>0.27107999999999999</v>
      </c>
      <c r="D130" s="3">
        <v>0.70904999999999996</v>
      </c>
      <c r="E130" s="3">
        <v>0.48246</v>
      </c>
      <c r="F130" s="3">
        <v>0.44017000000000001</v>
      </c>
      <c r="G130" s="3">
        <v>0.19034000000000001</v>
      </c>
      <c r="H130" s="5">
        <v>0.79588000000000003</v>
      </c>
      <c r="I130" s="3">
        <v>0.27107999999999999</v>
      </c>
      <c r="J130" s="3">
        <v>0.70904999999999996</v>
      </c>
      <c r="K130" s="3">
        <v>0.48246</v>
      </c>
      <c r="M130" t="s">
        <v>2</v>
      </c>
      <c r="N130">
        <v>0.69524398849022084</v>
      </c>
    </row>
    <row r="131" spans="1:21" ht="15" thickBot="1">
      <c r="A131">
        <f t="shared" si="2"/>
        <v>130</v>
      </c>
      <c r="B131" s="4">
        <v>4.2969999999999997</v>
      </c>
      <c r="C131" s="3">
        <v>0.7419</v>
      </c>
      <c r="D131" s="3">
        <v>0.38562000000000002</v>
      </c>
      <c r="E131" s="3">
        <v>0.72926000000000002</v>
      </c>
      <c r="F131" s="3">
        <v>0.40577000000000002</v>
      </c>
      <c r="G131" s="3">
        <v>0.38330999999999998</v>
      </c>
      <c r="H131" s="5">
        <v>5.5469999999999998E-2</v>
      </c>
      <c r="I131" s="3">
        <v>0.7419</v>
      </c>
      <c r="J131" s="3">
        <v>0.38562000000000002</v>
      </c>
      <c r="K131" s="3">
        <v>0.72926000000000002</v>
      </c>
      <c r="M131" s="29" t="s">
        <v>178</v>
      </c>
      <c r="N131" s="29">
        <v>158</v>
      </c>
    </row>
    <row r="132" spans="1:21">
      <c r="A132">
        <f t="shared" ref="A132:A159" si="3">A131+1</f>
        <v>131</v>
      </c>
      <c r="B132" s="4">
        <v>4.2919999999999998</v>
      </c>
      <c r="C132" s="3">
        <v>1.6039999999999999E-2</v>
      </c>
      <c r="D132" s="3">
        <v>0.41133999999999998</v>
      </c>
      <c r="E132" s="3">
        <v>0.22561999999999999</v>
      </c>
      <c r="F132" s="3">
        <v>0.43053999999999998</v>
      </c>
      <c r="G132" s="3">
        <v>6.9769999999999999E-2</v>
      </c>
      <c r="H132" s="5">
        <v>0.33128000000000002</v>
      </c>
      <c r="I132" s="3">
        <v>1.6039999999999999E-2</v>
      </c>
      <c r="J132" s="3">
        <v>0.41133999999999998</v>
      </c>
      <c r="K132" s="3">
        <v>0.22561999999999999</v>
      </c>
    </row>
    <row r="133" spans="1:21" ht="15" thickBot="1">
      <c r="A133">
        <f t="shared" si="3"/>
        <v>132</v>
      </c>
      <c r="B133" s="4">
        <v>4.2709999999999999</v>
      </c>
      <c r="C133" s="3">
        <v>0.83523999999999998</v>
      </c>
      <c r="D133" s="3">
        <v>1.01905</v>
      </c>
      <c r="E133" s="3">
        <v>0.70806000000000002</v>
      </c>
      <c r="F133" s="3">
        <v>0.53725999999999996</v>
      </c>
      <c r="G133" s="3">
        <v>9.1789999999999997E-2</v>
      </c>
      <c r="H133" s="5">
        <v>0.40827999999999998</v>
      </c>
      <c r="I133" s="3">
        <v>0.83523999999999998</v>
      </c>
      <c r="J133" s="3">
        <v>1.01905</v>
      </c>
      <c r="K133" s="3">
        <v>0.70806000000000002</v>
      </c>
      <c r="M133" t="s">
        <v>179</v>
      </c>
    </row>
    <row r="134" spans="1:21">
      <c r="A134">
        <f t="shared" si="3"/>
        <v>133</v>
      </c>
      <c r="B134" s="4">
        <v>4.2519999999999998</v>
      </c>
      <c r="C134" s="3">
        <v>0.42249999999999999</v>
      </c>
      <c r="D134" s="3">
        <v>0.88766999999999996</v>
      </c>
      <c r="E134" s="3">
        <v>0.23402000000000001</v>
      </c>
      <c r="F134" s="3">
        <v>0.49308999999999997</v>
      </c>
      <c r="G134" s="3">
        <v>5.7860000000000002E-2</v>
      </c>
      <c r="H134" s="5">
        <v>0.20618</v>
      </c>
      <c r="I134" s="3">
        <v>0.42249999999999999</v>
      </c>
      <c r="J134" s="3">
        <v>0.88766999999999996</v>
      </c>
      <c r="K134" s="3">
        <v>0.23402000000000001</v>
      </c>
      <c r="M134" s="30"/>
      <c r="N134" s="30" t="s">
        <v>184</v>
      </c>
      <c r="O134" s="30" t="s">
        <v>185</v>
      </c>
      <c r="P134" s="30" t="s">
        <v>186</v>
      </c>
      <c r="Q134" s="30" t="s">
        <v>187</v>
      </c>
      <c r="R134" s="30" t="s">
        <v>188</v>
      </c>
    </row>
    <row r="135" spans="1:21">
      <c r="A135">
        <f t="shared" si="3"/>
        <v>134</v>
      </c>
      <c r="B135" s="4">
        <v>4.218</v>
      </c>
      <c r="C135" s="3">
        <v>1.0121599999999999</v>
      </c>
      <c r="D135" s="3">
        <v>1.1061399999999999</v>
      </c>
      <c r="E135" s="3">
        <v>0.76649</v>
      </c>
      <c r="F135" s="3">
        <v>0.30586999999999998</v>
      </c>
      <c r="G135" s="3">
        <v>8.7200000000000003E-3</v>
      </c>
      <c r="H135" s="5">
        <v>0.11921</v>
      </c>
      <c r="I135" s="3">
        <v>1.0121599999999999</v>
      </c>
      <c r="J135" s="3">
        <v>1.1061399999999999</v>
      </c>
      <c r="K135" s="3">
        <v>0.76649</v>
      </c>
      <c r="M135" t="s">
        <v>180</v>
      </c>
      <c r="N135">
        <v>4</v>
      </c>
      <c r="O135">
        <v>131.87984569507915</v>
      </c>
      <c r="P135">
        <v>32.969961423769789</v>
      </c>
      <c r="Q135">
        <v>68.209356801493854</v>
      </c>
      <c r="R135">
        <v>4.907208196659325E-33</v>
      </c>
    </row>
    <row r="136" spans="1:21">
      <c r="A136">
        <f t="shared" si="3"/>
        <v>135</v>
      </c>
      <c r="B136" s="4">
        <v>4.194</v>
      </c>
      <c r="C136" s="3">
        <v>0.88180000000000003</v>
      </c>
      <c r="D136" s="3">
        <v>0.747</v>
      </c>
      <c r="E136" s="3">
        <v>0.61712</v>
      </c>
      <c r="F136" s="3">
        <v>0.17288000000000001</v>
      </c>
      <c r="G136" s="3">
        <v>6.3240000000000005E-2</v>
      </c>
      <c r="H136" s="5">
        <v>0.11291</v>
      </c>
      <c r="I136" s="3">
        <v>0.88180000000000003</v>
      </c>
      <c r="J136" s="3">
        <v>0.747</v>
      </c>
      <c r="K136" s="3">
        <v>0.61712</v>
      </c>
      <c r="M136" t="s">
        <v>181</v>
      </c>
      <c r="N136">
        <v>153</v>
      </c>
      <c r="O136">
        <v>73.954723140363924</v>
      </c>
      <c r="P136">
        <v>0.48336420353179038</v>
      </c>
    </row>
    <row r="137" spans="1:21" ht="15" thickBot="1">
      <c r="A137">
        <f t="shared" si="3"/>
        <v>136</v>
      </c>
      <c r="B137" s="4">
        <v>4.077</v>
      </c>
      <c r="C137" s="3">
        <v>0.54649000000000003</v>
      </c>
      <c r="D137" s="3">
        <v>0.68093000000000004</v>
      </c>
      <c r="E137" s="3">
        <v>0.40064</v>
      </c>
      <c r="F137" s="3">
        <v>0.35571000000000003</v>
      </c>
      <c r="G137" s="3">
        <v>7.8539999999999999E-2</v>
      </c>
      <c r="H137" s="5">
        <v>9.1310000000000002E-2</v>
      </c>
      <c r="I137" s="3">
        <v>0.54649000000000003</v>
      </c>
      <c r="J137" s="3">
        <v>0.68093000000000004</v>
      </c>
      <c r="K137" s="3">
        <v>0.40064</v>
      </c>
      <c r="M137" s="29" t="s">
        <v>182</v>
      </c>
      <c r="N137" s="29">
        <v>157</v>
      </c>
      <c r="O137" s="29">
        <v>205.83456883544306</v>
      </c>
      <c r="P137" s="29"/>
      <c r="Q137" s="29"/>
      <c r="R137" s="29"/>
    </row>
    <row r="138" spans="1:21" ht="15" thickBot="1">
      <c r="A138">
        <f t="shared" si="3"/>
        <v>137</v>
      </c>
      <c r="B138" s="4">
        <v>4.0330000000000004</v>
      </c>
      <c r="C138" s="3">
        <v>0.75778000000000001</v>
      </c>
      <c r="D138" s="3">
        <v>0.86040000000000005</v>
      </c>
      <c r="E138" s="3">
        <v>0.16683000000000001</v>
      </c>
      <c r="F138" s="3">
        <v>0.10384</v>
      </c>
      <c r="G138" s="3">
        <v>7.1220000000000006E-2</v>
      </c>
      <c r="H138" s="5">
        <v>0.12343999999999999</v>
      </c>
      <c r="I138" s="3">
        <v>0.75778000000000001</v>
      </c>
      <c r="J138" s="3">
        <v>0.86040000000000005</v>
      </c>
      <c r="K138" s="3">
        <v>0.16683000000000001</v>
      </c>
    </row>
    <row r="139" spans="1:21">
      <c r="A139">
        <f t="shared" si="3"/>
        <v>138</v>
      </c>
      <c r="B139" s="4">
        <v>3.9950000000000001</v>
      </c>
      <c r="C139" s="3">
        <v>0.26074000000000003</v>
      </c>
      <c r="D139" s="3">
        <v>1.0352600000000001</v>
      </c>
      <c r="E139" s="3">
        <v>0.20583000000000001</v>
      </c>
      <c r="F139" s="3">
        <v>0.38857000000000003</v>
      </c>
      <c r="G139" s="3">
        <v>0.12352</v>
      </c>
      <c r="H139" s="5">
        <v>0.18798000000000001</v>
      </c>
      <c r="I139" s="3">
        <v>0.26074000000000003</v>
      </c>
      <c r="J139" s="3">
        <v>1.0352600000000001</v>
      </c>
      <c r="K139" s="3">
        <v>0.20583000000000001</v>
      </c>
      <c r="M139" s="30"/>
      <c r="N139" s="30" t="s">
        <v>189</v>
      </c>
      <c r="O139" s="30" t="s">
        <v>2</v>
      </c>
      <c r="P139" s="30" t="s">
        <v>190</v>
      </c>
      <c r="Q139" s="30" t="s">
        <v>191</v>
      </c>
      <c r="R139" s="30" t="s">
        <v>192</v>
      </c>
      <c r="S139" s="30" t="s">
        <v>193</v>
      </c>
      <c r="T139" s="30" t="s">
        <v>194</v>
      </c>
      <c r="U139" s="30" t="s">
        <v>195</v>
      </c>
    </row>
    <row r="140" spans="1:21">
      <c r="A140">
        <f t="shared" si="3"/>
        <v>139</v>
      </c>
      <c r="B140" s="4">
        <v>3.9889999999999999</v>
      </c>
      <c r="C140" s="3">
        <v>0.67866000000000004</v>
      </c>
      <c r="D140" s="3">
        <v>0.66290000000000004</v>
      </c>
      <c r="E140" s="3">
        <v>0.31051000000000001</v>
      </c>
      <c r="F140" s="3">
        <v>0.41465999999999997</v>
      </c>
      <c r="G140" s="3">
        <v>0.11686000000000001</v>
      </c>
      <c r="H140" s="5">
        <v>0.12388</v>
      </c>
      <c r="I140" s="3">
        <v>0.67866000000000004</v>
      </c>
      <c r="J140" s="3">
        <v>0.66290000000000004</v>
      </c>
      <c r="K140" s="3">
        <v>0.31051000000000001</v>
      </c>
      <c r="M140" t="s">
        <v>183</v>
      </c>
      <c r="N140">
        <v>2.5501957018962296</v>
      </c>
      <c r="O140">
        <v>0.19894771973770956</v>
      </c>
      <c r="P140">
        <v>12.818421368480015</v>
      </c>
      <c r="Q140">
        <v>5.1809222522427612E-26</v>
      </c>
      <c r="R140">
        <v>2.1571565135900324</v>
      </c>
      <c r="S140">
        <v>2.9432348902024268</v>
      </c>
      <c r="T140">
        <v>2.1571565135900324</v>
      </c>
      <c r="U140">
        <v>2.9432348902024268</v>
      </c>
    </row>
    <row r="141" spans="1:21">
      <c r="A141">
        <f t="shared" si="3"/>
        <v>140</v>
      </c>
      <c r="B141" s="4">
        <v>3.956</v>
      </c>
      <c r="C141" s="3">
        <v>0.23905999999999999</v>
      </c>
      <c r="D141" s="3">
        <v>0.79273000000000005</v>
      </c>
      <c r="E141" s="3">
        <v>0.36314999999999997</v>
      </c>
      <c r="F141" s="3">
        <v>0.22917000000000001</v>
      </c>
      <c r="G141" s="3">
        <v>0.19900000000000001</v>
      </c>
      <c r="H141" s="5">
        <v>0.17441000000000001</v>
      </c>
      <c r="I141" s="3">
        <v>0.23905999999999999</v>
      </c>
      <c r="J141" s="3">
        <v>0.79273000000000005</v>
      </c>
      <c r="K141" s="3">
        <v>0.36314999999999997</v>
      </c>
      <c r="M141" t="s">
        <v>196</v>
      </c>
      <c r="N141">
        <v>2.7243761057170452</v>
      </c>
      <c r="O141">
        <v>0.24187197714359676</v>
      </c>
      <c r="P141">
        <v>11.263711232242555</v>
      </c>
      <c r="Q141">
        <v>8.202727598421715E-22</v>
      </c>
      <c r="R141">
        <v>2.2465361702009852</v>
      </c>
      <c r="S141">
        <v>3.2022160412331053</v>
      </c>
      <c r="T141">
        <v>2.2465361702009852</v>
      </c>
      <c r="U141">
        <v>3.2022160412331053</v>
      </c>
    </row>
    <row r="142" spans="1:21">
      <c r="A142">
        <f t="shared" si="3"/>
        <v>141</v>
      </c>
      <c r="B142" s="4">
        <v>3.931</v>
      </c>
      <c r="C142" s="3">
        <v>0.21102000000000001</v>
      </c>
      <c r="D142" s="3">
        <v>1.1329899999999999</v>
      </c>
      <c r="E142" s="3">
        <v>0.33861000000000002</v>
      </c>
      <c r="F142" s="3">
        <v>0.45727000000000001</v>
      </c>
      <c r="G142" s="3">
        <v>7.2669999999999998E-2</v>
      </c>
      <c r="H142" s="5">
        <v>0.29065999999999997</v>
      </c>
      <c r="I142" s="3">
        <v>0.21102000000000001</v>
      </c>
      <c r="J142" s="3">
        <v>1.1329899999999999</v>
      </c>
      <c r="K142" s="3">
        <v>0.33861000000000002</v>
      </c>
      <c r="M142" t="s">
        <v>197</v>
      </c>
      <c r="N142">
        <v>2.4151311190837608</v>
      </c>
      <c r="O142">
        <v>0.4602801199578383</v>
      </c>
      <c r="P142">
        <v>5.2470897924181195</v>
      </c>
      <c r="Q142">
        <v>5.0741462390447936E-7</v>
      </c>
      <c r="R142">
        <v>1.5058061719056022</v>
      </c>
      <c r="S142">
        <v>3.3244560662619191</v>
      </c>
      <c r="T142">
        <v>1.5058061719056022</v>
      </c>
      <c r="U142">
        <v>3.3244560662619191</v>
      </c>
    </row>
    <row r="143" spans="1:21">
      <c r="A143">
        <f t="shared" si="3"/>
        <v>142</v>
      </c>
      <c r="B143" s="4">
        <v>3.9039999999999999</v>
      </c>
      <c r="C143" s="3">
        <v>0.36498000000000003</v>
      </c>
      <c r="D143" s="3">
        <v>0.97619</v>
      </c>
      <c r="E143" s="3">
        <v>0.43540000000000001</v>
      </c>
      <c r="F143" s="3">
        <v>0.36771999999999999</v>
      </c>
      <c r="G143" s="3">
        <v>0.10713</v>
      </c>
      <c r="H143" s="5">
        <v>0.20843</v>
      </c>
      <c r="I143" s="3">
        <v>0.36498000000000003</v>
      </c>
      <c r="J143" s="3">
        <v>0.97619</v>
      </c>
      <c r="K143" s="3">
        <v>0.43540000000000001</v>
      </c>
      <c r="M143" t="s">
        <v>198</v>
      </c>
      <c r="N143">
        <v>0.9598616947137657</v>
      </c>
      <c r="O143">
        <v>0.53717669255707101</v>
      </c>
      <c r="P143">
        <v>1.7868640021305235</v>
      </c>
      <c r="Q143">
        <v>7.5939444420475996E-2</v>
      </c>
      <c r="R143">
        <v>-0.10137937654853491</v>
      </c>
      <c r="S143">
        <v>2.0211027659760665</v>
      </c>
      <c r="T143">
        <v>-0.10137937654853491</v>
      </c>
      <c r="U143">
        <v>2.0211027659760665</v>
      </c>
    </row>
    <row r="144" spans="1:21" ht="15" thickBot="1">
      <c r="A144">
        <f t="shared" si="3"/>
        <v>143</v>
      </c>
      <c r="B144" s="4">
        <v>3.8959999999999999</v>
      </c>
      <c r="C144" s="3">
        <v>1.0602400000000001</v>
      </c>
      <c r="D144" s="3">
        <v>0.90527999999999997</v>
      </c>
      <c r="E144" s="3">
        <v>0.43371999999999999</v>
      </c>
      <c r="F144" s="3">
        <v>0.31913999999999998</v>
      </c>
      <c r="G144" s="3">
        <v>0.11090999999999999</v>
      </c>
      <c r="H144" s="5">
        <v>6.8220000000000003E-2</v>
      </c>
      <c r="I144" s="3">
        <v>1.0602400000000001</v>
      </c>
      <c r="J144" s="3">
        <v>0.90527999999999997</v>
      </c>
      <c r="K144" s="3">
        <v>0.43371999999999999</v>
      </c>
      <c r="M144" s="29" t="s">
        <v>199</v>
      </c>
      <c r="N144" s="29">
        <v>-0.2711871099208219</v>
      </c>
      <c r="O144" s="29">
        <v>0.47571438731173887</v>
      </c>
      <c r="P144" s="29">
        <v>-0.57006287208024076</v>
      </c>
      <c r="Q144" s="29">
        <v>0.56947119638097388</v>
      </c>
      <c r="R144" s="29">
        <v>-1.2110038462025481</v>
      </c>
      <c r="S144" s="29">
        <v>0.66862962636090439</v>
      </c>
      <c r="T144" s="29">
        <v>-1.2110038462025481</v>
      </c>
      <c r="U144" s="29">
        <v>0.66862962636090439</v>
      </c>
    </row>
    <row r="145" spans="1:14">
      <c r="A145">
        <f t="shared" si="3"/>
        <v>144</v>
      </c>
      <c r="B145" s="4">
        <v>3.8450000000000002</v>
      </c>
      <c r="C145" s="3">
        <v>6.9400000000000003E-2</v>
      </c>
      <c r="D145" s="3">
        <v>0.77264999999999995</v>
      </c>
      <c r="E145" s="3">
        <v>0.29707</v>
      </c>
      <c r="F145" s="3">
        <v>0.47692000000000001</v>
      </c>
      <c r="G145" s="3">
        <v>0.15639</v>
      </c>
      <c r="H145" s="5">
        <v>0.19386999999999999</v>
      </c>
      <c r="I145" s="3">
        <v>6.9400000000000003E-2</v>
      </c>
      <c r="J145" s="3">
        <v>0.77264999999999995</v>
      </c>
      <c r="K145" s="3">
        <v>0.29707</v>
      </c>
    </row>
    <row r="146" spans="1:14">
      <c r="A146">
        <f t="shared" si="3"/>
        <v>145</v>
      </c>
      <c r="B146" s="4">
        <v>3.819</v>
      </c>
      <c r="C146" s="3">
        <v>0.46038000000000001</v>
      </c>
      <c r="D146" s="3">
        <v>0.62736000000000003</v>
      </c>
      <c r="E146" s="3">
        <v>0.61114000000000002</v>
      </c>
      <c r="F146" s="3">
        <v>0.66246000000000005</v>
      </c>
      <c r="G146" s="3">
        <v>7.2470000000000007E-2</v>
      </c>
      <c r="H146" s="5">
        <v>0.40359</v>
      </c>
      <c r="I146" s="3">
        <v>0.46038000000000001</v>
      </c>
      <c r="J146" s="3">
        <v>0.62736000000000003</v>
      </c>
      <c r="K146" s="3">
        <v>0.61114000000000002</v>
      </c>
    </row>
    <row r="147" spans="1:14">
      <c r="A147">
        <f t="shared" si="3"/>
        <v>146</v>
      </c>
      <c r="B147" s="4">
        <v>3.7810000000000001</v>
      </c>
      <c r="C147" s="3">
        <v>0.28520000000000001</v>
      </c>
      <c r="D147" s="3">
        <v>1.00268</v>
      </c>
      <c r="E147" s="3">
        <v>0.38214999999999999</v>
      </c>
      <c r="F147" s="3">
        <v>0.32878000000000002</v>
      </c>
      <c r="G147" s="3">
        <v>5.747E-2</v>
      </c>
      <c r="H147" s="5">
        <v>0.34377000000000002</v>
      </c>
      <c r="I147" s="3">
        <v>0.28520000000000001</v>
      </c>
      <c r="J147" s="3">
        <v>1.00268</v>
      </c>
      <c r="K147" s="3">
        <v>0.38214999999999999</v>
      </c>
      <c r="M147" t="s">
        <v>257</v>
      </c>
    </row>
    <row r="148" spans="1:14">
      <c r="A148">
        <f t="shared" si="3"/>
        <v>147</v>
      </c>
      <c r="B148" s="4">
        <v>3.681</v>
      </c>
      <c r="C148" s="3">
        <v>0.20824000000000001</v>
      </c>
      <c r="D148" s="3">
        <v>0.66800999999999999</v>
      </c>
      <c r="E148" s="3">
        <v>0.46721000000000001</v>
      </c>
      <c r="F148" s="3">
        <v>0.19184000000000001</v>
      </c>
      <c r="G148" s="3">
        <v>8.1240000000000007E-2</v>
      </c>
      <c r="H148" s="5">
        <v>0.21332999999999999</v>
      </c>
      <c r="I148" s="3">
        <v>0.20824000000000001</v>
      </c>
      <c r="J148" s="3">
        <v>0.66800999999999999</v>
      </c>
      <c r="K148" s="3">
        <v>0.46721000000000001</v>
      </c>
      <c r="N148">
        <f>O22-O135</f>
        <v>28.102703659323339</v>
      </c>
    </row>
    <row r="149" spans="1:14">
      <c r="A149">
        <f t="shared" si="3"/>
        <v>148</v>
      </c>
      <c r="B149" s="4">
        <v>3.6779999999999999</v>
      </c>
      <c r="C149" s="3">
        <v>7.85E-2</v>
      </c>
      <c r="D149" s="3">
        <v>0</v>
      </c>
      <c r="E149" s="3">
        <v>6.6989999999999994E-2</v>
      </c>
      <c r="F149" s="3">
        <v>0.48879</v>
      </c>
      <c r="G149" s="3">
        <v>8.2890000000000005E-2</v>
      </c>
      <c r="H149" s="5">
        <v>0.23835000000000001</v>
      </c>
      <c r="I149" s="3">
        <v>7.85E-2</v>
      </c>
      <c r="J149" s="3">
        <v>0</v>
      </c>
      <c r="K149" s="3">
        <v>6.6989999999999994E-2</v>
      </c>
    </row>
    <row r="150" spans="1:14">
      <c r="A150">
        <f t="shared" si="3"/>
        <v>149</v>
      </c>
      <c r="B150" s="4">
        <v>3.6669999999999998</v>
      </c>
      <c r="C150" s="3">
        <v>0.34193000000000001</v>
      </c>
      <c r="D150" s="3">
        <v>0.76061999999999996</v>
      </c>
      <c r="E150" s="3">
        <v>0.15010000000000001</v>
      </c>
      <c r="F150" s="3">
        <v>0.23501</v>
      </c>
      <c r="G150" s="3">
        <v>5.2690000000000001E-2</v>
      </c>
      <c r="H150" s="5">
        <v>0.18386</v>
      </c>
      <c r="I150" s="3">
        <v>0.34193000000000001</v>
      </c>
      <c r="J150" s="3">
        <v>0.76061999999999996</v>
      </c>
      <c r="K150" s="3">
        <v>0.15010000000000001</v>
      </c>
      <c r="M150" t="s">
        <v>254</v>
      </c>
      <c r="N150">
        <f>(N148/2)/P23</f>
        <v>46.273951513874749</v>
      </c>
    </row>
    <row r="151" spans="1:14">
      <c r="A151">
        <f t="shared" si="3"/>
        <v>150</v>
      </c>
      <c r="B151" s="4">
        <v>3.6560000000000001</v>
      </c>
      <c r="C151" s="3">
        <v>0.17416999999999999</v>
      </c>
      <c r="D151" s="3">
        <v>0.46475</v>
      </c>
      <c r="E151" s="3">
        <v>0.24009</v>
      </c>
      <c r="F151" s="3">
        <v>0.37724999999999997</v>
      </c>
      <c r="G151" s="3">
        <v>0.12139</v>
      </c>
      <c r="H151" s="5">
        <v>0.28656999999999999</v>
      </c>
      <c r="I151" s="3">
        <v>0.17416999999999999</v>
      </c>
      <c r="J151" s="3">
        <v>0.46475</v>
      </c>
      <c r="K151" s="3">
        <v>0.24009</v>
      </c>
      <c r="M151" t="s">
        <v>255</v>
      </c>
      <c r="N151">
        <f>_xlfn.F.INV.RT(0.05,2,151)</f>
        <v>3.0559593992576861</v>
      </c>
    </row>
    <row r="152" spans="1:14">
      <c r="A152">
        <f t="shared" si="3"/>
        <v>151</v>
      </c>
      <c r="B152" s="4">
        <v>3.6549999999999998</v>
      </c>
      <c r="C152" s="3">
        <v>0.46533999999999998</v>
      </c>
      <c r="D152" s="3">
        <v>0.77115</v>
      </c>
      <c r="E152" s="3">
        <v>0.15185000000000001</v>
      </c>
      <c r="F152" s="3">
        <v>0.46866000000000002</v>
      </c>
      <c r="G152" s="3">
        <v>0.17921999999999999</v>
      </c>
      <c r="H152" s="5">
        <v>0.20165</v>
      </c>
      <c r="I152" s="3">
        <v>0.46533999999999998</v>
      </c>
      <c r="J152" s="3">
        <v>0.77115</v>
      </c>
      <c r="K152" s="3">
        <v>0.15185000000000001</v>
      </c>
      <c r="N152" t="s">
        <v>256</v>
      </c>
    </row>
    <row r="153" spans="1:14">
      <c r="A153">
        <f t="shared" si="3"/>
        <v>152</v>
      </c>
      <c r="B153" s="4">
        <v>3.5870000000000002</v>
      </c>
      <c r="C153" s="3">
        <v>0.25812000000000002</v>
      </c>
      <c r="D153" s="3">
        <v>0.85187999999999997</v>
      </c>
      <c r="E153" s="3">
        <v>0.27124999999999999</v>
      </c>
      <c r="F153" s="3">
        <v>0.39493</v>
      </c>
      <c r="G153" s="3">
        <v>0.12831999999999999</v>
      </c>
      <c r="H153" s="5">
        <v>0.21747</v>
      </c>
      <c r="I153" s="3">
        <v>0.25812000000000002</v>
      </c>
      <c r="J153" s="3">
        <v>0.85187999999999997</v>
      </c>
      <c r="K153" s="3">
        <v>0.27124999999999999</v>
      </c>
    </row>
    <row r="154" spans="1:14">
      <c r="A154">
        <f t="shared" si="3"/>
        <v>153</v>
      </c>
      <c r="B154" s="4">
        <v>3.5750000000000002</v>
      </c>
      <c r="C154" s="3">
        <v>0.31981999999999999</v>
      </c>
      <c r="D154" s="3">
        <v>0.30285000000000001</v>
      </c>
      <c r="E154" s="3">
        <v>0.30335000000000001</v>
      </c>
      <c r="F154" s="3">
        <v>0.23413999999999999</v>
      </c>
      <c r="G154" s="3">
        <v>9.7189999999999999E-2</v>
      </c>
      <c r="H154" s="5">
        <v>0.36509999999999998</v>
      </c>
      <c r="I154" s="3">
        <v>0.31981999999999999</v>
      </c>
      <c r="J154" s="3">
        <v>0.30285000000000001</v>
      </c>
      <c r="K154" s="3">
        <v>0.30335000000000001</v>
      </c>
      <c r="M154" t="s">
        <v>280</v>
      </c>
    </row>
    <row r="155" spans="1:14">
      <c r="A155">
        <f t="shared" si="3"/>
        <v>154</v>
      </c>
      <c r="B155" s="4">
        <v>3.4649999999999999</v>
      </c>
      <c r="C155" s="3">
        <v>0.22208</v>
      </c>
      <c r="D155" s="3">
        <v>0.77370000000000005</v>
      </c>
      <c r="E155" s="3">
        <v>0.42864000000000002</v>
      </c>
      <c r="F155" s="3">
        <v>0.59201000000000004</v>
      </c>
      <c r="G155" s="3">
        <v>0.55191000000000001</v>
      </c>
      <c r="H155" s="5">
        <v>0.22628000000000001</v>
      </c>
      <c r="I155" s="3">
        <v>0.22208</v>
      </c>
      <c r="J155" s="3">
        <v>0.77370000000000005</v>
      </c>
      <c r="K155" s="3">
        <v>0.42864000000000002</v>
      </c>
      <c r="M155" t="s">
        <v>281</v>
      </c>
    </row>
    <row r="156" spans="1:14">
      <c r="A156">
        <f t="shared" si="3"/>
        <v>155</v>
      </c>
      <c r="B156" s="4">
        <v>3.34</v>
      </c>
      <c r="C156" s="3">
        <v>0.28665000000000002</v>
      </c>
      <c r="D156" s="3">
        <v>0.35386000000000001</v>
      </c>
      <c r="E156" s="3">
        <v>0.31909999999999999</v>
      </c>
      <c r="F156" s="3">
        <v>0.48449999999999999</v>
      </c>
      <c r="G156" s="3">
        <v>8.0100000000000005E-2</v>
      </c>
      <c r="H156" s="5">
        <v>0.18260000000000001</v>
      </c>
      <c r="I156" s="3">
        <v>0.28665000000000002</v>
      </c>
      <c r="J156" s="3">
        <v>0.35386000000000001</v>
      </c>
      <c r="K156" s="3">
        <v>0.31909999999999999</v>
      </c>
      <c r="M156" t="s">
        <v>282</v>
      </c>
    </row>
    <row r="157" spans="1:14">
      <c r="A157">
        <f t="shared" si="3"/>
        <v>156</v>
      </c>
      <c r="B157" s="4">
        <v>3.0059999999999998</v>
      </c>
      <c r="C157" s="3">
        <v>0.66320000000000001</v>
      </c>
      <c r="D157" s="3">
        <v>0.47488999999999998</v>
      </c>
      <c r="E157" s="3">
        <v>0.72192999999999996</v>
      </c>
      <c r="F157" s="3">
        <v>0.15684000000000001</v>
      </c>
      <c r="G157" s="3">
        <v>0.18906000000000001</v>
      </c>
      <c r="H157" s="5">
        <v>0.47178999999999999</v>
      </c>
      <c r="I157" s="3">
        <v>0.66320000000000001</v>
      </c>
      <c r="J157" s="3">
        <v>0.47488999999999998</v>
      </c>
      <c r="K157" s="3">
        <v>0.72192999999999996</v>
      </c>
    </row>
    <row r="158" spans="1:14">
      <c r="A158">
        <f t="shared" si="3"/>
        <v>157</v>
      </c>
      <c r="B158" s="4">
        <v>2.9049999999999998</v>
      </c>
      <c r="C158" s="3">
        <v>1.5299999999999999E-2</v>
      </c>
      <c r="D158" s="3">
        <v>0.41587000000000002</v>
      </c>
      <c r="E158" s="3">
        <v>0.22395999999999999</v>
      </c>
      <c r="F158" s="3">
        <v>0.11849999999999999</v>
      </c>
      <c r="G158" s="3">
        <v>0.10062</v>
      </c>
      <c r="H158" s="5">
        <v>0.19727</v>
      </c>
      <c r="I158" s="3">
        <v>1.5299999999999999E-2</v>
      </c>
      <c r="J158" s="3">
        <v>0.41587000000000002</v>
      </c>
      <c r="K158" s="3">
        <v>0.22395999999999999</v>
      </c>
      <c r="M158" t="s">
        <v>253</v>
      </c>
    </row>
    <row r="159" spans="1:14" ht="15" thickBot="1">
      <c r="A159">
        <f t="shared" si="3"/>
        <v>158</v>
      </c>
      <c r="B159" s="6">
        <v>2.839</v>
      </c>
      <c r="C159" s="7">
        <v>0.20868</v>
      </c>
      <c r="D159" s="7">
        <v>0.13994999999999999</v>
      </c>
      <c r="E159" s="7">
        <v>0.28443000000000002</v>
      </c>
      <c r="F159" s="7">
        <v>0.36453000000000002</v>
      </c>
      <c r="G159" s="7">
        <v>0.10731</v>
      </c>
      <c r="H159" s="8">
        <v>0.16681000000000001</v>
      </c>
      <c r="I159" s="7">
        <v>0.20868</v>
      </c>
      <c r="J159" s="7">
        <v>0.13994999999999999</v>
      </c>
      <c r="K159" s="7">
        <v>0.28443000000000002</v>
      </c>
      <c r="M159" t="s">
        <v>173</v>
      </c>
    </row>
    <row r="160" spans="1:14" ht="15" thickBot="1"/>
    <row r="161" spans="13:21">
      <c r="M161" s="31" t="s">
        <v>174</v>
      </c>
      <c r="N161" s="31"/>
    </row>
    <row r="162" spans="13:21">
      <c r="M162" t="s">
        <v>175</v>
      </c>
      <c r="N162">
        <v>0.84031952837486001</v>
      </c>
    </row>
    <row r="163" spans="13:21">
      <c r="M163" t="s">
        <v>176</v>
      </c>
      <c r="N163">
        <v>0.70613690976814725</v>
      </c>
    </row>
    <row r="164" spans="13:21">
      <c r="M164" t="s">
        <v>177</v>
      </c>
      <c r="N164">
        <v>0.69845421459868706</v>
      </c>
    </row>
    <row r="165" spans="13:21">
      <c r="M165" t="s">
        <v>2</v>
      </c>
      <c r="N165">
        <v>0.62876153025212633</v>
      </c>
    </row>
    <row r="166" spans="13:21" ht="15" thickBot="1">
      <c r="M166" s="29" t="s">
        <v>178</v>
      </c>
      <c r="N166" s="29">
        <v>158</v>
      </c>
    </row>
    <row r="168" spans="13:21" ht="15" thickBot="1">
      <c r="M168" t="s">
        <v>179</v>
      </c>
    </row>
    <row r="169" spans="13:21">
      <c r="M169" s="30"/>
      <c r="N169" s="30" t="s">
        <v>184</v>
      </c>
      <c r="O169" s="30" t="s">
        <v>185</v>
      </c>
      <c r="P169" s="30" t="s">
        <v>186</v>
      </c>
      <c r="Q169" s="30" t="s">
        <v>187</v>
      </c>
      <c r="R169" s="30" t="s">
        <v>188</v>
      </c>
    </row>
    <row r="170" spans="13:21">
      <c r="M170" t="s">
        <v>180</v>
      </c>
      <c r="N170">
        <v>4</v>
      </c>
      <c r="O170">
        <v>145.34738636091876</v>
      </c>
      <c r="P170">
        <v>36.33684659022969</v>
      </c>
      <c r="Q170">
        <v>91.912654894227884</v>
      </c>
      <c r="R170">
        <v>1.1313893560982359E-39</v>
      </c>
    </row>
    <row r="171" spans="13:21">
      <c r="M171" t="s">
        <v>181</v>
      </c>
      <c r="N171">
        <v>153</v>
      </c>
      <c r="O171">
        <v>60.48718247452431</v>
      </c>
      <c r="P171">
        <v>0.39534106192499552</v>
      </c>
    </row>
    <row r="172" spans="13:21" ht="15" thickBot="1">
      <c r="M172" s="29" t="s">
        <v>182</v>
      </c>
      <c r="N172" s="29">
        <v>157</v>
      </c>
      <c r="O172" s="29">
        <v>205.83456883544306</v>
      </c>
      <c r="P172" s="29"/>
      <c r="Q172" s="29"/>
      <c r="R172" s="29"/>
    </row>
    <row r="173" spans="13:21" ht="15" thickBot="1"/>
    <row r="174" spans="13:21">
      <c r="M174" s="30"/>
      <c r="N174" s="30" t="s">
        <v>189</v>
      </c>
      <c r="O174" s="30" t="s">
        <v>2</v>
      </c>
      <c r="P174" s="30" t="s">
        <v>190</v>
      </c>
      <c r="Q174" s="30" t="s">
        <v>191</v>
      </c>
      <c r="R174" s="30" t="s">
        <v>192</v>
      </c>
      <c r="S174" s="30" t="s">
        <v>193</v>
      </c>
      <c r="T174" s="30" t="s">
        <v>194</v>
      </c>
      <c r="U174" s="30" t="s">
        <v>195</v>
      </c>
    </row>
    <row r="175" spans="13:21">
      <c r="M175" t="s">
        <v>183</v>
      </c>
      <c r="N175">
        <v>2.661430276150893</v>
      </c>
      <c r="O175">
        <v>0.17284561822947872</v>
      </c>
      <c r="P175">
        <v>15.397730665161795</v>
      </c>
      <c r="Q175">
        <v>6.6068904813395681E-33</v>
      </c>
      <c r="R175">
        <v>2.3199581467856403</v>
      </c>
      <c r="S175">
        <v>3.0029024055161457</v>
      </c>
      <c r="T175">
        <v>2.3199581467856403</v>
      </c>
      <c r="U175">
        <v>3.0029024055161457</v>
      </c>
    </row>
    <row r="176" spans="13:21">
      <c r="M176" t="s">
        <v>196</v>
      </c>
      <c r="N176">
        <v>2.1004476545881996</v>
      </c>
      <c r="O176">
        <v>0.41974189214878266</v>
      </c>
      <c r="P176">
        <v>5.0041411016550859</v>
      </c>
      <c r="Q176">
        <v>1.5245451880460358E-6</v>
      </c>
      <c r="R176">
        <v>1.2712096376570878</v>
      </c>
      <c r="S176">
        <v>2.9296856715193114</v>
      </c>
      <c r="T176">
        <v>1.2712096376570878</v>
      </c>
      <c r="U176">
        <v>2.9296856715193114</v>
      </c>
    </row>
    <row r="177" spans="13:21">
      <c r="M177" t="s">
        <v>197</v>
      </c>
      <c r="N177">
        <v>0.30394556505750381</v>
      </c>
      <c r="O177">
        <v>0.49167886997549537</v>
      </c>
      <c r="P177">
        <v>0.61817902622630916</v>
      </c>
      <c r="Q177">
        <v>0.53737646859958255</v>
      </c>
      <c r="R177">
        <v>-0.66741044855880893</v>
      </c>
      <c r="S177">
        <v>1.2753015786738167</v>
      </c>
      <c r="T177">
        <v>-0.66741044855880893</v>
      </c>
      <c r="U177">
        <v>1.2753015786738167</v>
      </c>
    </row>
    <row r="178" spans="13:21">
      <c r="M178" t="s">
        <v>198</v>
      </c>
      <c r="N178">
        <v>0.67934916684168523</v>
      </c>
      <c r="O178">
        <v>0.43819275619292181</v>
      </c>
      <c r="P178">
        <v>1.5503432159489881</v>
      </c>
      <c r="Q178">
        <v>0.12312520017871871</v>
      </c>
      <c r="R178">
        <v>-0.18634019839850657</v>
      </c>
      <c r="S178">
        <v>1.5450385320818771</v>
      </c>
      <c r="T178">
        <v>-0.18634019839850657</v>
      </c>
      <c r="U178">
        <v>1.5450385320818771</v>
      </c>
    </row>
    <row r="179" spans="13:21" ht="15" thickBot="1">
      <c r="M179" s="29" t="s">
        <v>199</v>
      </c>
      <c r="N179" s="29">
        <v>1.9018448761130478</v>
      </c>
      <c r="O179" s="29">
        <v>0.13827126402638179</v>
      </c>
      <c r="P179" s="29">
        <v>13.754447748088719</v>
      </c>
      <c r="Q179" s="29">
        <v>1.5605618792507391E-28</v>
      </c>
      <c r="R179" s="29">
        <v>1.6286775060589944</v>
      </c>
      <c r="S179" s="29">
        <v>2.1750122461671011</v>
      </c>
      <c r="T179" s="29">
        <v>1.6286775060589944</v>
      </c>
      <c r="U179" s="29">
        <v>2.1750122461671011</v>
      </c>
    </row>
    <row r="181" spans="13:21">
      <c r="M181" t="s">
        <v>283</v>
      </c>
    </row>
    <row r="182" spans="13:21">
      <c r="N182">
        <f>O22-O170</f>
        <v>14.635162993483732</v>
      </c>
    </row>
    <row r="184" spans="13:21">
      <c r="M184" t="s">
        <v>254</v>
      </c>
      <c r="N184">
        <f>(N182/2)/P23</f>
        <v>24.09828004336671</v>
      </c>
    </row>
    <row r="185" spans="13:21">
      <c r="M185" t="s">
        <v>255</v>
      </c>
      <c r="N185">
        <f>_xlfn.F.INV.RT(0.05,2,151)</f>
        <v>3.0559593992576861</v>
      </c>
    </row>
    <row r="186" spans="13:21">
      <c r="N186" t="s">
        <v>256</v>
      </c>
    </row>
    <row r="188" spans="13:21">
      <c r="M188" t="s">
        <v>284</v>
      </c>
    </row>
    <row r="189" spans="13:21">
      <c r="M189" t="s">
        <v>285</v>
      </c>
    </row>
    <row r="190" spans="13:21">
      <c r="M190" t="s">
        <v>286</v>
      </c>
    </row>
    <row r="192" spans="13:21">
      <c r="M192" t="s">
        <v>253</v>
      </c>
    </row>
    <row r="193" spans="13:21">
      <c r="M193" t="s">
        <v>173</v>
      </c>
    </row>
    <row r="194" spans="13:21" ht="15" thickBot="1"/>
    <row r="195" spans="13:21">
      <c r="M195" s="31" t="s">
        <v>174</v>
      </c>
      <c r="N195" s="31"/>
    </row>
    <row r="196" spans="13:21">
      <c r="M196" t="s">
        <v>175</v>
      </c>
      <c r="N196">
        <v>0.86215060740738125</v>
      </c>
    </row>
    <row r="197" spans="13:21">
      <c r="M197" t="s">
        <v>176</v>
      </c>
      <c r="N197">
        <v>0.7433036698529164</v>
      </c>
    </row>
    <row r="198" spans="13:21">
      <c r="M198" t="s">
        <v>177</v>
      </c>
      <c r="N198">
        <v>0.73659265468567237</v>
      </c>
    </row>
    <row r="199" spans="13:21">
      <c r="M199" t="s">
        <v>2</v>
      </c>
      <c r="N199">
        <v>0.58765613104046466</v>
      </c>
    </row>
    <row r="200" spans="13:21" ht="15" thickBot="1">
      <c r="M200" s="29" t="s">
        <v>178</v>
      </c>
      <c r="N200" s="29">
        <v>158</v>
      </c>
    </row>
    <row r="202" spans="13:21" ht="15" thickBot="1">
      <c r="M202" t="s">
        <v>179</v>
      </c>
    </row>
    <row r="203" spans="13:21">
      <c r="M203" s="30"/>
      <c r="N203" s="30" t="s">
        <v>184</v>
      </c>
      <c r="O203" s="30" t="s">
        <v>185</v>
      </c>
      <c r="P203" s="30" t="s">
        <v>186</v>
      </c>
      <c r="Q203" s="30" t="s">
        <v>187</v>
      </c>
      <c r="R203" s="30" t="s">
        <v>188</v>
      </c>
    </row>
    <row r="204" spans="13:21">
      <c r="M204" t="s">
        <v>180</v>
      </c>
      <c r="N204">
        <v>4</v>
      </c>
      <c r="O204">
        <v>152.99759039797758</v>
      </c>
      <c r="P204">
        <v>38.249397599494394</v>
      </c>
      <c r="Q204">
        <v>110.75875278615497</v>
      </c>
      <c r="R204">
        <v>3.8282730233127963E-44</v>
      </c>
    </row>
    <row r="205" spans="13:21">
      <c r="M205" t="s">
        <v>181</v>
      </c>
      <c r="N205">
        <v>153</v>
      </c>
      <c r="O205">
        <v>52.836978437465497</v>
      </c>
      <c r="P205">
        <v>0.34533972834944771</v>
      </c>
    </row>
    <row r="206" spans="13:21" ht="15" thickBot="1">
      <c r="M206" s="29" t="s">
        <v>182</v>
      </c>
      <c r="N206" s="29">
        <v>157</v>
      </c>
      <c r="O206" s="29">
        <v>205.83456883544306</v>
      </c>
      <c r="P206" s="29"/>
      <c r="Q206" s="29"/>
      <c r="R206" s="29"/>
    </row>
    <row r="207" spans="13:21" ht="15" thickBot="1"/>
    <row r="208" spans="13:21">
      <c r="M208" s="30"/>
      <c r="N208" s="30" t="s">
        <v>189</v>
      </c>
      <c r="O208" s="30" t="s">
        <v>2</v>
      </c>
      <c r="P208" s="30" t="s">
        <v>190</v>
      </c>
      <c r="Q208" s="30" t="s">
        <v>191</v>
      </c>
      <c r="R208" s="30" t="s">
        <v>192</v>
      </c>
      <c r="S208" s="30" t="s">
        <v>193</v>
      </c>
      <c r="T208" s="30" t="s">
        <v>194</v>
      </c>
      <c r="U208" s="30" t="s">
        <v>195</v>
      </c>
    </row>
    <row r="209" spans="13:21">
      <c r="M209" t="s">
        <v>183</v>
      </c>
      <c r="N209">
        <v>2.1578988525470049</v>
      </c>
      <c r="O209">
        <v>0.19174407290144443</v>
      </c>
      <c r="P209">
        <v>11.254057660787016</v>
      </c>
      <c r="Q209">
        <v>8.709058347909955E-22</v>
      </c>
      <c r="R209">
        <v>1.7790911191632512</v>
      </c>
      <c r="S209">
        <v>2.5367065859307587</v>
      </c>
      <c r="T209">
        <v>1.7790911191632512</v>
      </c>
      <c r="U209">
        <v>2.5367065859307587</v>
      </c>
    </row>
    <row r="210" spans="13:21">
      <c r="M210" t="s">
        <v>196</v>
      </c>
      <c r="N210">
        <v>1.2635814280177291</v>
      </c>
      <c r="O210">
        <v>0.42977888121200719</v>
      </c>
      <c r="P210">
        <v>2.9400733336508744</v>
      </c>
      <c r="Q210">
        <v>3.7908735498928961E-3</v>
      </c>
      <c r="R210">
        <v>0.41451443270149724</v>
      </c>
      <c r="S210">
        <v>2.1126484233339609</v>
      </c>
      <c r="T210">
        <v>0.41451443270149724</v>
      </c>
      <c r="U210">
        <v>2.1126484233339609</v>
      </c>
    </row>
    <row r="211" spans="13:21">
      <c r="M211" t="s">
        <v>197</v>
      </c>
      <c r="N211">
        <v>1.0410026392536464</v>
      </c>
      <c r="O211">
        <v>0.39042250554509944</v>
      </c>
      <c r="P211">
        <v>2.6663489539370202</v>
      </c>
      <c r="Q211">
        <v>8.4923020291143292E-3</v>
      </c>
      <c r="R211">
        <v>0.26968771853866569</v>
      </c>
      <c r="S211">
        <v>1.8123175599686272</v>
      </c>
      <c r="T211">
        <v>0.26968771853866569</v>
      </c>
      <c r="U211">
        <v>1.8123175599686272</v>
      </c>
    </row>
    <row r="212" spans="13:21">
      <c r="M212" t="s">
        <v>198</v>
      </c>
      <c r="N212">
        <v>1.3995460120668088</v>
      </c>
      <c r="O212">
        <v>0.15870273845067759</v>
      </c>
      <c r="P212">
        <v>8.818663280355219</v>
      </c>
      <c r="Q212">
        <v>2.42976628310105E-15</v>
      </c>
      <c r="R212">
        <v>1.0860144190188394</v>
      </c>
      <c r="S212">
        <v>1.7130776051147782</v>
      </c>
      <c r="T212">
        <v>1.0860144190188394</v>
      </c>
      <c r="U212">
        <v>1.7130776051147782</v>
      </c>
    </row>
    <row r="213" spans="13:21" ht="15" thickBot="1">
      <c r="M213" s="29" t="s">
        <v>199</v>
      </c>
      <c r="N213" s="29">
        <v>1.6198814439466207</v>
      </c>
      <c r="O213" s="29">
        <v>0.2272304847515815</v>
      </c>
      <c r="P213" s="29">
        <v>7.1288033633231356</v>
      </c>
      <c r="Q213" s="29">
        <v>3.7494439418335539E-11</v>
      </c>
      <c r="R213" s="29">
        <v>1.1709670989974488</v>
      </c>
      <c r="S213" s="29">
        <v>2.0687957888957924</v>
      </c>
      <c r="T213" s="29">
        <v>1.1709670989974488</v>
      </c>
      <c r="U213" s="29">
        <v>2.0687957888957924</v>
      </c>
    </row>
    <row r="215" spans="13:21">
      <c r="M215" t="s">
        <v>287</v>
      </c>
    </row>
    <row r="216" spans="13:21">
      <c r="N216">
        <f>$O$22-O204</f>
        <v>6.9849589564249186</v>
      </c>
    </row>
    <row r="218" spans="13:21">
      <c r="M218" t="s">
        <v>254</v>
      </c>
      <c r="N218">
        <f>(N216/2)/$P$23</f>
        <v>11.501443277283393</v>
      </c>
    </row>
    <row r="219" spans="13:21">
      <c r="M219" t="s">
        <v>255</v>
      </c>
      <c r="N219">
        <f>_xlfn.F.INV.RT(0.05,2,151)</f>
        <v>3.0559593992576861</v>
      </c>
    </row>
    <row r="220" spans="13:21">
      <c r="N220" t="s">
        <v>256</v>
      </c>
    </row>
    <row r="222" spans="13:21">
      <c r="M222" t="s">
        <v>288</v>
      </c>
    </row>
    <row r="223" spans="13:21">
      <c r="M223" t="s">
        <v>289</v>
      </c>
    </row>
    <row r="224" spans="13:21">
      <c r="M224" t="s">
        <v>290</v>
      </c>
    </row>
    <row r="226" spans="13:18">
      <c r="M226" t="s">
        <v>253</v>
      </c>
    </row>
    <row r="227" spans="13:18">
      <c r="M227" t="s">
        <v>173</v>
      </c>
    </row>
    <row r="228" spans="13:18" ht="15" thickBot="1"/>
    <row r="229" spans="13:18">
      <c r="M229" s="31" t="s">
        <v>174</v>
      </c>
      <c r="N229" s="31"/>
    </row>
    <row r="230" spans="13:18">
      <c r="M230" t="s">
        <v>175</v>
      </c>
      <c r="N230">
        <v>0.86191191356828201</v>
      </c>
    </row>
    <row r="231" spans="13:18">
      <c r="M231" t="s">
        <v>176</v>
      </c>
      <c r="N231">
        <v>0.74289214675093762</v>
      </c>
    </row>
    <row r="232" spans="13:18">
      <c r="M232" t="s">
        <v>177</v>
      </c>
      <c r="N232">
        <v>0.7361703728097857</v>
      </c>
    </row>
    <row r="233" spans="13:18">
      <c r="M233" t="s">
        <v>2</v>
      </c>
      <c r="N233">
        <v>0.58812699329871132</v>
      </c>
    </row>
    <row r="234" spans="13:18" ht="15" thickBot="1">
      <c r="M234" s="29" t="s">
        <v>178</v>
      </c>
      <c r="N234" s="29">
        <v>158</v>
      </c>
    </row>
    <row r="236" spans="13:18" ht="15" thickBot="1">
      <c r="M236" t="s">
        <v>179</v>
      </c>
    </row>
    <row r="237" spans="13:18">
      <c r="M237" s="30"/>
      <c r="N237" s="30" t="s">
        <v>184</v>
      </c>
      <c r="O237" s="30" t="s">
        <v>185</v>
      </c>
      <c r="P237" s="30" t="s">
        <v>186</v>
      </c>
      <c r="Q237" s="30" t="s">
        <v>187</v>
      </c>
      <c r="R237" s="30" t="s">
        <v>188</v>
      </c>
    </row>
    <row r="238" spans="13:18">
      <c r="M238" t="s">
        <v>180</v>
      </c>
      <c r="N238">
        <v>4</v>
      </c>
      <c r="O238">
        <v>152.91288471771594</v>
      </c>
      <c r="P238">
        <v>38.228221179428985</v>
      </c>
      <c r="Q238">
        <v>110.52025153699577</v>
      </c>
      <c r="R238">
        <v>4.3250013840846306E-44</v>
      </c>
    </row>
    <row r="239" spans="13:18">
      <c r="M239" t="s">
        <v>181</v>
      </c>
      <c r="N239">
        <v>153</v>
      </c>
      <c r="O239">
        <v>52.921684117727118</v>
      </c>
      <c r="P239">
        <v>0.34589336024658246</v>
      </c>
    </row>
    <row r="240" spans="13:18" ht="15" thickBot="1">
      <c r="M240" s="29" t="s">
        <v>182</v>
      </c>
      <c r="N240" s="29">
        <v>157</v>
      </c>
      <c r="O240" s="29">
        <v>205.83456883544306</v>
      </c>
      <c r="P240" s="29"/>
      <c r="Q240" s="29"/>
      <c r="R240" s="29"/>
    </row>
    <row r="241" spans="13:21" ht="15" thickBot="1"/>
    <row r="242" spans="13:21">
      <c r="M242" s="30"/>
      <c r="N242" s="30" t="s">
        <v>189</v>
      </c>
      <c r="O242" s="30" t="s">
        <v>2</v>
      </c>
      <c r="P242" s="30" t="s">
        <v>190</v>
      </c>
      <c r="Q242" s="30" t="s">
        <v>191</v>
      </c>
      <c r="R242" s="30" t="s">
        <v>192</v>
      </c>
      <c r="S242" s="30" t="s">
        <v>193</v>
      </c>
      <c r="T242" s="30" t="s">
        <v>194</v>
      </c>
      <c r="U242" s="30" t="s">
        <v>195</v>
      </c>
    </row>
    <row r="243" spans="13:21">
      <c r="M243" t="s">
        <v>183</v>
      </c>
      <c r="N243">
        <v>2.0176181571489824</v>
      </c>
      <c r="O243">
        <v>0.19907351295539397</v>
      </c>
      <c r="P243">
        <v>10.135040705294966</v>
      </c>
      <c r="Q243">
        <v>8.6672322954209766E-19</v>
      </c>
      <c r="R243">
        <v>1.6243304529802345</v>
      </c>
      <c r="S243">
        <v>2.4109058613177301</v>
      </c>
      <c r="T243">
        <v>1.6243304529802345</v>
      </c>
      <c r="U243">
        <v>2.4109058613177301</v>
      </c>
    </row>
    <row r="244" spans="13:21">
      <c r="M244" t="s">
        <v>196</v>
      </c>
      <c r="N244">
        <v>1.1553492113559309</v>
      </c>
      <c r="O244">
        <v>0.38130615237624482</v>
      </c>
      <c r="P244">
        <v>3.029977890878397</v>
      </c>
      <c r="Q244">
        <v>2.8722115084990583E-3</v>
      </c>
      <c r="R244">
        <v>0.40204446966950669</v>
      </c>
      <c r="S244">
        <v>1.9086539530423552</v>
      </c>
      <c r="T244">
        <v>0.40204446966950669</v>
      </c>
      <c r="U244">
        <v>1.9086539530423552</v>
      </c>
    </row>
    <row r="245" spans="13:21">
      <c r="M245" t="s">
        <v>197</v>
      </c>
      <c r="N245">
        <v>1.0324803882468563</v>
      </c>
      <c r="O245">
        <v>0.22870350191182717</v>
      </c>
      <c r="P245">
        <v>4.5144931302578479</v>
      </c>
      <c r="Q245">
        <v>1.259367440922036E-5</v>
      </c>
      <c r="R245">
        <v>0.58065596486206661</v>
      </c>
      <c r="S245">
        <v>1.484304811631646</v>
      </c>
      <c r="T245">
        <v>0.58065596486206661</v>
      </c>
      <c r="U245">
        <v>1.484304811631646</v>
      </c>
    </row>
    <row r="246" spans="13:21">
      <c r="M246" t="s">
        <v>198</v>
      </c>
      <c r="N246">
        <v>1.6115004946648754</v>
      </c>
      <c r="O246">
        <v>0.22735094018017893</v>
      </c>
      <c r="P246">
        <v>7.0881628788855586</v>
      </c>
      <c r="Q246">
        <v>4.6779945800407561E-11</v>
      </c>
      <c r="R246">
        <v>1.1623481791375767</v>
      </c>
      <c r="S246">
        <v>2.0606528101921739</v>
      </c>
      <c r="T246">
        <v>1.1623481791375767</v>
      </c>
      <c r="U246">
        <v>2.0606528101921739</v>
      </c>
    </row>
    <row r="247" spans="13:21" ht="15" thickBot="1">
      <c r="M247" s="29" t="s">
        <v>199</v>
      </c>
      <c r="N247" s="29">
        <v>0.97303706680856483</v>
      </c>
      <c r="O247" s="29">
        <v>0.33602371096913652</v>
      </c>
      <c r="P247" s="29">
        <v>2.8957393036407999</v>
      </c>
      <c r="Q247" s="29">
        <v>4.3369239360765977E-3</v>
      </c>
      <c r="R247" s="29">
        <v>0.30919187780581636</v>
      </c>
      <c r="S247" s="29">
        <v>1.6368822558113134</v>
      </c>
      <c r="T247" s="29">
        <v>0.30919187780581636</v>
      </c>
      <c r="U247" s="29">
        <v>1.6368822558113134</v>
      </c>
    </row>
    <row r="249" spans="13:21">
      <c r="M249" t="s">
        <v>291</v>
      </c>
    </row>
    <row r="250" spans="13:21">
      <c r="N250">
        <f>$O$22-O238</f>
        <v>7.0696646366865536</v>
      </c>
    </row>
    <row r="252" spans="13:21">
      <c r="M252" t="s">
        <v>254</v>
      </c>
      <c r="N252">
        <f>(N250/2)/$P$23</f>
        <v>11.64091976996869</v>
      </c>
    </row>
    <row r="253" spans="13:21">
      <c r="M253" t="s">
        <v>255</v>
      </c>
      <c r="N253">
        <f>_xlfn.F.INV.RT(0.05,2,153)</f>
        <v>3.0551617731389111</v>
      </c>
    </row>
    <row r="254" spans="13:21">
      <c r="N254" t="s">
        <v>256</v>
      </c>
    </row>
    <row r="257" spans="13:18">
      <c r="M257" t="s">
        <v>292</v>
      </c>
    </row>
    <row r="258" spans="13:18">
      <c r="M258" t="s">
        <v>293</v>
      </c>
    </row>
    <row r="259" spans="13:18">
      <c r="M259" t="s">
        <v>294</v>
      </c>
    </row>
    <row r="261" spans="13:18">
      <c r="M261" t="s">
        <v>253</v>
      </c>
    </row>
    <row r="262" spans="13:18">
      <c r="M262" t="s">
        <v>173</v>
      </c>
    </row>
    <row r="263" spans="13:18" ht="15" thickBot="1"/>
    <row r="264" spans="13:18">
      <c r="M264" s="31" t="s">
        <v>174</v>
      </c>
      <c r="N264" s="31"/>
    </row>
    <row r="265" spans="13:18">
      <c r="M265" t="s">
        <v>175</v>
      </c>
      <c r="N265">
        <v>0.87748727649781333</v>
      </c>
    </row>
    <row r="266" spans="13:18">
      <c r="M266" t="s">
        <v>176</v>
      </c>
      <c r="N266">
        <v>0.76998392041554997</v>
      </c>
    </row>
    <row r="267" spans="13:18">
      <c r="M267" t="s">
        <v>177</v>
      </c>
      <c r="N267">
        <v>0.76397042813883231</v>
      </c>
    </row>
    <row r="268" spans="13:18">
      <c r="M268" t="s">
        <v>2</v>
      </c>
      <c r="N268">
        <v>0.55627883969584979</v>
      </c>
    </row>
    <row r="269" spans="13:18" ht="15" thickBot="1">
      <c r="M269" s="29" t="s">
        <v>178</v>
      </c>
      <c r="N269" s="29">
        <v>158</v>
      </c>
    </row>
    <row r="271" spans="13:18" ht="15" thickBot="1">
      <c r="M271" t="s">
        <v>179</v>
      </c>
    </row>
    <row r="272" spans="13:18">
      <c r="M272" s="30"/>
      <c r="N272" s="30" t="s">
        <v>184</v>
      </c>
      <c r="O272" s="30" t="s">
        <v>185</v>
      </c>
      <c r="P272" s="30" t="s">
        <v>186</v>
      </c>
      <c r="Q272" s="30" t="s">
        <v>187</v>
      </c>
      <c r="R272" s="30" t="s">
        <v>188</v>
      </c>
    </row>
    <row r="273" spans="13:21">
      <c r="M273" t="s">
        <v>180</v>
      </c>
      <c r="N273">
        <v>4</v>
      </c>
      <c r="O273">
        <v>158.48930826895884</v>
      </c>
      <c r="P273">
        <v>39.622327067239709</v>
      </c>
      <c r="Q273">
        <v>128.04272209622448</v>
      </c>
      <c r="R273">
        <v>8.9527452470942079E-48</v>
      </c>
    </row>
    <row r="274" spans="13:21">
      <c r="M274" t="s">
        <v>181</v>
      </c>
      <c r="N274">
        <v>153</v>
      </c>
      <c r="O274">
        <v>47.345260566484228</v>
      </c>
      <c r="P274">
        <v>0.30944614749336097</v>
      </c>
    </row>
    <row r="275" spans="13:21" ht="15" thickBot="1">
      <c r="M275" s="29" t="s">
        <v>182</v>
      </c>
      <c r="N275" s="29">
        <v>157</v>
      </c>
      <c r="O275" s="29">
        <v>205.83456883544306</v>
      </c>
      <c r="P275" s="29"/>
      <c r="Q275" s="29"/>
      <c r="R275" s="29"/>
    </row>
    <row r="276" spans="13:21" ht="15" thickBot="1"/>
    <row r="277" spans="13:21">
      <c r="M277" s="30"/>
      <c r="N277" s="30" t="s">
        <v>189</v>
      </c>
      <c r="O277" s="30" t="s">
        <v>2</v>
      </c>
      <c r="P277" s="30" t="s">
        <v>190</v>
      </c>
      <c r="Q277" s="30" t="s">
        <v>191</v>
      </c>
      <c r="R277" s="30" t="s">
        <v>192</v>
      </c>
      <c r="S277" s="30" t="s">
        <v>193</v>
      </c>
      <c r="T277" s="30" t="s">
        <v>194</v>
      </c>
      <c r="U277" s="30" t="s">
        <v>195</v>
      </c>
    </row>
    <row r="278" spans="13:21">
      <c r="M278" t="s">
        <v>183</v>
      </c>
      <c r="N278">
        <v>1.8963411367389194</v>
      </c>
      <c r="O278">
        <v>0.18837601360084233</v>
      </c>
      <c r="P278">
        <v>10.066786638542816</v>
      </c>
      <c r="Q278">
        <v>1.3158770871302683E-18</v>
      </c>
      <c r="R278">
        <v>1.5241873086897986</v>
      </c>
      <c r="S278">
        <v>2.2684949647880401</v>
      </c>
      <c r="T278">
        <v>1.5241873086897986</v>
      </c>
      <c r="U278">
        <v>2.2684949647880401</v>
      </c>
    </row>
    <row r="279" spans="13:21">
      <c r="M279" t="s">
        <v>196</v>
      </c>
      <c r="N279">
        <v>0.88258756362981305</v>
      </c>
      <c r="O279">
        <v>0.21157324466801625</v>
      </c>
      <c r="P279">
        <v>4.1715461943909711</v>
      </c>
      <c r="Q279">
        <v>5.0531611608031941E-5</v>
      </c>
      <c r="R279">
        <v>0.46460551054944466</v>
      </c>
      <c r="S279">
        <v>1.3005696167101815</v>
      </c>
      <c r="T279">
        <v>0.46460551054944466</v>
      </c>
      <c r="U279">
        <v>1.3005696167101815</v>
      </c>
    </row>
    <row r="280" spans="13:21">
      <c r="M280" t="s">
        <v>197</v>
      </c>
      <c r="N280">
        <v>1.3581055477027735</v>
      </c>
      <c r="O280">
        <v>0.22268808251351829</v>
      </c>
      <c r="P280">
        <v>6.0986898462351693</v>
      </c>
      <c r="Q280">
        <v>8.370038483081649E-9</v>
      </c>
      <c r="R280">
        <v>0.91816512862197741</v>
      </c>
      <c r="S280">
        <v>1.7980459667835695</v>
      </c>
      <c r="T280">
        <v>0.91816512862197741</v>
      </c>
      <c r="U280">
        <v>1.7980459667835695</v>
      </c>
    </row>
    <row r="281" spans="13:21">
      <c r="M281" t="s">
        <v>198</v>
      </c>
      <c r="N281">
        <v>0.9959448475728665</v>
      </c>
      <c r="O281">
        <v>0.31313049904730678</v>
      </c>
      <c r="P281">
        <v>3.1806063305970151</v>
      </c>
      <c r="Q281">
        <v>1.7795504590876021E-3</v>
      </c>
      <c r="R281">
        <v>0.37732726632224756</v>
      </c>
      <c r="S281">
        <v>1.6145624288234854</v>
      </c>
      <c r="T281">
        <v>0.37732726632224756</v>
      </c>
      <c r="U281">
        <v>1.6145624288234854</v>
      </c>
    </row>
    <row r="282" spans="13:21" ht="15" thickBot="1">
      <c r="M282" s="29" t="s">
        <v>199</v>
      </c>
      <c r="N282" s="29">
        <v>1.7707135731263839</v>
      </c>
      <c r="O282" s="29">
        <v>0.332956471899642</v>
      </c>
      <c r="P282" s="29">
        <v>5.3181533400561234</v>
      </c>
      <c r="Q282" s="29">
        <v>3.6550416298630702E-7</v>
      </c>
      <c r="R282" s="29">
        <v>1.1129279919231345</v>
      </c>
      <c r="S282" s="29">
        <v>2.428499154329633</v>
      </c>
      <c r="T282" s="29">
        <v>1.1129279919231345</v>
      </c>
      <c r="U282" s="29">
        <v>2.428499154329633</v>
      </c>
    </row>
    <row r="284" spans="13:21">
      <c r="M284" t="s">
        <v>295</v>
      </c>
    </row>
    <row r="285" spans="13:21">
      <c r="N285">
        <f>$O$22-O273</f>
        <v>1.4932410854436569</v>
      </c>
    </row>
    <row r="287" spans="13:21">
      <c r="M287" t="s">
        <v>254</v>
      </c>
      <c r="N287">
        <f>(N285/2)/$P$23</f>
        <v>2.4587728790792522</v>
      </c>
    </row>
    <row r="288" spans="13:21">
      <c r="M288" t="s">
        <v>255</v>
      </c>
      <c r="N288">
        <f>_xlfn.F.INV.RT(0.05,2,151)</f>
        <v>3.0559593992576861</v>
      </c>
    </row>
    <row r="289" spans="14:19">
      <c r="N289" s="37" t="s">
        <v>296</v>
      </c>
      <c r="O289" s="37"/>
      <c r="P289" s="37"/>
      <c r="Q289" s="37"/>
      <c r="R289" s="37"/>
      <c r="S289" s="37"/>
    </row>
  </sheetData>
  <sortState xmlns:xlrd2="http://schemas.microsoft.com/office/spreadsheetml/2017/richdata2" ref="R71:R228">
    <sortCondition ref="R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CD56-F654-4C9B-A925-6BD02A7B065B}">
  <dimension ref="A1:Q159"/>
  <sheetViews>
    <sheetView topLeftCell="D2" zoomScale="144" workbookViewId="0">
      <selection activeCell="M4" sqref="M4"/>
    </sheetView>
  </sheetViews>
  <sheetFormatPr defaultRowHeight="14.4"/>
  <cols>
    <col min="17" max="17" width="12.33203125" customWidth="1"/>
  </cols>
  <sheetData>
    <row r="1" spans="1:17" ht="73.8" thickBot="1">
      <c r="A1" s="22" t="s">
        <v>161</v>
      </c>
      <c r="B1" s="23" t="s">
        <v>208</v>
      </c>
      <c r="C1" s="23" t="s">
        <v>209</v>
      </c>
      <c r="D1" s="23" t="s">
        <v>210</v>
      </c>
      <c r="E1" s="23" t="s">
        <v>211</v>
      </c>
      <c r="F1" s="23" t="s">
        <v>212</v>
      </c>
      <c r="G1" s="24" t="s">
        <v>213</v>
      </c>
    </row>
    <row r="2" spans="1:17">
      <c r="A2" s="4">
        <v>7.5869999999999997</v>
      </c>
      <c r="B2" s="3">
        <v>1.3965099999999999</v>
      </c>
      <c r="C2" s="3">
        <v>1.34951</v>
      </c>
      <c r="D2" s="3">
        <v>0.94142999999999999</v>
      </c>
      <c r="E2" s="3">
        <v>0.66556999999999999</v>
      </c>
      <c r="F2" s="3">
        <v>0.41977999999999999</v>
      </c>
      <c r="G2" s="5">
        <v>0.29677999999999999</v>
      </c>
      <c r="O2" s="18"/>
      <c r="P2" s="19" t="s">
        <v>189</v>
      </c>
      <c r="Q2" s="19" t="s">
        <v>2</v>
      </c>
    </row>
    <row r="3" spans="1:17">
      <c r="A3" s="4">
        <v>7.5609999999999999</v>
      </c>
      <c r="B3" s="3">
        <v>1.3023199999999999</v>
      </c>
      <c r="C3" s="3">
        <v>1.4022300000000001</v>
      </c>
      <c r="D3" s="3">
        <v>0.94784000000000002</v>
      </c>
      <c r="E3" s="3">
        <v>0.62877000000000005</v>
      </c>
      <c r="F3" s="3">
        <v>0.14144999999999999</v>
      </c>
      <c r="G3" s="5">
        <v>0.43630000000000002</v>
      </c>
      <c r="I3" s="10"/>
      <c r="J3" s="10"/>
      <c r="O3" s="14" t="s">
        <v>183</v>
      </c>
      <c r="P3" s="11">
        <v>1.8601849449130621</v>
      </c>
      <c r="Q3" s="11">
        <v>0.19048237068674689</v>
      </c>
    </row>
    <row r="4" spans="1:17">
      <c r="A4" s="4">
        <v>7.5270000000000001</v>
      </c>
      <c r="B4" s="3">
        <v>1.32548</v>
      </c>
      <c r="C4" s="3">
        <v>1.3605799999999999</v>
      </c>
      <c r="D4" s="3">
        <v>0.87463999999999997</v>
      </c>
      <c r="E4" s="3">
        <v>0.64937999999999996</v>
      </c>
      <c r="F4" s="3">
        <v>0.48357</v>
      </c>
      <c r="G4" s="5">
        <v>0.34139000000000003</v>
      </c>
      <c r="L4" t="s">
        <v>258</v>
      </c>
      <c r="M4">
        <f>_xlfn.T.INV.2T(0.05,151)</f>
        <v>1.9757989238179368</v>
      </c>
      <c r="O4" s="14" t="s">
        <v>196</v>
      </c>
      <c r="P4" s="11">
        <v>0.86065720360830622</v>
      </c>
      <c r="Q4" s="11">
        <v>0.22031131698214612</v>
      </c>
    </row>
    <row r="5" spans="1:17">
      <c r="A5" s="4">
        <v>7.5220000000000002</v>
      </c>
      <c r="B5" s="3">
        <v>1.4590000000000001</v>
      </c>
      <c r="C5" s="3">
        <v>1.3309500000000001</v>
      </c>
      <c r="D5" s="3">
        <v>0.88521000000000005</v>
      </c>
      <c r="E5" s="3">
        <v>0.66973000000000005</v>
      </c>
      <c r="F5" s="3">
        <v>0.36503000000000002</v>
      </c>
      <c r="G5" s="5">
        <v>0.34699000000000002</v>
      </c>
      <c r="O5" s="14" t="s">
        <v>197</v>
      </c>
      <c r="P5" s="11">
        <v>1.4088915916493856</v>
      </c>
      <c r="Q5" s="11">
        <v>0.22267506863239647</v>
      </c>
    </row>
    <row r="6" spans="1:17">
      <c r="A6" s="4">
        <v>7.4269999999999996</v>
      </c>
      <c r="B6" s="3">
        <v>1.32629</v>
      </c>
      <c r="C6" s="3">
        <v>1.3226100000000001</v>
      </c>
      <c r="D6" s="3">
        <v>0.90563000000000005</v>
      </c>
      <c r="E6" s="3">
        <v>0.63297000000000003</v>
      </c>
      <c r="F6" s="3">
        <v>0.32956999999999997</v>
      </c>
      <c r="G6" s="5">
        <v>0.45811000000000002</v>
      </c>
      <c r="O6" s="14" t="s">
        <v>198</v>
      </c>
      <c r="P6" s="11">
        <v>0.9753090252823402</v>
      </c>
      <c r="Q6" s="11">
        <v>0.31629299770307384</v>
      </c>
    </row>
    <row r="7" spans="1:17">
      <c r="A7" s="4">
        <v>7.4059999999999997</v>
      </c>
      <c r="B7" s="3">
        <v>1.2902499999999999</v>
      </c>
      <c r="C7" s="3">
        <v>1.31826</v>
      </c>
      <c r="D7" s="3">
        <v>0.88910999999999996</v>
      </c>
      <c r="E7" s="3">
        <v>0.64168999999999998</v>
      </c>
      <c r="F7" s="3">
        <v>0.41371999999999998</v>
      </c>
      <c r="G7" s="5">
        <v>0.23351</v>
      </c>
      <c r="O7" s="14" t="s">
        <v>199</v>
      </c>
      <c r="P7" s="11">
        <v>1.3334329307729869</v>
      </c>
      <c r="Q7" s="11">
        <v>0.38501568247240819</v>
      </c>
    </row>
    <row r="8" spans="1:17">
      <c r="A8" s="4">
        <v>7.3780000000000001</v>
      </c>
      <c r="B8" s="3">
        <v>1.32944</v>
      </c>
      <c r="C8" s="3">
        <v>1.28017</v>
      </c>
      <c r="D8" s="3">
        <v>0.89283999999999997</v>
      </c>
      <c r="E8" s="3">
        <v>0.61575999999999997</v>
      </c>
      <c r="F8" s="3">
        <v>0.31813999999999998</v>
      </c>
      <c r="G8" s="5">
        <v>0.47610000000000002</v>
      </c>
      <c r="O8" s="14" t="s">
        <v>200</v>
      </c>
      <c r="P8" s="11">
        <v>0.78453813945533901</v>
      </c>
      <c r="Q8" s="11">
        <v>0.43653278881244378</v>
      </c>
    </row>
    <row r="9" spans="1:17" ht="15" thickBot="1">
      <c r="A9" s="4">
        <v>7.3639999999999999</v>
      </c>
      <c r="B9" s="3">
        <v>1.3317099999999999</v>
      </c>
      <c r="C9" s="3">
        <v>1.2890699999999999</v>
      </c>
      <c r="D9" s="3">
        <v>0.91086999999999996</v>
      </c>
      <c r="E9" s="3">
        <v>0.65980000000000005</v>
      </c>
      <c r="F9" s="3">
        <v>0.43844</v>
      </c>
      <c r="G9" s="5">
        <v>0.36262</v>
      </c>
      <c r="O9" s="16" t="s">
        <v>201</v>
      </c>
      <c r="P9" s="21">
        <v>0.38893285034919584</v>
      </c>
      <c r="Q9" s="21">
        <v>0.39100292134193637</v>
      </c>
    </row>
    <row r="10" spans="1:17">
      <c r="A10" s="4">
        <v>7.2859999999999996</v>
      </c>
      <c r="B10" s="3">
        <v>1.2501800000000001</v>
      </c>
      <c r="C10" s="3">
        <v>1.3196699999999999</v>
      </c>
      <c r="D10" s="3">
        <v>0.90837000000000001</v>
      </c>
      <c r="E10" s="3">
        <v>0.63937999999999995</v>
      </c>
      <c r="F10" s="3">
        <v>0.42921999999999999</v>
      </c>
      <c r="G10" s="5">
        <v>0.47500999999999999</v>
      </c>
    </row>
    <row r="11" spans="1:17">
      <c r="A11" s="4">
        <v>7.2839999999999998</v>
      </c>
      <c r="B11" s="3">
        <v>1.33358</v>
      </c>
      <c r="C11" s="3">
        <v>1.3092299999999999</v>
      </c>
      <c r="D11" s="3">
        <v>0.93156000000000005</v>
      </c>
      <c r="E11" s="3">
        <v>0.65124000000000004</v>
      </c>
      <c r="F11" s="3">
        <v>0.35637000000000002</v>
      </c>
      <c r="G11" s="5">
        <v>0.43562000000000001</v>
      </c>
    </row>
    <row r="12" spans="1:17">
      <c r="A12" s="4">
        <v>7.2779999999999996</v>
      </c>
      <c r="B12" s="3">
        <v>1.2285699999999999</v>
      </c>
      <c r="C12" s="3">
        <v>1.22393</v>
      </c>
      <c r="D12" s="3">
        <v>0.91386999999999996</v>
      </c>
      <c r="E12" s="3">
        <v>0.41319</v>
      </c>
      <c r="F12" s="3">
        <v>7.7850000000000003E-2</v>
      </c>
      <c r="G12" s="5">
        <v>0.33172000000000001</v>
      </c>
    </row>
    <row r="13" spans="1:17">
      <c r="A13" s="4">
        <v>7.226</v>
      </c>
      <c r="B13" s="3">
        <v>0.95577999999999996</v>
      </c>
      <c r="C13" s="3">
        <v>1.2378800000000001</v>
      </c>
      <c r="D13" s="3">
        <v>0.86026999999999998</v>
      </c>
      <c r="E13" s="3">
        <v>0.63375999999999999</v>
      </c>
      <c r="F13" s="3">
        <v>0.10582999999999999</v>
      </c>
      <c r="G13" s="5">
        <v>0.25496999999999997</v>
      </c>
      <c r="J13" t="s">
        <v>259</v>
      </c>
    </row>
    <row r="14" spans="1:17">
      <c r="A14" s="4">
        <v>7.2</v>
      </c>
      <c r="B14" s="3">
        <v>1.3372299999999999</v>
      </c>
      <c r="C14" s="3">
        <v>1.29704</v>
      </c>
      <c r="D14" s="3">
        <v>0.89041999999999999</v>
      </c>
      <c r="E14" s="3">
        <v>0.62433000000000005</v>
      </c>
      <c r="F14" s="3">
        <v>0.18676000000000001</v>
      </c>
      <c r="G14" s="5">
        <v>0.33088000000000001</v>
      </c>
    </row>
    <row r="15" spans="1:17">
      <c r="A15" s="4">
        <v>7.1870000000000003</v>
      </c>
      <c r="B15" s="3">
        <v>1.02054</v>
      </c>
      <c r="C15" s="3">
        <v>0.91451000000000005</v>
      </c>
      <c r="D15" s="3">
        <v>0.81444000000000005</v>
      </c>
      <c r="E15" s="3">
        <v>0.48181000000000002</v>
      </c>
      <c r="F15" s="3">
        <v>0.21312</v>
      </c>
      <c r="G15" s="5">
        <v>0.14074</v>
      </c>
      <c r="L15" s="11"/>
      <c r="M15" s="11" t="s">
        <v>267</v>
      </c>
      <c r="N15" s="11" t="s">
        <v>268</v>
      </c>
    </row>
    <row r="16" spans="1:17">
      <c r="A16" s="4">
        <v>7.1189999999999998</v>
      </c>
      <c r="B16" s="3">
        <v>1.3945099999999999</v>
      </c>
      <c r="C16" s="3">
        <v>1.2471099999999999</v>
      </c>
      <c r="D16" s="3">
        <v>0.86178999999999994</v>
      </c>
      <c r="E16" s="3">
        <v>0.54603999999999997</v>
      </c>
      <c r="F16" s="3">
        <v>0.15890000000000001</v>
      </c>
      <c r="G16" s="5">
        <v>0.40105000000000002</v>
      </c>
      <c r="L16" s="11" t="s">
        <v>260</v>
      </c>
      <c r="M16" s="11">
        <f>P3-$M$4*Q3</f>
        <v>1.4838300819038983</v>
      </c>
      <c r="N16" s="11">
        <f>P3+$M$4*Q3</f>
        <v>2.2365398079222261</v>
      </c>
    </row>
    <row r="17" spans="1:14">
      <c r="A17" s="4">
        <v>6.9829999999999997</v>
      </c>
      <c r="B17" s="3">
        <v>0.98124</v>
      </c>
      <c r="C17" s="3">
        <v>1.2328699999999999</v>
      </c>
      <c r="D17" s="3">
        <v>0.69701999999999997</v>
      </c>
      <c r="E17" s="3">
        <v>0.49048999999999998</v>
      </c>
      <c r="F17" s="3">
        <v>0.17521</v>
      </c>
      <c r="G17" s="5">
        <v>0.14574000000000001</v>
      </c>
      <c r="L17" s="11" t="s">
        <v>261</v>
      </c>
      <c r="M17" s="11">
        <f t="shared" ref="M17:M22" si="0">P4-$M$4*Q4</f>
        <v>0.42536634061006956</v>
      </c>
      <c r="N17" s="11">
        <f t="shared" ref="N17:N22" si="1">P4+$M$4*Q4</f>
        <v>1.2959480666065428</v>
      </c>
    </row>
    <row r="18" spans="1:14">
      <c r="A18" s="4">
        <v>6.9459999999999997</v>
      </c>
      <c r="B18" s="3">
        <v>1.5639099999999999</v>
      </c>
      <c r="C18" s="3">
        <v>1.21963</v>
      </c>
      <c r="D18" s="3">
        <v>0.91893999999999998</v>
      </c>
      <c r="E18" s="3">
        <v>0.61582999999999999</v>
      </c>
      <c r="F18" s="3">
        <v>0.37797999999999998</v>
      </c>
      <c r="G18" s="5">
        <v>0.28033999999999998</v>
      </c>
      <c r="L18" s="11" t="s">
        <v>262</v>
      </c>
      <c r="M18" s="11">
        <f t="shared" si="0"/>
        <v>0.96893043068441143</v>
      </c>
      <c r="N18" s="11">
        <f t="shared" si="1"/>
        <v>1.8488527526143597</v>
      </c>
    </row>
    <row r="19" spans="1:14">
      <c r="A19" s="4">
        <v>6.94</v>
      </c>
      <c r="B19" s="3">
        <v>1.33596</v>
      </c>
      <c r="C19" s="3">
        <v>1.36948</v>
      </c>
      <c r="D19" s="3">
        <v>0.89532999999999996</v>
      </c>
      <c r="E19" s="3">
        <v>0.61777000000000004</v>
      </c>
      <c r="F19" s="3">
        <v>0.28703000000000001</v>
      </c>
      <c r="G19" s="5">
        <v>0.45900999999999997</v>
      </c>
      <c r="L19" s="11" t="s">
        <v>263</v>
      </c>
      <c r="M19" s="11">
        <f t="shared" si="0"/>
        <v>0.35037766080945776</v>
      </c>
      <c r="N19" s="11">
        <f t="shared" si="1"/>
        <v>1.6002403897552226</v>
      </c>
    </row>
    <row r="20" spans="1:14">
      <c r="A20" s="4">
        <v>6.9370000000000003</v>
      </c>
      <c r="B20" s="3">
        <v>1.30782</v>
      </c>
      <c r="C20" s="3">
        <v>1.28566</v>
      </c>
      <c r="D20" s="3">
        <v>0.89666999999999997</v>
      </c>
      <c r="E20" s="3">
        <v>0.58450000000000002</v>
      </c>
      <c r="F20" s="3">
        <v>0.22539999999999999</v>
      </c>
      <c r="G20" s="5">
        <v>0.2225</v>
      </c>
      <c r="L20" s="11" t="s">
        <v>264</v>
      </c>
      <c r="M20" s="11">
        <f t="shared" si="0"/>
        <v>0.57271935969097432</v>
      </c>
      <c r="N20" s="11">
        <f t="shared" si="1"/>
        <v>2.0941465018549996</v>
      </c>
    </row>
    <row r="21" spans="1:14">
      <c r="A21" s="4">
        <v>6.9009999999999998</v>
      </c>
      <c r="B21" s="3">
        <v>1.42727</v>
      </c>
      <c r="C21" s="3">
        <v>1.12575</v>
      </c>
      <c r="D21" s="3">
        <v>0.80925000000000002</v>
      </c>
      <c r="E21" s="3">
        <v>0.64156999999999997</v>
      </c>
      <c r="F21" s="3">
        <v>0.38583000000000001</v>
      </c>
      <c r="G21" s="5">
        <v>0.26428000000000001</v>
      </c>
      <c r="L21" s="11" t="s">
        <v>265</v>
      </c>
      <c r="M21" s="11">
        <f t="shared" si="0"/>
        <v>-7.7962874891530087E-2</v>
      </c>
      <c r="N21" s="11">
        <f t="shared" si="1"/>
        <v>1.6470391538022082</v>
      </c>
    </row>
    <row r="22" spans="1:14">
      <c r="A22" s="4">
        <v>6.867</v>
      </c>
      <c r="B22" s="3">
        <v>1.26637</v>
      </c>
      <c r="C22" s="3">
        <v>1.28548</v>
      </c>
      <c r="D22" s="3">
        <v>0.90942999999999996</v>
      </c>
      <c r="E22" s="3">
        <v>0.59624999999999995</v>
      </c>
      <c r="F22" s="3">
        <v>0.32067000000000001</v>
      </c>
      <c r="G22" s="5">
        <v>0.51912000000000003</v>
      </c>
      <c r="L22" s="11" t="s">
        <v>266</v>
      </c>
      <c r="M22" s="11">
        <f t="shared" si="0"/>
        <v>-0.38361030084787145</v>
      </c>
      <c r="N22" s="11">
        <f t="shared" si="1"/>
        <v>1.1614760015462631</v>
      </c>
    </row>
    <row r="23" spans="1:14">
      <c r="A23" s="4">
        <v>6.8529999999999998</v>
      </c>
      <c r="B23" s="3">
        <v>1.3601099999999999</v>
      </c>
      <c r="C23" s="3">
        <v>1.08182</v>
      </c>
      <c r="D23" s="3">
        <v>0.76275999999999999</v>
      </c>
      <c r="E23" s="3">
        <v>0.63273999999999997</v>
      </c>
      <c r="F23" s="3">
        <v>0.32523999999999997</v>
      </c>
      <c r="G23" s="5">
        <v>0.21542</v>
      </c>
    </row>
    <row r="24" spans="1:14">
      <c r="A24" s="4">
        <v>6.81</v>
      </c>
      <c r="B24" s="3">
        <v>1.0442400000000001</v>
      </c>
      <c r="C24" s="3">
        <v>1.25596</v>
      </c>
      <c r="D24" s="3">
        <v>0.72052000000000005</v>
      </c>
      <c r="E24" s="3">
        <v>0.42908000000000002</v>
      </c>
      <c r="F24" s="3">
        <v>0.11069</v>
      </c>
      <c r="G24" s="5">
        <v>5.8409999999999997E-2</v>
      </c>
    </row>
    <row r="25" spans="1:14">
      <c r="A25" s="4">
        <v>6.798</v>
      </c>
      <c r="B25" s="3">
        <v>1.52186</v>
      </c>
      <c r="C25" s="3">
        <v>1.02</v>
      </c>
      <c r="D25" s="3">
        <v>1.02525</v>
      </c>
      <c r="E25" s="3">
        <v>0.54252</v>
      </c>
      <c r="F25" s="3">
        <v>0.49209999999999998</v>
      </c>
      <c r="G25" s="5">
        <v>0.31104999999999999</v>
      </c>
    </row>
    <row r="26" spans="1:14">
      <c r="A26" s="4">
        <v>6.7859999999999996</v>
      </c>
      <c r="B26" s="3">
        <v>1.0635300000000001</v>
      </c>
      <c r="C26" s="3">
        <v>1.1984999999999999</v>
      </c>
      <c r="D26" s="3">
        <v>0.79661000000000004</v>
      </c>
      <c r="E26" s="3">
        <v>0.54210000000000003</v>
      </c>
      <c r="F26" s="3">
        <v>9.2700000000000005E-2</v>
      </c>
      <c r="G26" s="5">
        <v>0.24434</v>
      </c>
    </row>
    <row r="27" spans="1:14">
      <c r="A27" s="4">
        <v>6.75</v>
      </c>
      <c r="B27" s="3">
        <v>1.32792</v>
      </c>
      <c r="C27" s="3">
        <v>1.2993699999999999</v>
      </c>
      <c r="D27" s="3">
        <v>0.89185999999999999</v>
      </c>
      <c r="E27" s="3">
        <v>0.61477000000000004</v>
      </c>
      <c r="F27" s="3">
        <v>0.21843000000000001</v>
      </c>
      <c r="G27" s="5">
        <v>0.28214</v>
      </c>
    </row>
    <row r="28" spans="1:14">
      <c r="A28" s="4">
        <v>6.67</v>
      </c>
      <c r="B28" s="3">
        <v>1.1071500000000001</v>
      </c>
      <c r="C28" s="3">
        <v>1.1244700000000001</v>
      </c>
      <c r="D28" s="3">
        <v>0.85857000000000006</v>
      </c>
      <c r="E28" s="3">
        <v>0.44131999999999999</v>
      </c>
      <c r="F28" s="3">
        <v>0.12869</v>
      </c>
      <c r="G28" s="5">
        <v>0.33362999999999998</v>
      </c>
    </row>
    <row r="29" spans="1:14">
      <c r="A29" s="4">
        <v>6.6109999999999998</v>
      </c>
      <c r="B29" s="3">
        <v>1.69042</v>
      </c>
      <c r="C29" s="3">
        <v>1.0786</v>
      </c>
      <c r="D29" s="3">
        <v>0.79732999999999998</v>
      </c>
      <c r="E29" s="3">
        <v>0.64039999999999997</v>
      </c>
      <c r="F29" s="3">
        <v>0.52207999999999999</v>
      </c>
      <c r="G29" s="5">
        <v>0.32573000000000002</v>
      </c>
    </row>
    <row r="30" spans="1:14">
      <c r="A30" s="4">
        <v>6.5750000000000002</v>
      </c>
      <c r="B30" s="3">
        <v>1.2777799999999999</v>
      </c>
      <c r="C30" s="3">
        <v>1.2603800000000001</v>
      </c>
      <c r="D30" s="3">
        <v>0.94579000000000002</v>
      </c>
      <c r="E30" s="3">
        <v>0.55010999999999999</v>
      </c>
      <c r="F30" s="3">
        <v>0.20646</v>
      </c>
      <c r="G30" s="5">
        <v>0.12332</v>
      </c>
    </row>
    <row r="31" spans="1:14">
      <c r="A31" s="4">
        <v>6.5739999999999998</v>
      </c>
      <c r="B31" s="3">
        <v>1.0535099999999999</v>
      </c>
      <c r="C31" s="3">
        <v>1.24823</v>
      </c>
      <c r="D31" s="3">
        <v>0.78722999999999999</v>
      </c>
      <c r="E31" s="3">
        <v>0.44973999999999997</v>
      </c>
      <c r="F31" s="3">
        <v>8.4839999999999999E-2</v>
      </c>
      <c r="G31" s="5">
        <v>0.11451</v>
      </c>
    </row>
    <row r="32" spans="1:14">
      <c r="A32" s="4">
        <v>6.5049999999999999</v>
      </c>
      <c r="B32" s="3">
        <v>1.1789799999999999</v>
      </c>
      <c r="C32" s="3">
        <v>1.2064299999999999</v>
      </c>
      <c r="D32" s="3">
        <v>0.84482999999999997</v>
      </c>
      <c r="E32" s="3">
        <v>0.46364</v>
      </c>
      <c r="F32" s="3">
        <v>2.6519999999999998E-2</v>
      </c>
      <c r="G32" s="5">
        <v>0.10686</v>
      </c>
    </row>
    <row r="33" spans="1:7">
      <c r="A33" s="4">
        <v>6.4850000000000003</v>
      </c>
      <c r="B33" s="3">
        <v>1.06166</v>
      </c>
      <c r="C33" s="3">
        <v>1.2089000000000001</v>
      </c>
      <c r="D33" s="3">
        <v>0.81159999999999999</v>
      </c>
      <c r="E33" s="3">
        <v>0.60362000000000005</v>
      </c>
      <c r="F33" s="3">
        <v>0.24557999999999999</v>
      </c>
      <c r="G33" s="5">
        <v>0.2324</v>
      </c>
    </row>
    <row r="34" spans="1:7">
      <c r="A34" s="4">
        <v>6.4770000000000003</v>
      </c>
      <c r="B34" s="3">
        <v>0.91861000000000004</v>
      </c>
      <c r="C34" s="3">
        <v>1.2401800000000001</v>
      </c>
      <c r="D34" s="3">
        <v>0.69077</v>
      </c>
      <c r="E34" s="3">
        <v>0.53466000000000002</v>
      </c>
      <c r="F34" s="3">
        <v>5.1200000000000002E-2</v>
      </c>
      <c r="G34" s="5">
        <v>0.18401000000000001</v>
      </c>
    </row>
    <row r="35" spans="1:7">
      <c r="A35" s="4">
        <v>6.4550000000000001</v>
      </c>
      <c r="B35" s="3">
        <v>0.96689999999999998</v>
      </c>
      <c r="C35" s="3">
        <v>1.2650399999999999</v>
      </c>
      <c r="D35" s="3">
        <v>0.73850000000000005</v>
      </c>
      <c r="E35" s="3">
        <v>0.55664000000000002</v>
      </c>
      <c r="F35" s="3">
        <v>3.1870000000000002E-2</v>
      </c>
      <c r="G35" s="5">
        <v>0.57630000000000003</v>
      </c>
    </row>
    <row r="36" spans="1:7">
      <c r="A36" s="4">
        <v>6.4109999999999996</v>
      </c>
      <c r="B36" s="3">
        <v>1.39541</v>
      </c>
      <c r="C36" s="3">
        <v>1.0839300000000001</v>
      </c>
      <c r="D36" s="3">
        <v>0.72024999999999995</v>
      </c>
      <c r="E36" s="3">
        <v>0.31047999999999998</v>
      </c>
      <c r="F36" s="3">
        <v>0.32523999999999997</v>
      </c>
      <c r="G36" s="5">
        <v>0.13705999999999999</v>
      </c>
    </row>
    <row r="37" spans="1:7">
      <c r="A37" s="4">
        <v>6.3289999999999997</v>
      </c>
      <c r="B37" s="3">
        <v>1.23011</v>
      </c>
      <c r="C37" s="3">
        <v>1.31379</v>
      </c>
      <c r="D37" s="3">
        <v>0.95562000000000002</v>
      </c>
      <c r="E37" s="3">
        <v>0.45950999999999997</v>
      </c>
      <c r="F37" s="3">
        <v>6.3979999999999995E-2</v>
      </c>
      <c r="G37" s="5">
        <v>0.18226999999999999</v>
      </c>
    </row>
    <row r="38" spans="1:7">
      <c r="A38" s="4">
        <v>6.3019999999999996</v>
      </c>
      <c r="B38" s="3">
        <v>1.2074</v>
      </c>
      <c r="C38" s="3">
        <v>1.30203</v>
      </c>
      <c r="D38" s="3">
        <v>0.88721000000000005</v>
      </c>
      <c r="E38" s="3">
        <v>0.60365000000000002</v>
      </c>
      <c r="F38" s="3">
        <v>0.13586000000000001</v>
      </c>
      <c r="G38" s="5">
        <v>0.51751999999999998</v>
      </c>
    </row>
    <row r="39" spans="1:7">
      <c r="A39" s="4">
        <v>6.298</v>
      </c>
      <c r="B39" s="3">
        <v>1.29098</v>
      </c>
      <c r="C39" s="3">
        <v>1.0761700000000001</v>
      </c>
      <c r="D39" s="3">
        <v>0.87529999999999997</v>
      </c>
      <c r="E39" s="3">
        <v>0.39739999999999998</v>
      </c>
      <c r="F39" s="3">
        <v>8.1290000000000001E-2</v>
      </c>
      <c r="G39" s="5">
        <v>0.25375999999999999</v>
      </c>
    </row>
    <row r="40" spans="1:7">
      <c r="A40" s="4">
        <v>6.2949999999999999</v>
      </c>
      <c r="B40" s="3">
        <v>1.5542199999999999</v>
      </c>
      <c r="C40" s="3">
        <v>1.16594</v>
      </c>
      <c r="D40" s="3">
        <v>0.72492000000000001</v>
      </c>
      <c r="E40" s="3">
        <v>0.55498999999999998</v>
      </c>
      <c r="F40" s="3">
        <v>0.25608999999999998</v>
      </c>
      <c r="G40" s="5">
        <v>0.16228000000000001</v>
      </c>
    </row>
    <row r="41" spans="1:7">
      <c r="A41" s="4">
        <v>6.2690000000000001</v>
      </c>
      <c r="B41" s="3">
        <v>0.99534</v>
      </c>
      <c r="C41" s="3">
        <v>0.97199999999999998</v>
      </c>
      <c r="D41" s="3">
        <v>0.60819999999999996</v>
      </c>
      <c r="E41" s="3">
        <v>0.59657000000000004</v>
      </c>
      <c r="F41" s="3">
        <v>0.13633000000000001</v>
      </c>
      <c r="G41" s="5">
        <v>0.16991000000000001</v>
      </c>
    </row>
    <row r="42" spans="1:7">
      <c r="A42" s="4">
        <v>6.1680000000000001</v>
      </c>
      <c r="B42" s="3">
        <v>1.21183</v>
      </c>
      <c r="C42" s="3">
        <v>1.18354</v>
      </c>
      <c r="D42" s="3">
        <v>0.61482999999999999</v>
      </c>
      <c r="E42" s="3">
        <v>0.55884</v>
      </c>
      <c r="F42" s="3">
        <v>1.14E-2</v>
      </c>
      <c r="G42" s="5">
        <v>0.31844</v>
      </c>
    </row>
    <row r="43" spans="1:7">
      <c r="A43" s="4">
        <v>6.13</v>
      </c>
      <c r="B43" s="3">
        <v>0.76454</v>
      </c>
      <c r="C43" s="3">
        <v>1.0250699999999999</v>
      </c>
      <c r="D43" s="3">
        <v>0.67737000000000003</v>
      </c>
      <c r="E43" s="3">
        <v>0.40350000000000003</v>
      </c>
      <c r="F43" s="3">
        <v>0.11776</v>
      </c>
      <c r="G43" s="5">
        <v>0.10692</v>
      </c>
    </row>
    <row r="44" spans="1:7">
      <c r="A44" s="4">
        <v>6.1230000000000002</v>
      </c>
      <c r="B44" s="3">
        <v>0.74553000000000003</v>
      </c>
      <c r="C44" s="3">
        <v>1.04356</v>
      </c>
      <c r="D44" s="3">
        <v>0.64424999999999999</v>
      </c>
      <c r="E44" s="3">
        <v>0.57733000000000001</v>
      </c>
      <c r="F44" s="3">
        <v>9.4719999999999999E-2</v>
      </c>
      <c r="G44" s="5">
        <v>0.27489000000000002</v>
      </c>
    </row>
    <row r="45" spans="1:7">
      <c r="A45" s="4">
        <v>6.0030000000000001</v>
      </c>
      <c r="B45" s="3">
        <v>0.63244</v>
      </c>
      <c r="C45" s="3">
        <v>1.34043</v>
      </c>
      <c r="D45" s="3">
        <v>0.59772000000000003</v>
      </c>
      <c r="E45" s="3">
        <v>0.65820999999999996</v>
      </c>
      <c r="F45" s="3">
        <v>0.30825999999999998</v>
      </c>
      <c r="G45" s="5">
        <v>0.22836999999999999</v>
      </c>
    </row>
    <row r="46" spans="1:7">
      <c r="A46" s="4">
        <v>5.9950000000000001</v>
      </c>
      <c r="B46" s="3">
        <v>1.1689099999999999</v>
      </c>
      <c r="C46" s="3">
        <v>1.26999</v>
      </c>
      <c r="D46" s="3">
        <v>0.78902000000000005</v>
      </c>
      <c r="E46" s="3">
        <v>0.31751000000000001</v>
      </c>
      <c r="F46" s="3">
        <v>3.431E-2</v>
      </c>
      <c r="G46" s="5">
        <v>0.16893</v>
      </c>
    </row>
    <row r="47" spans="1:7">
      <c r="A47" s="4">
        <v>5.9870000000000001</v>
      </c>
      <c r="B47" s="3">
        <v>1.27074</v>
      </c>
      <c r="C47" s="3">
        <v>1.25712</v>
      </c>
      <c r="D47" s="3">
        <v>0.99111000000000005</v>
      </c>
      <c r="E47" s="3">
        <v>0.49614999999999998</v>
      </c>
      <c r="F47" s="3">
        <v>0.18060000000000001</v>
      </c>
      <c r="G47" s="5">
        <v>0.10705000000000001</v>
      </c>
    </row>
    <row r="48" spans="1:7">
      <c r="A48" s="4">
        <v>5.984</v>
      </c>
      <c r="B48" s="3">
        <v>1.24461</v>
      </c>
      <c r="C48" s="3">
        <v>0.95774000000000004</v>
      </c>
      <c r="D48" s="3">
        <v>0.96538000000000002</v>
      </c>
      <c r="E48" s="3">
        <v>0.33207999999999999</v>
      </c>
      <c r="F48" s="3">
        <v>7.8570000000000001E-2</v>
      </c>
      <c r="G48" s="5">
        <v>0.18557000000000001</v>
      </c>
    </row>
    <row r="49" spans="1:7">
      <c r="A49" s="4">
        <v>5.9749999999999996</v>
      </c>
      <c r="B49" s="3">
        <v>0.86402000000000001</v>
      </c>
      <c r="C49" s="3">
        <v>0.99902999999999997</v>
      </c>
      <c r="D49" s="3">
        <v>0.79074999999999995</v>
      </c>
      <c r="E49" s="3">
        <v>0.48574000000000001</v>
      </c>
      <c r="F49" s="3">
        <v>0.18090000000000001</v>
      </c>
      <c r="G49" s="5">
        <v>0.11541</v>
      </c>
    </row>
    <row r="50" spans="1:7">
      <c r="A50" s="4">
        <v>5.96</v>
      </c>
      <c r="B50" s="3">
        <v>1.32376</v>
      </c>
      <c r="C50" s="3">
        <v>1.21624</v>
      </c>
      <c r="D50" s="3">
        <v>0.74716000000000005</v>
      </c>
      <c r="E50" s="3">
        <v>0.45491999999999999</v>
      </c>
      <c r="F50" s="3">
        <v>0.30599999999999999</v>
      </c>
      <c r="G50" s="5">
        <v>0.17362</v>
      </c>
    </row>
    <row r="51" spans="1:7">
      <c r="A51" s="4">
        <v>5.9480000000000004</v>
      </c>
      <c r="B51" s="3">
        <v>1.2511399999999999</v>
      </c>
      <c r="C51" s="3">
        <v>1.19777</v>
      </c>
      <c r="D51" s="3">
        <v>0.95445999999999998</v>
      </c>
      <c r="E51" s="3">
        <v>0.26235999999999998</v>
      </c>
      <c r="F51" s="3">
        <v>2.9010000000000001E-2</v>
      </c>
      <c r="G51" s="5">
        <v>0.22822999999999999</v>
      </c>
    </row>
    <row r="52" spans="1:7">
      <c r="A52" s="4">
        <v>5.89</v>
      </c>
      <c r="B52" s="3">
        <v>0.68132999999999999</v>
      </c>
      <c r="C52" s="3">
        <v>0.97841</v>
      </c>
      <c r="D52" s="3">
        <v>0.53920000000000001</v>
      </c>
      <c r="E52" s="3">
        <v>0.57413999999999998</v>
      </c>
      <c r="F52" s="3">
        <v>8.7999999999999995E-2</v>
      </c>
      <c r="G52" s="5">
        <v>0.20535999999999999</v>
      </c>
    </row>
    <row r="53" spans="1:7">
      <c r="A53" s="4">
        <v>5.8890000000000002</v>
      </c>
      <c r="B53" s="3">
        <v>0.59448000000000001</v>
      </c>
      <c r="C53" s="3">
        <v>1.01528</v>
      </c>
      <c r="D53" s="3">
        <v>0.61826000000000003</v>
      </c>
      <c r="E53" s="3">
        <v>0.32818000000000003</v>
      </c>
      <c r="F53" s="3">
        <v>1.6150000000000001E-2</v>
      </c>
      <c r="G53" s="5">
        <v>0.20951</v>
      </c>
    </row>
    <row r="54" spans="1:7">
      <c r="A54" s="4">
        <v>5.8780000000000001</v>
      </c>
      <c r="B54" s="3">
        <v>0.75985000000000003</v>
      </c>
      <c r="C54" s="3">
        <v>1.30477</v>
      </c>
      <c r="D54" s="3">
        <v>0.66098000000000001</v>
      </c>
      <c r="E54" s="3">
        <v>0.53898999999999997</v>
      </c>
      <c r="F54" s="3">
        <v>8.2419999999999993E-2</v>
      </c>
      <c r="G54" s="5">
        <v>0.34239999999999998</v>
      </c>
    </row>
    <row r="55" spans="1:7">
      <c r="A55" s="4">
        <v>5.8550000000000004</v>
      </c>
      <c r="B55" s="3">
        <v>1.1225400000000001</v>
      </c>
      <c r="C55" s="3">
        <v>1.1224099999999999</v>
      </c>
      <c r="D55" s="3">
        <v>0.64368000000000003</v>
      </c>
      <c r="E55" s="3">
        <v>0.51649</v>
      </c>
      <c r="F55" s="3">
        <v>8.4540000000000004E-2</v>
      </c>
      <c r="G55" s="5">
        <v>0.11827</v>
      </c>
    </row>
    <row r="56" spans="1:7">
      <c r="A56" s="4">
        <v>5.8479999999999999</v>
      </c>
      <c r="B56" s="3">
        <v>1.1849799999999999</v>
      </c>
      <c r="C56" s="3">
        <v>1.2738499999999999</v>
      </c>
      <c r="D56" s="3">
        <v>0.87336999999999998</v>
      </c>
      <c r="E56" s="3">
        <v>0.60855000000000004</v>
      </c>
      <c r="F56" s="3">
        <v>3.7870000000000001E-2</v>
      </c>
      <c r="G56" s="5">
        <v>0.25328000000000001</v>
      </c>
    </row>
    <row r="57" spans="1:7">
      <c r="A57" s="4">
        <v>5.8330000000000002</v>
      </c>
      <c r="B57" s="3">
        <v>1.14723</v>
      </c>
      <c r="C57" s="3">
        <v>1.25745</v>
      </c>
      <c r="D57" s="3">
        <v>0.73128000000000004</v>
      </c>
      <c r="E57" s="3">
        <v>0.21342</v>
      </c>
      <c r="F57" s="3">
        <v>1.031E-2</v>
      </c>
      <c r="G57" s="5">
        <v>2.6409999999999999E-2</v>
      </c>
    </row>
    <row r="58" spans="1:7">
      <c r="A58" s="4">
        <v>5.8280000000000003</v>
      </c>
      <c r="B58" s="3">
        <v>0.59325000000000006</v>
      </c>
      <c r="C58" s="3">
        <v>1.14184</v>
      </c>
      <c r="D58" s="3">
        <v>0.74314000000000002</v>
      </c>
      <c r="E58" s="3">
        <v>0.55474999999999997</v>
      </c>
      <c r="F58" s="3">
        <v>0.19317000000000001</v>
      </c>
      <c r="G58" s="5">
        <v>0.27815000000000001</v>
      </c>
    </row>
    <row r="59" spans="1:7">
      <c r="A59" s="4">
        <v>5.8239999999999998</v>
      </c>
      <c r="B59" s="3">
        <v>0.90019000000000005</v>
      </c>
      <c r="C59" s="3">
        <v>0.97458999999999996</v>
      </c>
      <c r="D59" s="3">
        <v>0.73016999999999999</v>
      </c>
      <c r="E59" s="3">
        <v>0.41496</v>
      </c>
      <c r="F59" s="3">
        <v>5.9889999999999999E-2</v>
      </c>
      <c r="G59" s="5">
        <v>0.14982000000000001</v>
      </c>
    </row>
    <row r="60" spans="1:7">
      <c r="A60" s="4">
        <v>5.8129999999999997</v>
      </c>
      <c r="B60" s="3">
        <v>1.0319199999999999</v>
      </c>
      <c r="C60" s="3">
        <v>1.23289</v>
      </c>
      <c r="D60" s="3">
        <v>0.73607999999999996</v>
      </c>
      <c r="E60" s="3">
        <v>0.37938</v>
      </c>
      <c r="F60" s="3">
        <v>0.19089999999999999</v>
      </c>
      <c r="G60" s="5">
        <v>0.11046</v>
      </c>
    </row>
    <row r="61" spans="1:7">
      <c r="A61" s="4">
        <v>5.7910000000000004</v>
      </c>
      <c r="B61" s="3">
        <v>1.1255500000000001</v>
      </c>
      <c r="C61" s="3">
        <v>1.27948</v>
      </c>
      <c r="D61" s="3">
        <v>0.77903</v>
      </c>
      <c r="E61" s="3">
        <v>0.53122000000000003</v>
      </c>
      <c r="F61" s="3">
        <v>4.2119999999999998E-2</v>
      </c>
      <c r="G61" s="5">
        <v>0.16758999999999999</v>
      </c>
    </row>
    <row r="62" spans="1:7">
      <c r="A62" s="4">
        <v>5.77</v>
      </c>
      <c r="B62" s="3">
        <v>1.12486</v>
      </c>
      <c r="C62" s="3">
        <v>1.07023</v>
      </c>
      <c r="D62" s="3">
        <v>0.72394000000000003</v>
      </c>
      <c r="E62" s="3">
        <v>0.53024000000000004</v>
      </c>
      <c r="F62" s="3">
        <v>0.10501000000000001</v>
      </c>
      <c r="G62" s="5">
        <v>0.33074999999999999</v>
      </c>
    </row>
    <row r="63" spans="1:7">
      <c r="A63" s="4">
        <v>5.7590000000000003</v>
      </c>
      <c r="B63" s="3">
        <v>1.0825400000000001</v>
      </c>
      <c r="C63" s="3">
        <v>0.79623999999999995</v>
      </c>
      <c r="D63" s="3">
        <v>0.78805000000000003</v>
      </c>
      <c r="E63" s="3">
        <v>0.25883</v>
      </c>
      <c r="F63" s="3">
        <v>2.4299999999999999E-2</v>
      </c>
      <c r="G63" s="5">
        <v>5.4440000000000002E-2</v>
      </c>
    </row>
    <row r="64" spans="1:7">
      <c r="A64" s="4">
        <v>5.7539999999999996</v>
      </c>
      <c r="B64" s="3">
        <v>1.1314500000000001</v>
      </c>
      <c r="C64" s="3">
        <v>1.1186199999999999</v>
      </c>
      <c r="D64" s="3">
        <v>0.70379999999999998</v>
      </c>
      <c r="E64" s="3">
        <v>0.41667999999999999</v>
      </c>
      <c r="F64" s="3">
        <v>0.11022999999999999</v>
      </c>
      <c r="G64" s="5">
        <v>0.18295</v>
      </c>
    </row>
    <row r="65" spans="1:7">
      <c r="A65" s="4">
        <v>5.7160000000000002</v>
      </c>
      <c r="B65" s="3">
        <v>1.13764</v>
      </c>
      <c r="C65" s="3">
        <v>1.23617</v>
      </c>
      <c r="D65" s="3">
        <v>0.66925999999999997</v>
      </c>
      <c r="E65" s="3">
        <v>0.36679</v>
      </c>
      <c r="F65" s="3">
        <v>3.005E-2</v>
      </c>
      <c r="G65" s="5">
        <v>1.99E-3</v>
      </c>
    </row>
    <row r="66" spans="1:7">
      <c r="A66" s="4">
        <v>5.7089999999999996</v>
      </c>
      <c r="B66" s="3">
        <v>0.81037999999999999</v>
      </c>
      <c r="C66" s="3">
        <v>1.1510199999999999</v>
      </c>
      <c r="D66" s="3">
        <v>0.68740999999999997</v>
      </c>
      <c r="E66" s="3">
        <v>0.50441999999999998</v>
      </c>
      <c r="F66" s="3">
        <v>2.299E-2</v>
      </c>
      <c r="G66" s="5">
        <v>0.21229999999999999</v>
      </c>
    </row>
    <row r="67" spans="1:7">
      <c r="A67" s="4">
        <v>5.6950000000000003</v>
      </c>
      <c r="B67" s="3">
        <v>1.2080599999999999</v>
      </c>
      <c r="C67" s="3">
        <v>1.0700799999999999</v>
      </c>
      <c r="D67" s="3">
        <v>0.92356000000000005</v>
      </c>
      <c r="E67" s="3">
        <v>0.49026999999999998</v>
      </c>
      <c r="F67" s="3">
        <v>0.14280000000000001</v>
      </c>
      <c r="G67" s="5">
        <v>0.26168999999999998</v>
      </c>
    </row>
    <row r="68" spans="1:7">
      <c r="A68" s="4">
        <v>5.6890000000000001</v>
      </c>
      <c r="B68" s="3">
        <v>1.2081299999999999</v>
      </c>
      <c r="C68" s="3">
        <v>0.89317999999999997</v>
      </c>
      <c r="D68" s="3">
        <v>0.92356000000000005</v>
      </c>
      <c r="E68" s="3">
        <v>0.40672000000000003</v>
      </c>
      <c r="F68" s="3">
        <v>6.1460000000000001E-2</v>
      </c>
      <c r="G68" s="5">
        <v>0.30637999999999999</v>
      </c>
    </row>
    <row r="69" spans="1:7">
      <c r="A69" s="4">
        <v>5.6050000000000004</v>
      </c>
      <c r="B69" s="3">
        <v>0.93928999999999996</v>
      </c>
      <c r="C69" s="3">
        <v>1.07772</v>
      </c>
      <c r="D69" s="3">
        <v>0.61765999999999999</v>
      </c>
      <c r="E69" s="3">
        <v>0.28578999999999999</v>
      </c>
      <c r="F69" s="3">
        <v>0.17383000000000001</v>
      </c>
      <c r="G69" s="5">
        <v>7.8219999999999998E-2</v>
      </c>
    </row>
    <row r="70" spans="1:7">
      <c r="A70" s="4">
        <v>5.5890000000000004</v>
      </c>
      <c r="B70" s="3">
        <v>0.80147999999999997</v>
      </c>
      <c r="C70" s="3">
        <v>0.81198000000000004</v>
      </c>
      <c r="D70" s="3">
        <v>0.63131999999999999</v>
      </c>
      <c r="E70" s="3">
        <v>0.24748999999999999</v>
      </c>
      <c r="F70" s="3">
        <v>4.7410000000000001E-2</v>
      </c>
      <c r="G70" s="5">
        <v>0.28310000000000002</v>
      </c>
    </row>
    <row r="71" spans="1:7">
      <c r="A71" s="4">
        <v>5.548</v>
      </c>
      <c r="B71" s="3">
        <v>0.95847000000000004</v>
      </c>
      <c r="C71" s="3">
        <v>1.22668</v>
      </c>
      <c r="D71" s="3">
        <v>0.53886000000000001</v>
      </c>
      <c r="E71" s="3">
        <v>0.47610000000000002</v>
      </c>
      <c r="F71" s="3">
        <v>0.30843999999999999</v>
      </c>
      <c r="G71" s="5">
        <v>0.16979</v>
      </c>
    </row>
    <row r="72" spans="1:7">
      <c r="A72" s="4">
        <v>5.4770000000000003</v>
      </c>
      <c r="B72" s="3">
        <v>1.0076099999999999</v>
      </c>
      <c r="C72" s="3">
        <v>0.98521000000000003</v>
      </c>
      <c r="D72" s="3">
        <v>0.70950000000000002</v>
      </c>
      <c r="E72" s="3">
        <v>0.56066000000000005</v>
      </c>
      <c r="F72" s="3">
        <v>7.5209999999999999E-2</v>
      </c>
      <c r="G72" s="5">
        <v>0.37744</v>
      </c>
    </row>
    <row r="73" spans="1:7">
      <c r="A73" s="4">
        <v>5.4740000000000002</v>
      </c>
      <c r="B73" s="3">
        <v>1.3860399999999999</v>
      </c>
      <c r="C73" s="3">
        <v>1.0581799999999999</v>
      </c>
      <c r="D73" s="3">
        <v>1.01328</v>
      </c>
      <c r="E73" s="3">
        <v>0.59608000000000005</v>
      </c>
      <c r="F73" s="3">
        <v>0.37124000000000001</v>
      </c>
      <c r="G73" s="5">
        <v>0.39478000000000002</v>
      </c>
    </row>
    <row r="74" spans="1:7">
      <c r="A74" s="4">
        <v>5.4290000000000003</v>
      </c>
      <c r="B74" s="3">
        <v>1.15174</v>
      </c>
      <c r="C74" s="3">
        <v>1.2279100000000001</v>
      </c>
      <c r="D74" s="3">
        <v>0.77361000000000002</v>
      </c>
      <c r="E74" s="3">
        <v>0.44888</v>
      </c>
      <c r="F74" s="3">
        <v>0.15184</v>
      </c>
      <c r="G74" s="5">
        <v>8.6800000000000002E-2</v>
      </c>
    </row>
    <row r="75" spans="1:7">
      <c r="A75" s="4">
        <v>5.399</v>
      </c>
      <c r="B75" s="3">
        <v>0.82826999999999995</v>
      </c>
      <c r="C75" s="3">
        <v>1.08708</v>
      </c>
      <c r="D75" s="3">
        <v>0.63793</v>
      </c>
      <c r="E75" s="3">
        <v>0.46611000000000002</v>
      </c>
      <c r="F75" s="3">
        <v>0</v>
      </c>
      <c r="G75" s="5">
        <v>0.51534999999999997</v>
      </c>
    </row>
    <row r="76" spans="1:7">
      <c r="A76" s="4">
        <v>5.36</v>
      </c>
      <c r="B76" s="3">
        <v>0.63216000000000006</v>
      </c>
      <c r="C76" s="3">
        <v>0.91225999999999996</v>
      </c>
      <c r="D76" s="3">
        <v>0.74675999999999998</v>
      </c>
      <c r="E76" s="3">
        <v>0.59443999999999997</v>
      </c>
      <c r="F76" s="3">
        <v>0.10441</v>
      </c>
      <c r="G76" s="5">
        <v>0.1686</v>
      </c>
    </row>
    <row r="77" spans="1:7">
      <c r="A77" s="4">
        <v>5.3319999999999999</v>
      </c>
      <c r="B77" s="3">
        <v>1.06098</v>
      </c>
      <c r="C77" s="3">
        <v>0.94632000000000005</v>
      </c>
      <c r="D77" s="3">
        <v>0.73172000000000004</v>
      </c>
      <c r="E77" s="3">
        <v>0.22814999999999999</v>
      </c>
      <c r="F77" s="3">
        <v>0.15745999999999999</v>
      </c>
      <c r="G77" s="5">
        <v>0.12253</v>
      </c>
    </row>
    <row r="78" spans="1:7">
      <c r="A78" s="4">
        <v>5.2859999999999996</v>
      </c>
      <c r="B78" s="3">
        <v>0.47427999999999998</v>
      </c>
      <c r="C78" s="3">
        <v>1.1511499999999999</v>
      </c>
      <c r="D78" s="3">
        <v>0.65088000000000001</v>
      </c>
      <c r="E78" s="3">
        <v>0.43476999999999999</v>
      </c>
      <c r="F78" s="3">
        <v>4.2320000000000003E-2</v>
      </c>
      <c r="G78" s="5">
        <v>0.30030000000000001</v>
      </c>
    </row>
    <row r="79" spans="1:7">
      <c r="A79" s="4">
        <v>5.2679999999999998</v>
      </c>
      <c r="B79" s="3">
        <v>0.65434999999999999</v>
      </c>
      <c r="C79" s="3">
        <v>0.90432000000000001</v>
      </c>
      <c r="D79" s="3">
        <v>0.16006999999999999</v>
      </c>
      <c r="E79" s="3">
        <v>0.34333999999999998</v>
      </c>
      <c r="F79" s="3">
        <v>4.0300000000000002E-2</v>
      </c>
      <c r="G79" s="5">
        <v>0.27233000000000002</v>
      </c>
    </row>
    <row r="80" spans="1:7">
      <c r="A80" s="4">
        <v>5.2530000000000001</v>
      </c>
      <c r="B80" s="3">
        <v>0.77041999999999999</v>
      </c>
      <c r="C80" s="3">
        <v>1.10395</v>
      </c>
      <c r="D80" s="3">
        <v>0.57406999999999997</v>
      </c>
      <c r="E80" s="3">
        <v>0.53205999999999998</v>
      </c>
      <c r="F80" s="3">
        <v>0.15445</v>
      </c>
      <c r="G80" s="5">
        <v>0.47998000000000002</v>
      </c>
    </row>
    <row r="81" spans="1:7">
      <c r="A81" s="4">
        <v>5.2119999999999997</v>
      </c>
      <c r="B81" s="3">
        <v>1.02389</v>
      </c>
      <c r="C81" s="3">
        <v>0.93793000000000004</v>
      </c>
      <c r="D81" s="3">
        <v>0.64044999999999996</v>
      </c>
      <c r="E81" s="3">
        <v>0.37030000000000002</v>
      </c>
      <c r="F81" s="3">
        <v>0.16064999999999999</v>
      </c>
      <c r="G81" s="5">
        <v>7.7990000000000004E-2</v>
      </c>
    </row>
    <row r="82" spans="1:7">
      <c r="A82" s="4">
        <v>5.194</v>
      </c>
      <c r="B82" s="3">
        <v>0.59543000000000001</v>
      </c>
      <c r="C82" s="3">
        <v>0.41410999999999998</v>
      </c>
      <c r="D82" s="3">
        <v>0.51466000000000001</v>
      </c>
      <c r="E82" s="3">
        <v>0.12102</v>
      </c>
      <c r="F82" s="3">
        <v>0.10464</v>
      </c>
      <c r="G82" s="5">
        <v>0.33671000000000001</v>
      </c>
    </row>
    <row r="83" spans="1:7">
      <c r="A83" s="4">
        <v>5.1920000000000002</v>
      </c>
      <c r="B83" s="3">
        <v>0.90198</v>
      </c>
      <c r="C83" s="3">
        <v>1.05392</v>
      </c>
      <c r="D83" s="3">
        <v>0.69638999999999995</v>
      </c>
      <c r="E83" s="3">
        <v>0.40661000000000003</v>
      </c>
      <c r="F83" s="3">
        <v>0.14293</v>
      </c>
      <c r="G83" s="5">
        <v>0.11053</v>
      </c>
    </row>
    <row r="84" spans="1:7">
      <c r="A84" s="4">
        <v>5.1920000000000002</v>
      </c>
      <c r="B84" s="3">
        <v>0.97438000000000002</v>
      </c>
      <c r="C84" s="3">
        <v>0.90556999999999999</v>
      </c>
      <c r="D84" s="3">
        <v>0.72521000000000002</v>
      </c>
      <c r="E84" s="3">
        <v>0.18260000000000001</v>
      </c>
      <c r="F84" s="3">
        <v>0.14296</v>
      </c>
      <c r="G84" s="5">
        <v>0.16139999999999999</v>
      </c>
    </row>
    <row r="85" spans="1:7">
      <c r="A85" s="4">
        <v>5.14</v>
      </c>
      <c r="B85" s="3">
        <v>0.89012000000000002</v>
      </c>
      <c r="C85" s="3">
        <v>0.94674999999999998</v>
      </c>
      <c r="D85" s="3">
        <v>0.81657999999999997</v>
      </c>
      <c r="E85" s="3">
        <v>0.51697000000000004</v>
      </c>
      <c r="F85" s="3">
        <v>2.7810000000000001E-2</v>
      </c>
      <c r="G85" s="5">
        <v>8.1850000000000006E-2</v>
      </c>
    </row>
    <row r="86" spans="1:7">
      <c r="A86" s="4">
        <v>5.1289999999999996</v>
      </c>
      <c r="B86" s="3">
        <v>0.47038000000000002</v>
      </c>
      <c r="C86" s="3">
        <v>0.91612000000000005</v>
      </c>
      <c r="D86" s="3">
        <v>0.29924000000000001</v>
      </c>
      <c r="E86" s="3">
        <v>0.48826999999999998</v>
      </c>
      <c r="F86" s="3">
        <v>0.12468</v>
      </c>
      <c r="G86" s="5">
        <v>0.19591</v>
      </c>
    </row>
    <row r="87" spans="1:7">
      <c r="A87" s="4">
        <v>5.1239999999999997</v>
      </c>
      <c r="B87" s="3">
        <v>1.04345</v>
      </c>
      <c r="C87" s="3">
        <v>0.88588</v>
      </c>
      <c r="D87" s="3">
        <v>0.76890000000000003</v>
      </c>
      <c r="E87" s="3">
        <v>0.35067999999999999</v>
      </c>
      <c r="F87" s="3">
        <v>6.4900000000000001E-3</v>
      </c>
      <c r="G87" s="5">
        <v>0.13747999999999999</v>
      </c>
    </row>
    <row r="88" spans="1:7">
      <c r="A88" s="4">
        <v>5.1230000000000002</v>
      </c>
      <c r="B88" s="3">
        <v>0.92052999999999996</v>
      </c>
      <c r="C88" s="3">
        <v>1.0096400000000001</v>
      </c>
      <c r="D88" s="3">
        <v>0.74836000000000003</v>
      </c>
      <c r="E88" s="3">
        <v>0.20107</v>
      </c>
      <c r="F88" s="3">
        <v>2.6169999999999999E-2</v>
      </c>
      <c r="G88" s="5">
        <v>0.19231000000000001</v>
      </c>
    </row>
    <row r="89" spans="1:7">
      <c r="A89" s="4">
        <v>5.1020000000000003</v>
      </c>
      <c r="B89" s="3">
        <v>1.15991</v>
      </c>
      <c r="C89" s="3">
        <v>1.1393500000000001</v>
      </c>
      <c r="D89" s="3">
        <v>0.87519000000000002</v>
      </c>
      <c r="E89" s="3">
        <v>0.51468999999999998</v>
      </c>
      <c r="F89" s="3">
        <v>1.078E-2</v>
      </c>
      <c r="G89" s="5">
        <v>0.13719000000000001</v>
      </c>
    </row>
    <row r="90" spans="1:7">
      <c r="A90" s="4">
        <v>5.0979999999999999</v>
      </c>
      <c r="B90" s="3">
        <v>1.1131200000000001</v>
      </c>
      <c r="C90" s="3">
        <v>1.09562</v>
      </c>
      <c r="D90" s="3">
        <v>0.72436999999999996</v>
      </c>
      <c r="E90" s="3">
        <v>0.29670999999999997</v>
      </c>
      <c r="F90" s="3">
        <v>6.3320000000000001E-2</v>
      </c>
      <c r="G90" s="5">
        <v>0.18226000000000001</v>
      </c>
    </row>
    <row r="91" spans="1:7">
      <c r="A91" s="4">
        <v>5.0730000000000004</v>
      </c>
      <c r="B91" s="3">
        <v>0.70531999999999995</v>
      </c>
      <c r="C91" s="3">
        <v>1.0351600000000001</v>
      </c>
      <c r="D91" s="3">
        <v>0.58113999999999999</v>
      </c>
      <c r="E91" s="3">
        <v>0.62544999999999995</v>
      </c>
      <c r="F91" s="3">
        <v>0.12279</v>
      </c>
      <c r="G91" s="5">
        <v>0.24990999999999999</v>
      </c>
    </row>
    <row r="92" spans="1:7">
      <c r="A92" s="4">
        <v>5.0570000000000004</v>
      </c>
      <c r="B92" s="3">
        <v>0.18847</v>
      </c>
      <c r="C92" s="3">
        <v>0.95152000000000003</v>
      </c>
      <c r="D92" s="3">
        <v>0.43873000000000001</v>
      </c>
      <c r="E92" s="3">
        <v>0.46582000000000001</v>
      </c>
      <c r="F92" s="3">
        <v>0.39928000000000002</v>
      </c>
      <c r="G92" s="5">
        <v>0.50317999999999996</v>
      </c>
    </row>
    <row r="93" spans="1:7">
      <c r="A93" s="4">
        <v>5.0129999999999999</v>
      </c>
      <c r="B93" s="3">
        <v>0.73479000000000005</v>
      </c>
      <c r="C93" s="3">
        <v>0.64095000000000002</v>
      </c>
      <c r="D93" s="3">
        <v>0.60953999999999997</v>
      </c>
      <c r="E93" s="3">
        <v>0.41691</v>
      </c>
      <c r="F93" s="3">
        <v>8.5459999999999994E-2</v>
      </c>
      <c r="G93" s="5">
        <v>7.1720000000000006E-2</v>
      </c>
    </row>
    <row r="94" spans="1:7">
      <c r="A94" s="4">
        <v>5.0069999999999997</v>
      </c>
      <c r="B94" s="3">
        <v>0.91851000000000005</v>
      </c>
      <c r="C94" s="3">
        <v>1.0023200000000001</v>
      </c>
      <c r="D94" s="3">
        <v>0.73545000000000005</v>
      </c>
      <c r="E94" s="3">
        <v>0.33456999999999998</v>
      </c>
      <c r="F94" s="3">
        <v>5.3269999999999998E-2</v>
      </c>
      <c r="G94" s="5">
        <v>0.22359000000000001</v>
      </c>
    </row>
    <row r="95" spans="1:7">
      <c r="A95" s="4">
        <v>4.9710000000000001</v>
      </c>
      <c r="B95" s="3">
        <v>8.3080000000000001E-2</v>
      </c>
      <c r="C95" s="3">
        <v>1.02626</v>
      </c>
      <c r="D95" s="3">
        <v>9.1310000000000002E-2</v>
      </c>
      <c r="E95" s="3">
        <v>0.34037000000000001</v>
      </c>
      <c r="F95" s="3">
        <v>0.15603</v>
      </c>
      <c r="G95" s="5">
        <v>0.22269</v>
      </c>
    </row>
    <row r="96" spans="1:7">
      <c r="A96" s="4">
        <v>4.9589999999999996</v>
      </c>
      <c r="B96" s="3">
        <v>0.87866999999999995</v>
      </c>
      <c r="C96" s="3">
        <v>0.80434000000000005</v>
      </c>
      <c r="D96" s="3">
        <v>0.81325000000000003</v>
      </c>
      <c r="E96" s="3">
        <v>0.35732999999999998</v>
      </c>
      <c r="F96" s="3">
        <v>6.4130000000000006E-2</v>
      </c>
      <c r="G96" s="5">
        <v>0.14272000000000001</v>
      </c>
    </row>
    <row r="97" spans="1:7">
      <c r="A97" s="4">
        <v>4.9489999999999998</v>
      </c>
      <c r="B97" s="3">
        <v>0.83223000000000003</v>
      </c>
      <c r="C97" s="3">
        <v>0.91915999999999998</v>
      </c>
      <c r="D97" s="3">
        <v>0.79081000000000001</v>
      </c>
      <c r="E97" s="3">
        <v>9.2450000000000004E-2</v>
      </c>
      <c r="F97" s="3">
        <v>2.2699999999999999E-3</v>
      </c>
      <c r="G97" s="5">
        <v>0.24807999999999999</v>
      </c>
    </row>
    <row r="98" spans="1:7">
      <c r="A98" s="4">
        <v>4.8979999999999997</v>
      </c>
      <c r="B98" s="3">
        <v>0.37545000000000001</v>
      </c>
      <c r="C98" s="3">
        <v>1.0410299999999999</v>
      </c>
      <c r="D98" s="3">
        <v>7.6119999999999993E-2</v>
      </c>
      <c r="E98" s="3">
        <v>0.31767000000000001</v>
      </c>
      <c r="F98" s="3">
        <v>0.12504000000000001</v>
      </c>
      <c r="G98" s="5">
        <v>0.16388</v>
      </c>
    </row>
    <row r="99" spans="1:7">
      <c r="A99" s="4">
        <v>4.8849999999999998</v>
      </c>
      <c r="B99" s="3">
        <v>0.89537</v>
      </c>
      <c r="C99" s="3">
        <v>1.1720200000000001</v>
      </c>
      <c r="D99" s="3">
        <v>0.66825000000000001</v>
      </c>
      <c r="E99" s="3">
        <v>0.57672000000000001</v>
      </c>
      <c r="F99" s="3">
        <v>0.14233999999999999</v>
      </c>
      <c r="G99" s="5">
        <v>0.21684</v>
      </c>
    </row>
    <row r="100" spans="1:7">
      <c r="A100" s="4">
        <v>4.8760000000000003</v>
      </c>
      <c r="B100" s="3">
        <v>0.59065999999999996</v>
      </c>
      <c r="C100" s="3">
        <v>0.73802999999999996</v>
      </c>
      <c r="D100" s="3">
        <v>0.54908999999999997</v>
      </c>
      <c r="E100" s="3">
        <v>0.59591000000000005</v>
      </c>
      <c r="F100" s="3">
        <v>0.24249000000000001</v>
      </c>
      <c r="G100" s="5">
        <v>0.42192000000000002</v>
      </c>
    </row>
    <row r="101" spans="1:7">
      <c r="A101" s="4">
        <v>4.8739999999999997</v>
      </c>
      <c r="B101" s="3">
        <v>0.82818999999999998</v>
      </c>
      <c r="C101" s="3">
        <v>1.3006</v>
      </c>
      <c r="D101" s="3">
        <v>0.60267999999999999</v>
      </c>
      <c r="E101" s="3">
        <v>0.43625999999999998</v>
      </c>
      <c r="F101" s="3">
        <v>2.666E-2</v>
      </c>
      <c r="G101" s="5">
        <v>0.33229999999999998</v>
      </c>
    </row>
    <row r="102" spans="1:7">
      <c r="A102" s="4">
        <v>4.867</v>
      </c>
      <c r="B102" s="3">
        <v>0.71206000000000003</v>
      </c>
      <c r="C102" s="3">
        <v>1.07284</v>
      </c>
      <c r="D102" s="3">
        <v>7.5660000000000005E-2</v>
      </c>
      <c r="E102" s="3">
        <v>0.30658000000000002</v>
      </c>
      <c r="F102" s="3">
        <v>3.0599999999999999E-2</v>
      </c>
      <c r="G102" s="5">
        <v>0.18259</v>
      </c>
    </row>
    <row r="103" spans="1:7">
      <c r="A103" s="4">
        <v>4.8570000000000002</v>
      </c>
      <c r="B103" s="3">
        <v>1.1540600000000001</v>
      </c>
      <c r="C103" s="3">
        <v>0.92932999999999999</v>
      </c>
      <c r="D103" s="3">
        <v>0.88212999999999997</v>
      </c>
      <c r="E103" s="3">
        <v>7.6990000000000003E-2</v>
      </c>
      <c r="F103" s="3">
        <v>1.397E-2</v>
      </c>
      <c r="G103" s="5">
        <v>0</v>
      </c>
    </row>
    <row r="104" spans="1:7">
      <c r="A104" s="4">
        <v>4.8390000000000004</v>
      </c>
      <c r="B104" s="3">
        <v>1.0256400000000001</v>
      </c>
      <c r="C104" s="3">
        <v>0.80001</v>
      </c>
      <c r="D104" s="3">
        <v>0.83947000000000005</v>
      </c>
      <c r="E104" s="3">
        <v>0.33916000000000002</v>
      </c>
      <c r="F104" s="3">
        <v>4.582E-2</v>
      </c>
      <c r="G104" s="5">
        <v>0.21854000000000001</v>
      </c>
    </row>
    <row r="105" spans="1:7">
      <c r="A105" s="4">
        <v>4.8</v>
      </c>
      <c r="B105" s="3">
        <v>1.12094</v>
      </c>
      <c r="C105" s="3">
        <v>1.2021500000000001</v>
      </c>
      <c r="D105" s="3">
        <v>0.75905</v>
      </c>
      <c r="E105" s="3">
        <v>0.32112000000000002</v>
      </c>
      <c r="F105" s="3">
        <v>2.758E-2</v>
      </c>
      <c r="G105" s="5">
        <v>0.128</v>
      </c>
    </row>
    <row r="106" spans="1:7">
      <c r="A106" s="4">
        <v>4.7880000000000003</v>
      </c>
      <c r="B106" s="3">
        <v>0.59531999999999996</v>
      </c>
      <c r="C106" s="3">
        <v>0.95347999999999999</v>
      </c>
      <c r="D106" s="3">
        <v>0.69510000000000005</v>
      </c>
      <c r="E106" s="3">
        <v>0.40148</v>
      </c>
      <c r="F106" s="3">
        <v>6.8250000000000005E-2</v>
      </c>
      <c r="G106" s="5">
        <v>0.23027</v>
      </c>
    </row>
    <row r="107" spans="1:7">
      <c r="A107" s="4">
        <v>4.7859999999999996</v>
      </c>
      <c r="B107" s="3">
        <v>0.39046999999999998</v>
      </c>
      <c r="C107" s="3">
        <v>0.85563</v>
      </c>
      <c r="D107" s="3">
        <v>0.57379000000000002</v>
      </c>
      <c r="E107" s="3">
        <v>0.47216000000000002</v>
      </c>
      <c r="F107" s="3">
        <v>0.15071999999999999</v>
      </c>
      <c r="G107" s="5">
        <v>0.22974</v>
      </c>
    </row>
    <row r="108" spans="1:7">
      <c r="A108" s="4">
        <v>4.7389999999999999</v>
      </c>
      <c r="B108" s="3">
        <v>0.88112999999999997</v>
      </c>
      <c r="C108" s="3">
        <v>0.60428999999999999</v>
      </c>
      <c r="D108" s="3">
        <v>0.73792999999999997</v>
      </c>
      <c r="E108" s="3">
        <v>0.26268000000000002</v>
      </c>
      <c r="F108" s="3">
        <v>6.3579999999999998E-2</v>
      </c>
      <c r="G108" s="5">
        <v>6.4310000000000006E-2</v>
      </c>
    </row>
    <row r="109" spans="1:7">
      <c r="A109" s="4">
        <v>4.7149999999999999</v>
      </c>
      <c r="B109" s="3">
        <v>0.59867000000000004</v>
      </c>
      <c r="C109" s="3">
        <v>0.92557999999999996</v>
      </c>
      <c r="D109" s="3">
        <v>0.66015000000000001</v>
      </c>
      <c r="E109" s="3">
        <v>0.24499000000000001</v>
      </c>
      <c r="F109" s="3">
        <v>0.12905</v>
      </c>
      <c r="G109" s="5">
        <v>0.11251</v>
      </c>
    </row>
    <row r="110" spans="1:7">
      <c r="A110" s="4">
        <v>4.694</v>
      </c>
      <c r="B110" s="3">
        <v>0.39752999999999999</v>
      </c>
      <c r="C110" s="3">
        <v>0.43106</v>
      </c>
      <c r="D110" s="3">
        <v>0.60163999999999995</v>
      </c>
      <c r="E110" s="3">
        <v>0.40820000000000001</v>
      </c>
      <c r="F110" s="3">
        <v>0.12569</v>
      </c>
      <c r="G110" s="5">
        <v>0.21221999999999999</v>
      </c>
    </row>
    <row r="111" spans="1:7">
      <c r="A111" s="4">
        <v>4.6859999999999999</v>
      </c>
      <c r="B111" s="3">
        <v>1.0087999999999999</v>
      </c>
      <c r="C111" s="3">
        <v>0.54447000000000001</v>
      </c>
      <c r="D111" s="3">
        <v>0.69804999999999995</v>
      </c>
      <c r="E111" s="3">
        <v>0.30032999999999999</v>
      </c>
      <c r="F111" s="3">
        <v>5.8630000000000002E-2</v>
      </c>
      <c r="G111" s="5">
        <v>0.38085999999999998</v>
      </c>
    </row>
    <row r="112" spans="1:7">
      <c r="A112" s="4">
        <v>4.681</v>
      </c>
      <c r="B112" s="3">
        <v>0.79906999999999995</v>
      </c>
      <c r="C112" s="3">
        <v>1.20278</v>
      </c>
      <c r="D112" s="3">
        <v>0.67390000000000005</v>
      </c>
      <c r="E112" s="3">
        <v>0.25123000000000001</v>
      </c>
      <c r="F112" s="3">
        <v>2.9610000000000001E-2</v>
      </c>
      <c r="G112" s="5">
        <v>0.15275</v>
      </c>
    </row>
    <row r="113" spans="1:7">
      <c r="A113" s="4">
        <v>4.6769999999999996</v>
      </c>
      <c r="B113" s="3">
        <v>0.98548999999999998</v>
      </c>
      <c r="C113" s="3">
        <v>0.81889000000000001</v>
      </c>
      <c r="D113" s="3">
        <v>0.60236999999999996</v>
      </c>
      <c r="E113" s="3">
        <v>0</v>
      </c>
      <c r="F113" s="3">
        <v>0.13788</v>
      </c>
      <c r="G113" s="5">
        <v>0.17921999999999999</v>
      </c>
    </row>
    <row r="114" spans="1:7">
      <c r="A114" s="4">
        <v>4.6420000000000003</v>
      </c>
      <c r="B114" s="3">
        <v>0.92049000000000003</v>
      </c>
      <c r="C114" s="3">
        <v>1.18468</v>
      </c>
      <c r="D114" s="3">
        <v>0.27688000000000001</v>
      </c>
      <c r="E114" s="3">
        <v>0.33206999999999998</v>
      </c>
      <c r="F114" s="3">
        <v>8.8840000000000002E-2</v>
      </c>
      <c r="G114" s="5">
        <v>0.11973</v>
      </c>
    </row>
    <row r="115" spans="1:7">
      <c r="A115" s="4">
        <v>4.633</v>
      </c>
      <c r="B115" s="3">
        <v>0.54557999999999995</v>
      </c>
      <c r="C115" s="3">
        <v>0.67954000000000003</v>
      </c>
      <c r="D115" s="3">
        <v>0.40132000000000001</v>
      </c>
      <c r="E115" s="3">
        <v>0.42342000000000002</v>
      </c>
      <c r="F115" s="3">
        <v>4.3549999999999998E-2</v>
      </c>
      <c r="G115" s="5">
        <v>0.23086999999999999</v>
      </c>
    </row>
    <row r="116" spans="1:7">
      <c r="A116" s="4">
        <v>4.6100000000000003</v>
      </c>
      <c r="B116" s="3">
        <v>0.27100000000000002</v>
      </c>
      <c r="C116" s="3">
        <v>1.0327599999999999</v>
      </c>
      <c r="D116" s="3">
        <v>0.33474999999999999</v>
      </c>
      <c r="E116" s="3">
        <v>0.25861000000000001</v>
      </c>
      <c r="F116" s="3">
        <v>8.0790000000000001E-2</v>
      </c>
      <c r="G116" s="5">
        <v>0.18987000000000001</v>
      </c>
    </row>
    <row r="117" spans="1:7">
      <c r="A117" s="4">
        <v>4.5709999999999997</v>
      </c>
      <c r="B117" s="3">
        <v>7.1199999999999999E-2</v>
      </c>
      <c r="C117" s="3">
        <v>0.78968000000000005</v>
      </c>
      <c r="D117" s="3">
        <v>0.34200999999999998</v>
      </c>
      <c r="E117" s="3">
        <v>0.28531000000000001</v>
      </c>
      <c r="F117" s="3">
        <v>6.232E-2</v>
      </c>
      <c r="G117" s="5">
        <v>0.24362</v>
      </c>
    </row>
    <row r="118" spans="1:7">
      <c r="A118" s="4">
        <v>4.5650000000000004</v>
      </c>
      <c r="B118" s="3">
        <v>0.64498999999999995</v>
      </c>
      <c r="C118" s="3">
        <v>0.38174000000000002</v>
      </c>
      <c r="D118" s="3">
        <v>0.51529000000000003</v>
      </c>
      <c r="E118" s="3">
        <v>0.39785999999999999</v>
      </c>
      <c r="F118" s="3">
        <v>8.4919999999999995E-2</v>
      </c>
      <c r="G118" s="5">
        <v>0.26474999999999999</v>
      </c>
    </row>
    <row r="119" spans="1:7">
      <c r="A119" s="4">
        <v>4.55</v>
      </c>
      <c r="B119" s="3">
        <v>0.52107000000000003</v>
      </c>
      <c r="C119" s="3">
        <v>1.0140400000000001</v>
      </c>
      <c r="D119" s="3">
        <v>0.36878</v>
      </c>
      <c r="E119" s="3">
        <v>0.10081</v>
      </c>
      <c r="F119" s="3">
        <v>0.14660000000000001</v>
      </c>
      <c r="G119" s="5">
        <v>0.19062000000000001</v>
      </c>
    </row>
    <row r="120" spans="1:7">
      <c r="A120" s="4">
        <v>4.5179999999999998</v>
      </c>
      <c r="B120" s="3">
        <v>0.26673000000000002</v>
      </c>
      <c r="C120" s="3">
        <v>0.74302000000000001</v>
      </c>
      <c r="D120" s="3">
        <v>0.38846999999999998</v>
      </c>
      <c r="E120" s="3">
        <v>0.24424999999999999</v>
      </c>
      <c r="F120" s="3">
        <v>0.17175000000000001</v>
      </c>
      <c r="G120" s="5">
        <v>0.46187</v>
      </c>
    </row>
    <row r="121" spans="1:7">
      <c r="A121" s="4">
        <v>4.5170000000000003</v>
      </c>
      <c r="B121" s="3">
        <v>0</v>
      </c>
      <c r="C121" s="3">
        <v>1.0012000000000001</v>
      </c>
      <c r="D121" s="3">
        <v>9.8059999999999994E-2</v>
      </c>
      <c r="E121" s="3">
        <v>0.22605</v>
      </c>
      <c r="F121" s="3">
        <v>7.6249999999999998E-2</v>
      </c>
      <c r="G121" s="5">
        <v>0.24834000000000001</v>
      </c>
    </row>
    <row r="122" spans="1:7">
      <c r="A122" s="4">
        <v>4.5140000000000002</v>
      </c>
      <c r="B122" s="3">
        <v>0.35997000000000001</v>
      </c>
      <c r="C122" s="3">
        <v>0.86448999999999998</v>
      </c>
      <c r="D122" s="3">
        <v>0.56874000000000002</v>
      </c>
      <c r="E122" s="3">
        <v>0.38281999999999999</v>
      </c>
      <c r="F122" s="3">
        <v>5.9069999999999998E-2</v>
      </c>
      <c r="G122" s="5">
        <v>0.32296000000000002</v>
      </c>
    </row>
    <row r="123" spans="1:7">
      <c r="A123" s="4">
        <v>4.5119999999999996</v>
      </c>
      <c r="B123" s="3">
        <v>0.19073000000000001</v>
      </c>
      <c r="C123" s="3">
        <v>0.60406000000000004</v>
      </c>
      <c r="D123" s="3">
        <v>0.44055</v>
      </c>
      <c r="E123" s="3">
        <v>0.4345</v>
      </c>
      <c r="F123" s="3">
        <v>0.15048</v>
      </c>
      <c r="G123" s="5">
        <v>0.24324999999999999</v>
      </c>
    </row>
    <row r="124" spans="1:7">
      <c r="A124" s="4">
        <v>4.5069999999999997</v>
      </c>
      <c r="B124" s="3">
        <v>0.33023999999999998</v>
      </c>
      <c r="C124" s="3">
        <v>0.95570999999999995</v>
      </c>
      <c r="D124" s="3">
        <v>0</v>
      </c>
      <c r="E124" s="3">
        <v>0.40839999999999999</v>
      </c>
      <c r="F124" s="3">
        <v>8.7859999999999994E-2</v>
      </c>
      <c r="G124" s="5">
        <v>0.21487999999999999</v>
      </c>
    </row>
    <row r="125" spans="1:7">
      <c r="A125" s="4">
        <v>4.4359999999999999</v>
      </c>
      <c r="B125" s="3">
        <v>0.45406999999999997</v>
      </c>
      <c r="C125" s="3">
        <v>0.86907999999999996</v>
      </c>
      <c r="D125" s="3">
        <v>0.35874</v>
      </c>
      <c r="E125" s="3">
        <v>0.24232000000000001</v>
      </c>
      <c r="F125" s="3">
        <v>0.17460999999999999</v>
      </c>
      <c r="G125" s="5">
        <v>0.219</v>
      </c>
    </row>
    <row r="126" spans="1:7">
      <c r="A126" s="4">
        <v>4.4189999999999996</v>
      </c>
      <c r="B126" s="3">
        <v>0.36470999999999998</v>
      </c>
      <c r="C126" s="3">
        <v>0.99875999999999998</v>
      </c>
      <c r="D126" s="3">
        <v>0.41435</v>
      </c>
      <c r="E126" s="3">
        <v>0.42215000000000003</v>
      </c>
      <c r="F126" s="3">
        <v>5.8389999999999997E-2</v>
      </c>
      <c r="G126" s="5">
        <v>0.37541999999999998</v>
      </c>
    </row>
    <row r="127" spans="1:7">
      <c r="A127" s="4">
        <v>4.3689999999999998</v>
      </c>
      <c r="B127" s="3">
        <v>0.44024999999999997</v>
      </c>
      <c r="C127" s="3">
        <v>0.59206999999999999</v>
      </c>
      <c r="D127" s="3">
        <v>0.36291000000000001</v>
      </c>
      <c r="E127" s="3">
        <v>0.46073999999999998</v>
      </c>
      <c r="F127" s="3">
        <v>0.28105000000000002</v>
      </c>
      <c r="G127" s="5">
        <v>0.18093000000000001</v>
      </c>
    </row>
    <row r="128" spans="1:7">
      <c r="A128" s="4">
        <v>4.3499999999999996</v>
      </c>
      <c r="B128" s="3">
        <v>0.76820999999999995</v>
      </c>
      <c r="C128" s="3">
        <v>0.77710999999999997</v>
      </c>
      <c r="D128" s="3">
        <v>0.72989999999999999</v>
      </c>
      <c r="E128" s="3">
        <v>0.19847000000000001</v>
      </c>
      <c r="F128" s="3">
        <v>3.9E-2</v>
      </c>
      <c r="G128" s="5">
        <v>7.8549999999999995E-2</v>
      </c>
    </row>
    <row r="129" spans="1:7">
      <c r="A129" s="4">
        <v>4.3319999999999999</v>
      </c>
      <c r="B129" s="3">
        <v>0.99355000000000004</v>
      </c>
      <c r="C129" s="3">
        <v>1.1046400000000001</v>
      </c>
      <c r="D129" s="3">
        <v>4.7759999999999997E-2</v>
      </c>
      <c r="E129" s="3">
        <v>0.49495</v>
      </c>
      <c r="F129" s="3">
        <v>0.12474</v>
      </c>
      <c r="G129" s="5">
        <v>0.10460999999999999</v>
      </c>
    </row>
    <row r="130" spans="1:7">
      <c r="A130" s="4">
        <v>4.3070000000000004</v>
      </c>
      <c r="B130" s="3">
        <v>0.27107999999999999</v>
      </c>
      <c r="C130" s="3">
        <v>0.70904999999999996</v>
      </c>
      <c r="D130" s="3">
        <v>0.48246</v>
      </c>
      <c r="E130" s="3">
        <v>0.44017000000000001</v>
      </c>
      <c r="F130" s="3">
        <v>0.19034000000000001</v>
      </c>
      <c r="G130" s="5">
        <v>0.79588000000000003</v>
      </c>
    </row>
    <row r="131" spans="1:7">
      <c r="A131" s="4">
        <v>4.2969999999999997</v>
      </c>
      <c r="B131" s="3">
        <v>0.7419</v>
      </c>
      <c r="C131" s="3">
        <v>0.38562000000000002</v>
      </c>
      <c r="D131" s="3">
        <v>0.72926000000000002</v>
      </c>
      <c r="E131" s="3">
        <v>0.40577000000000002</v>
      </c>
      <c r="F131" s="3">
        <v>0.38330999999999998</v>
      </c>
      <c r="G131" s="5">
        <v>5.5469999999999998E-2</v>
      </c>
    </row>
    <row r="132" spans="1:7">
      <c r="A132" s="4">
        <v>4.2919999999999998</v>
      </c>
      <c r="B132" s="3">
        <v>1.6039999999999999E-2</v>
      </c>
      <c r="C132" s="3">
        <v>0.41133999999999998</v>
      </c>
      <c r="D132" s="3">
        <v>0.22561999999999999</v>
      </c>
      <c r="E132" s="3">
        <v>0.43053999999999998</v>
      </c>
      <c r="F132" s="3">
        <v>6.9769999999999999E-2</v>
      </c>
      <c r="G132" s="5">
        <v>0.33128000000000002</v>
      </c>
    </row>
    <row r="133" spans="1:7">
      <c r="A133" s="4">
        <v>4.2709999999999999</v>
      </c>
      <c r="B133" s="3">
        <v>0.83523999999999998</v>
      </c>
      <c r="C133" s="3">
        <v>1.01905</v>
      </c>
      <c r="D133" s="3">
        <v>0.70806000000000002</v>
      </c>
      <c r="E133" s="3">
        <v>0.53725999999999996</v>
      </c>
      <c r="F133" s="3">
        <v>9.1789999999999997E-2</v>
      </c>
      <c r="G133" s="5">
        <v>0.40827999999999998</v>
      </c>
    </row>
    <row r="134" spans="1:7">
      <c r="A134" s="4">
        <v>4.2519999999999998</v>
      </c>
      <c r="B134" s="3">
        <v>0.42249999999999999</v>
      </c>
      <c r="C134" s="3">
        <v>0.88766999999999996</v>
      </c>
      <c r="D134" s="3">
        <v>0.23402000000000001</v>
      </c>
      <c r="E134" s="3">
        <v>0.49308999999999997</v>
      </c>
      <c r="F134" s="3">
        <v>5.7860000000000002E-2</v>
      </c>
      <c r="G134" s="5">
        <v>0.20618</v>
      </c>
    </row>
    <row r="135" spans="1:7">
      <c r="A135" s="4">
        <v>4.218</v>
      </c>
      <c r="B135" s="3">
        <v>1.0121599999999999</v>
      </c>
      <c r="C135" s="3">
        <v>1.1061399999999999</v>
      </c>
      <c r="D135" s="3">
        <v>0.76649</v>
      </c>
      <c r="E135" s="3">
        <v>0.30586999999999998</v>
      </c>
      <c r="F135" s="3">
        <v>8.7200000000000003E-3</v>
      </c>
      <c r="G135" s="5">
        <v>0.11921</v>
      </c>
    </row>
    <row r="136" spans="1:7">
      <c r="A136" s="4">
        <v>4.194</v>
      </c>
      <c r="B136" s="3">
        <v>0.88180000000000003</v>
      </c>
      <c r="C136" s="3">
        <v>0.747</v>
      </c>
      <c r="D136" s="3">
        <v>0.61712</v>
      </c>
      <c r="E136" s="3">
        <v>0.17288000000000001</v>
      </c>
      <c r="F136" s="3">
        <v>6.3240000000000005E-2</v>
      </c>
      <c r="G136" s="5">
        <v>0.11291</v>
      </c>
    </row>
    <row r="137" spans="1:7">
      <c r="A137" s="4">
        <v>4.077</v>
      </c>
      <c r="B137" s="3">
        <v>0.54649000000000003</v>
      </c>
      <c r="C137" s="3">
        <v>0.68093000000000004</v>
      </c>
      <c r="D137" s="3">
        <v>0.40064</v>
      </c>
      <c r="E137" s="3">
        <v>0.35571000000000003</v>
      </c>
      <c r="F137" s="3">
        <v>7.8539999999999999E-2</v>
      </c>
      <c r="G137" s="5">
        <v>9.1310000000000002E-2</v>
      </c>
    </row>
    <row r="138" spans="1:7">
      <c r="A138" s="4">
        <v>4.0330000000000004</v>
      </c>
      <c r="B138" s="3">
        <v>0.75778000000000001</v>
      </c>
      <c r="C138" s="3">
        <v>0.86040000000000005</v>
      </c>
      <c r="D138" s="3">
        <v>0.16683000000000001</v>
      </c>
      <c r="E138" s="3">
        <v>0.10384</v>
      </c>
      <c r="F138" s="3">
        <v>7.1220000000000006E-2</v>
      </c>
      <c r="G138" s="5">
        <v>0.12343999999999999</v>
      </c>
    </row>
    <row r="139" spans="1:7">
      <c r="A139" s="4">
        <v>3.9950000000000001</v>
      </c>
      <c r="B139" s="3">
        <v>0.26074000000000003</v>
      </c>
      <c r="C139" s="3">
        <v>1.0352600000000001</v>
      </c>
      <c r="D139" s="3">
        <v>0.20583000000000001</v>
      </c>
      <c r="E139" s="3">
        <v>0.38857000000000003</v>
      </c>
      <c r="F139" s="3">
        <v>0.12352</v>
      </c>
      <c r="G139" s="5">
        <v>0.18798000000000001</v>
      </c>
    </row>
    <row r="140" spans="1:7">
      <c r="A140" s="4">
        <v>3.9889999999999999</v>
      </c>
      <c r="B140" s="3">
        <v>0.67866000000000004</v>
      </c>
      <c r="C140" s="3">
        <v>0.66290000000000004</v>
      </c>
      <c r="D140" s="3">
        <v>0.31051000000000001</v>
      </c>
      <c r="E140" s="3">
        <v>0.41465999999999997</v>
      </c>
      <c r="F140" s="3">
        <v>0.11686000000000001</v>
      </c>
      <c r="G140" s="5">
        <v>0.12388</v>
      </c>
    </row>
    <row r="141" spans="1:7">
      <c r="A141" s="4">
        <v>3.956</v>
      </c>
      <c r="B141" s="3">
        <v>0.23905999999999999</v>
      </c>
      <c r="C141" s="3">
        <v>0.79273000000000005</v>
      </c>
      <c r="D141" s="3">
        <v>0.36314999999999997</v>
      </c>
      <c r="E141" s="3">
        <v>0.22917000000000001</v>
      </c>
      <c r="F141" s="3">
        <v>0.19900000000000001</v>
      </c>
      <c r="G141" s="5">
        <v>0.17441000000000001</v>
      </c>
    </row>
    <row r="142" spans="1:7">
      <c r="A142" s="4">
        <v>3.931</v>
      </c>
      <c r="B142" s="3">
        <v>0.21102000000000001</v>
      </c>
      <c r="C142" s="3">
        <v>1.1329899999999999</v>
      </c>
      <c r="D142" s="3">
        <v>0.33861000000000002</v>
      </c>
      <c r="E142" s="3">
        <v>0.45727000000000001</v>
      </c>
      <c r="F142" s="3">
        <v>7.2669999999999998E-2</v>
      </c>
      <c r="G142" s="5">
        <v>0.29065999999999997</v>
      </c>
    </row>
    <row r="143" spans="1:7">
      <c r="A143" s="4">
        <v>3.9039999999999999</v>
      </c>
      <c r="B143" s="3">
        <v>0.36498000000000003</v>
      </c>
      <c r="C143" s="3">
        <v>0.97619</v>
      </c>
      <c r="D143" s="3">
        <v>0.43540000000000001</v>
      </c>
      <c r="E143" s="3">
        <v>0.36771999999999999</v>
      </c>
      <c r="F143" s="3">
        <v>0.10713</v>
      </c>
      <c r="G143" s="5">
        <v>0.20843</v>
      </c>
    </row>
    <row r="144" spans="1:7">
      <c r="A144" s="4">
        <v>3.8959999999999999</v>
      </c>
      <c r="B144" s="3">
        <v>1.0602400000000001</v>
      </c>
      <c r="C144" s="3">
        <v>0.90527999999999997</v>
      </c>
      <c r="D144" s="3">
        <v>0.43371999999999999</v>
      </c>
      <c r="E144" s="3">
        <v>0.31913999999999998</v>
      </c>
      <c r="F144" s="3">
        <v>0.11090999999999999</v>
      </c>
      <c r="G144" s="5">
        <v>6.8220000000000003E-2</v>
      </c>
    </row>
    <row r="145" spans="1:7">
      <c r="A145" s="4">
        <v>3.8450000000000002</v>
      </c>
      <c r="B145" s="3">
        <v>6.9400000000000003E-2</v>
      </c>
      <c r="C145" s="3">
        <v>0.77264999999999995</v>
      </c>
      <c r="D145" s="3">
        <v>0.29707</v>
      </c>
      <c r="E145" s="3">
        <v>0.47692000000000001</v>
      </c>
      <c r="F145" s="3">
        <v>0.15639</v>
      </c>
      <c r="G145" s="5">
        <v>0.19386999999999999</v>
      </c>
    </row>
    <row r="146" spans="1:7">
      <c r="A146" s="4">
        <v>3.819</v>
      </c>
      <c r="B146" s="3">
        <v>0.46038000000000001</v>
      </c>
      <c r="C146" s="3">
        <v>0.62736000000000003</v>
      </c>
      <c r="D146" s="3">
        <v>0.61114000000000002</v>
      </c>
      <c r="E146" s="3">
        <v>0.66246000000000005</v>
      </c>
      <c r="F146" s="3">
        <v>7.2470000000000007E-2</v>
      </c>
      <c r="G146" s="5">
        <v>0.40359</v>
      </c>
    </row>
    <row r="147" spans="1:7">
      <c r="A147" s="4">
        <v>3.7810000000000001</v>
      </c>
      <c r="B147" s="3">
        <v>0.28520000000000001</v>
      </c>
      <c r="C147" s="3">
        <v>1.00268</v>
      </c>
      <c r="D147" s="3">
        <v>0.38214999999999999</v>
      </c>
      <c r="E147" s="3">
        <v>0.32878000000000002</v>
      </c>
      <c r="F147" s="3">
        <v>5.747E-2</v>
      </c>
      <c r="G147" s="5">
        <v>0.34377000000000002</v>
      </c>
    </row>
    <row r="148" spans="1:7">
      <c r="A148" s="4">
        <v>3.681</v>
      </c>
      <c r="B148" s="3">
        <v>0.20824000000000001</v>
      </c>
      <c r="C148" s="3">
        <v>0.66800999999999999</v>
      </c>
      <c r="D148" s="3">
        <v>0.46721000000000001</v>
      </c>
      <c r="E148" s="3">
        <v>0.19184000000000001</v>
      </c>
      <c r="F148" s="3">
        <v>8.1240000000000007E-2</v>
      </c>
      <c r="G148" s="5">
        <v>0.21332999999999999</v>
      </c>
    </row>
    <row r="149" spans="1:7">
      <c r="A149" s="4">
        <v>3.6779999999999999</v>
      </c>
      <c r="B149" s="3">
        <v>7.85E-2</v>
      </c>
      <c r="C149" s="3">
        <v>0</v>
      </c>
      <c r="D149" s="3">
        <v>6.6989999999999994E-2</v>
      </c>
      <c r="E149" s="3">
        <v>0.48879</v>
      </c>
      <c r="F149" s="3">
        <v>8.2890000000000005E-2</v>
      </c>
      <c r="G149" s="5">
        <v>0.23835000000000001</v>
      </c>
    </row>
    <row r="150" spans="1:7">
      <c r="A150" s="4">
        <v>3.6669999999999998</v>
      </c>
      <c r="B150" s="3">
        <v>0.34193000000000001</v>
      </c>
      <c r="C150" s="3">
        <v>0.76061999999999996</v>
      </c>
      <c r="D150" s="3">
        <v>0.15010000000000001</v>
      </c>
      <c r="E150" s="3">
        <v>0.23501</v>
      </c>
      <c r="F150" s="3">
        <v>5.2690000000000001E-2</v>
      </c>
      <c r="G150" s="5">
        <v>0.18386</v>
      </c>
    </row>
    <row r="151" spans="1:7">
      <c r="A151" s="4">
        <v>3.6560000000000001</v>
      </c>
      <c r="B151" s="3">
        <v>0.17416999999999999</v>
      </c>
      <c r="C151" s="3">
        <v>0.46475</v>
      </c>
      <c r="D151" s="3">
        <v>0.24009</v>
      </c>
      <c r="E151" s="3">
        <v>0.37724999999999997</v>
      </c>
      <c r="F151" s="3">
        <v>0.12139</v>
      </c>
      <c r="G151" s="5">
        <v>0.28656999999999999</v>
      </c>
    </row>
    <row r="152" spans="1:7">
      <c r="A152" s="4">
        <v>3.6549999999999998</v>
      </c>
      <c r="B152" s="3">
        <v>0.46533999999999998</v>
      </c>
      <c r="C152" s="3">
        <v>0.77115</v>
      </c>
      <c r="D152" s="3">
        <v>0.15185000000000001</v>
      </c>
      <c r="E152" s="3">
        <v>0.46866000000000002</v>
      </c>
      <c r="F152" s="3">
        <v>0.17921999999999999</v>
      </c>
      <c r="G152" s="5">
        <v>0.20165</v>
      </c>
    </row>
    <row r="153" spans="1:7">
      <c r="A153" s="4">
        <v>3.5870000000000002</v>
      </c>
      <c r="B153" s="3">
        <v>0.25812000000000002</v>
      </c>
      <c r="C153" s="3">
        <v>0.85187999999999997</v>
      </c>
      <c r="D153" s="3">
        <v>0.27124999999999999</v>
      </c>
      <c r="E153" s="3">
        <v>0.39493</v>
      </c>
      <c r="F153" s="3">
        <v>0.12831999999999999</v>
      </c>
      <c r="G153" s="5">
        <v>0.21747</v>
      </c>
    </row>
    <row r="154" spans="1:7">
      <c r="A154" s="4">
        <v>3.5750000000000002</v>
      </c>
      <c r="B154" s="3">
        <v>0.31981999999999999</v>
      </c>
      <c r="C154" s="3">
        <v>0.30285000000000001</v>
      </c>
      <c r="D154" s="3">
        <v>0.30335000000000001</v>
      </c>
      <c r="E154" s="3">
        <v>0.23413999999999999</v>
      </c>
      <c r="F154" s="3">
        <v>9.7189999999999999E-2</v>
      </c>
      <c r="G154" s="5">
        <v>0.36509999999999998</v>
      </c>
    </row>
    <row r="155" spans="1:7">
      <c r="A155" s="4">
        <v>3.4649999999999999</v>
      </c>
      <c r="B155" s="3">
        <v>0.22208</v>
      </c>
      <c r="C155" s="3">
        <v>0.77370000000000005</v>
      </c>
      <c r="D155" s="3">
        <v>0.42864000000000002</v>
      </c>
      <c r="E155" s="3">
        <v>0.59201000000000004</v>
      </c>
      <c r="F155" s="3">
        <v>0.55191000000000001</v>
      </c>
      <c r="G155" s="5">
        <v>0.22628000000000001</v>
      </c>
    </row>
    <row r="156" spans="1:7">
      <c r="A156" s="4">
        <v>3.34</v>
      </c>
      <c r="B156" s="3">
        <v>0.28665000000000002</v>
      </c>
      <c r="C156" s="3">
        <v>0.35386000000000001</v>
      </c>
      <c r="D156" s="3">
        <v>0.31909999999999999</v>
      </c>
      <c r="E156" s="3">
        <v>0.48449999999999999</v>
      </c>
      <c r="F156" s="3">
        <v>8.0100000000000005E-2</v>
      </c>
      <c r="G156" s="5">
        <v>0.18260000000000001</v>
      </c>
    </row>
    <row r="157" spans="1:7">
      <c r="A157" s="4">
        <v>3.0059999999999998</v>
      </c>
      <c r="B157" s="3">
        <v>0.66320000000000001</v>
      </c>
      <c r="C157" s="3">
        <v>0.47488999999999998</v>
      </c>
      <c r="D157" s="3">
        <v>0.72192999999999996</v>
      </c>
      <c r="E157" s="3">
        <v>0.15684000000000001</v>
      </c>
      <c r="F157" s="3">
        <v>0.18906000000000001</v>
      </c>
      <c r="G157" s="5">
        <v>0.47178999999999999</v>
      </c>
    </row>
    <row r="158" spans="1:7">
      <c r="A158" s="4">
        <v>2.9049999999999998</v>
      </c>
      <c r="B158" s="3">
        <v>1.5299999999999999E-2</v>
      </c>
      <c r="C158" s="3">
        <v>0.41587000000000002</v>
      </c>
      <c r="D158" s="3">
        <v>0.22395999999999999</v>
      </c>
      <c r="E158" s="3">
        <v>0.11849999999999999</v>
      </c>
      <c r="F158" s="3">
        <v>0.10062</v>
      </c>
      <c r="G158" s="5">
        <v>0.19727</v>
      </c>
    </row>
    <row r="159" spans="1:7" ht="15" thickBot="1">
      <c r="A159" s="6">
        <v>2.839</v>
      </c>
      <c r="B159" s="7">
        <v>0.20868</v>
      </c>
      <c r="C159" s="7">
        <v>0.13994999999999999</v>
      </c>
      <c r="D159" s="7">
        <v>0.28443000000000002</v>
      </c>
      <c r="E159" s="7">
        <v>0.36453000000000002</v>
      </c>
      <c r="F159" s="7">
        <v>0.10731</v>
      </c>
      <c r="G159" s="8">
        <v>0.16681000000000001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7AD5-F565-417A-A08A-B14DA2AFAA8F}">
  <dimension ref="A3:EB214"/>
  <sheetViews>
    <sheetView topLeftCell="A193" zoomScale="114" workbookViewId="0">
      <selection activeCell="I204" sqref="I204"/>
    </sheetView>
  </sheetViews>
  <sheetFormatPr defaultRowHeight="14.4"/>
  <sheetData>
    <row r="3" spans="1:5">
      <c r="C3" t="s">
        <v>299</v>
      </c>
      <c r="E3" s="38">
        <f>1.8601 + 0.8606*1.5478 + 1.4088*1.3241 + 0.9753*1.0122 + 1.3334*0.5252 + 0.7845*0.3456 + 0.3889*0.2516</f>
        <v>7.11399954</v>
      </c>
    </row>
    <row r="4" spans="1:5">
      <c r="E4">
        <f>_xlfn.T.INV.2T(0.05,158-6-1)</f>
        <v>1.9757989238179368</v>
      </c>
    </row>
    <row r="5" spans="1:5" ht="18">
      <c r="A5" s="39" t="s">
        <v>300</v>
      </c>
      <c r="B5">
        <v>1.5478000000000001</v>
      </c>
    </row>
    <row r="6" spans="1:5" ht="15.6">
      <c r="A6" t="s">
        <v>301</v>
      </c>
      <c r="B6" s="39">
        <v>1.3241000000000001</v>
      </c>
    </row>
    <row r="7" spans="1:5" ht="15.6">
      <c r="A7" t="s">
        <v>302</v>
      </c>
      <c r="B7" s="39">
        <v>1.0122</v>
      </c>
    </row>
    <row r="8" spans="1:5" ht="15.6">
      <c r="A8" t="s">
        <v>303</v>
      </c>
      <c r="B8" s="39">
        <v>0.5252</v>
      </c>
    </row>
    <row r="9" spans="1:5" ht="15.6">
      <c r="A9" t="s">
        <v>304</v>
      </c>
      <c r="B9" s="39">
        <v>0.34560000000000002</v>
      </c>
    </row>
    <row r="10" spans="1:5" ht="15.6">
      <c r="A10" t="s">
        <v>305</v>
      </c>
      <c r="B10" s="39">
        <v>0.25159999999999999</v>
      </c>
    </row>
    <row r="12" spans="1:5" ht="15.6">
      <c r="A12" t="s">
        <v>306</v>
      </c>
      <c r="B12" s="39">
        <v>1</v>
      </c>
    </row>
    <row r="13" spans="1:5">
      <c r="B13">
        <f>B5</f>
        <v>1.5478000000000001</v>
      </c>
    </row>
    <row r="14" spans="1:5">
      <c r="B14">
        <f>B6</f>
        <v>1.3241000000000001</v>
      </c>
    </row>
    <row r="15" spans="1:5">
      <c r="B15">
        <f t="shared" ref="B15:B18" si="0">B7</f>
        <v>1.0122</v>
      </c>
    </row>
    <row r="16" spans="1:5">
      <c r="B16">
        <f t="shared" si="0"/>
        <v>0.5252</v>
      </c>
    </row>
    <row r="17" spans="1:8">
      <c r="B17">
        <f t="shared" si="0"/>
        <v>0.34560000000000002</v>
      </c>
    </row>
    <row r="18" spans="1:8">
      <c r="B18">
        <f t="shared" si="0"/>
        <v>0.25159999999999999</v>
      </c>
    </row>
    <row r="20" spans="1:8">
      <c r="A20" t="s">
        <v>307</v>
      </c>
      <c r="B20">
        <f t="array" ref="B20:H20">TRANSPOSE(B12:B18)</f>
        <v>1</v>
      </c>
      <c r="C20">
        <v>1.5478000000000001</v>
      </c>
      <c r="D20">
        <v>1.3241000000000001</v>
      </c>
      <c r="E20">
        <v>1.0122</v>
      </c>
      <c r="F20">
        <v>0.5252</v>
      </c>
      <c r="G20">
        <v>0.34560000000000002</v>
      </c>
      <c r="H20">
        <v>0.25159999999999999</v>
      </c>
    </row>
    <row r="22" spans="1:8">
      <c r="A22" t="s">
        <v>308</v>
      </c>
      <c r="B22">
        <v>1</v>
      </c>
      <c r="C22">
        <v>1.3965099999999999</v>
      </c>
      <c r="D22">
        <v>1.34951</v>
      </c>
      <c r="E22">
        <v>0.94142999999999999</v>
      </c>
      <c r="F22">
        <v>0.66556999999999999</v>
      </c>
      <c r="G22">
        <v>0.41977999999999999</v>
      </c>
      <c r="H22">
        <v>0.29677999999999999</v>
      </c>
    </row>
    <row r="23" spans="1:8">
      <c r="B23">
        <v>1</v>
      </c>
      <c r="C23">
        <v>1.3023199999999999</v>
      </c>
      <c r="D23">
        <v>1.4022300000000001</v>
      </c>
      <c r="E23">
        <v>0.94784000000000002</v>
      </c>
      <c r="F23">
        <v>0.62877000000000005</v>
      </c>
      <c r="G23">
        <v>0.14144999999999999</v>
      </c>
      <c r="H23">
        <v>0.43630000000000002</v>
      </c>
    </row>
    <row r="24" spans="1:8">
      <c r="B24">
        <v>1</v>
      </c>
      <c r="C24">
        <v>1.32548</v>
      </c>
      <c r="D24">
        <v>1.3605799999999999</v>
      </c>
      <c r="E24">
        <v>0.87463999999999997</v>
      </c>
      <c r="F24">
        <v>0.64937999999999996</v>
      </c>
      <c r="G24">
        <v>0.48357</v>
      </c>
      <c r="H24">
        <v>0.34139000000000003</v>
      </c>
    </row>
    <row r="25" spans="1:8">
      <c r="B25">
        <v>1</v>
      </c>
      <c r="C25">
        <v>1.4590000000000001</v>
      </c>
      <c r="D25">
        <v>1.3309500000000001</v>
      </c>
      <c r="E25">
        <v>0.88521000000000005</v>
      </c>
      <c r="F25">
        <v>0.66973000000000005</v>
      </c>
      <c r="G25">
        <v>0.36503000000000002</v>
      </c>
      <c r="H25">
        <v>0.34699000000000002</v>
      </c>
    </row>
    <row r="26" spans="1:8">
      <c r="B26">
        <v>1</v>
      </c>
      <c r="C26">
        <v>1.32629</v>
      </c>
      <c r="D26">
        <v>1.3226100000000001</v>
      </c>
      <c r="E26">
        <v>0.90563000000000005</v>
      </c>
      <c r="F26">
        <v>0.63297000000000003</v>
      </c>
      <c r="G26">
        <v>0.32956999999999997</v>
      </c>
      <c r="H26">
        <v>0.45811000000000002</v>
      </c>
    </row>
    <row r="27" spans="1:8">
      <c r="B27">
        <v>1</v>
      </c>
      <c r="C27">
        <v>1.2902499999999999</v>
      </c>
      <c r="D27">
        <v>1.31826</v>
      </c>
      <c r="E27">
        <v>0.88910999999999996</v>
      </c>
      <c r="F27">
        <v>0.64168999999999998</v>
      </c>
      <c r="G27">
        <v>0.41371999999999998</v>
      </c>
      <c r="H27">
        <v>0.23351</v>
      </c>
    </row>
    <row r="28" spans="1:8">
      <c r="B28">
        <v>1</v>
      </c>
      <c r="C28">
        <v>1.32944</v>
      </c>
      <c r="D28">
        <v>1.28017</v>
      </c>
      <c r="E28">
        <v>0.89283999999999997</v>
      </c>
      <c r="F28">
        <v>0.61575999999999997</v>
      </c>
      <c r="G28">
        <v>0.31813999999999998</v>
      </c>
      <c r="H28">
        <v>0.47610000000000002</v>
      </c>
    </row>
    <row r="29" spans="1:8">
      <c r="B29">
        <v>1</v>
      </c>
      <c r="C29">
        <v>1.3317099999999999</v>
      </c>
      <c r="D29">
        <v>1.2890699999999999</v>
      </c>
      <c r="E29">
        <v>0.91086999999999996</v>
      </c>
      <c r="F29">
        <v>0.65980000000000005</v>
      </c>
      <c r="G29">
        <v>0.43844</v>
      </c>
      <c r="H29">
        <v>0.36262</v>
      </c>
    </row>
    <row r="30" spans="1:8">
      <c r="B30">
        <v>1</v>
      </c>
      <c r="C30">
        <v>1.2501800000000001</v>
      </c>
      <c r="D30">
        <v>1.3196699999999999</v>
      </c>
      <c r="E30">
        <v>0.90837000000000001</v>
      </c>
      <c r="F30">
        <v>0.63937999999999995</v>
      </c>
      <c r="G30">
        <v>0.42921999999999999</v>
      </c>
      <c r="H30">
        <v>0.47500999999999999</v>
      </c>
    </row>
    <row r="31" spans="1:8">
      <c r="B31">
        <v>1</v>
      </c>
      <c r="C31">
        <v>1.33358</v>
      </c>
      <c r="D31">
        <v>1.3092299999999999</v>
      </c>
      <c r="E31">
        <v>0.93156000000000005</v>
      </c>
      <c r="F31">
        <v>0.65124000000000004</v>
      </c>
      <c r="G31">
        <v>0.35637000000000002</v>
      </c>
      <c r="H31">
        <v>0.43562000000000001</v>
      </c>
    </row>
    <row r="32" spans="1:8">
      <c r="B32">
        <v>1</v>
      </c>
      <c r="C32">
        <v>1.2285699999999999</v>
      </c>
      <c r="D32">
        <v>1.22393</v>
      </c>
      <c r="E32">
        <v>0.91386999999999996</v>
      </c>
      <c r="F32">
        <v>0.41319</v>
      </c>
      <c r="G32">
        <v>7.7850000000000003E-2</v>
      </c>
      <c r="H32">
        <v>0.33172000000000001</v>
      </c>
    </row>
    <row r="33" spans="2:8">
      <c r="B33">
        <v>1</v>
      </c>
      <c r="C33">
        <v>0.95577999999999996</v>
      </c>
      <c r="D33">
        <v>1.2378800000000001</v>
      </c>
      <c r="E33">
        <v>0.86026999999999998</v>
      </c>
      <c r="F33">
        <v>0.63375999999999999</v>
      </c>
      <c r="G33">
        <v>0.10582999999999999</v>
      </c>
      <c r="H33">
        <v>0.25496999999999997</v>
      </c>
    </row>
    <row r="34" spans="2:8">
      <c r="B34">
        <v>1</v>
      </c>
      <c r="C34">
        <v>1.3372299999999999</v>
      </c>
      <c r="D34">
        <v>1.29704</v>
      </c>
      <c r="E34">
        <v>0.89041999999999999</v>
      </c>
      <c r="F34">
        <v>0.62433000000000005</v>
      </c>
      <c r="G34">
        <v>0.18676000000000001</v>
      </c>
      <c r="H34">
        <v>0.33088000000000001</v>
      </c>
    </row>
    <row r="35" spans="2:8">
      <c r="B35">
        <v>1</v>
      </c>
      <c r="C35">
        <v>1.02054</v>
      </c>
      <c r="D35">
        <v>0.91451000000000005</v>
      </c>
      <c r="E35">
        <v>0.81444000000000005</v>
      </c>
      <c r="F35">
        <v>0.48181000000000002</v>
      </c>
      <c r="G35">
        <v>0.21312</v>
      </c>
      <c r="H35">
        <v>0.14074</v>
      </c>
    </row>
    <row r="36" spans="2:8">
      <c r="B36">
        <v>1</v>
      </c>
      <c r="C36">
        <v>1.3945099999999999</v>
      </c>
      <c r="D36">
        <v>1.2471099999999999</v>
      </c>
      <c r="E36">
        <v>0.86178999999999994</v>
      </c>
      <c r="F36">
        <v>0.54603999999999997</v>
      </c>
      <c r="G36">
        <v>0.15890000000000001</v>
      </c>
      <c r="H36">
        <v>0.40105000000000002</v>
      </c>
    </row>
    <row r="37" spans="2:8">
      <c r="B37">
        <v>1</v>
      </c>
      <c r="C37">
        <v>0.98124</v>
      </c>
      <c r="D37">
        <v>1.2328699999999999</v>
      </c>
      <c r="E37">
        <v>0.69701999999999997</v>
      </c>
      <c r="F37">
        <v>0.49048999999999998</v>
      </c>
      <c r="G37">
        <v>0.17521</v>
      </c>
      <c r="H37">
        <v>0.14574000000000001</v>
      </c>
    </row>
    <row r="38" spans="2:8">
      <c r="B38">
        <v>1</v>
      </c>
      <c r="C38">
        <v>1.5639099999999999</v>
      </c>
      <c r="D38">
        <v>1.21963</v>
      </c>
      <c r="E38">
        <v>0.91893999999999998</v>
      </c>
      <c r="F38">
        <v>0.61582999999999999</v>
      </c>
      <c r="G38">
        <v>0.37797999999999998</v>
      </c>
      <c r="H38">
        <v>0.28033999999999998</v>
      </c>
    </row>
    <row r="39" spans="2:8">
      <c r="B39">
        <v>1</v>
      </c>
      <c r="C39">
        <v>1.33596</v>
      </c>
      <c r="D39">
        <v>1.36948</v>
      </c>
      <c r="E39">
        <v>0.89532999999999996</v>
      </c>
      <c r="F39">
        <v>0.61777000000000004</v>
      </c>
      <c r="G39">
        <v>0.28703000000000001</v>
      </c>
      <c r="H39">
        <v>0.45900999999999997</v>
      </c>
    </row>
    <row r="40" spans="2:8">
      <c r="B40">
        <v>1</v>
      </c>
      <c r="C40">
        <v>1.30782</v>
      </c>
      <c r="D40">
        <v>1.28566</v>
      </c>
      <c r="E40">
        <v>0.89666999999999997</v>
      </c>
      <c r="F40">
        <v>0.58450000000000002</v>
      </c>
      <c r="G40">
        <v>0.22539999999999999</v>
      </c>
      <c r="H40">
        <v>0.2225</v>
      </c>
    </row>
    <row r="41" spans="2:8">
      <c r="B41">
        <v>1</v>
      </c>
      <c r="C41">
        <v>1.42727</v>
      </c>
      <c r="D41">
        <v>1.12575</v>
      </c>
      <c r="E41">
        <v>0.80925000000000002</v>
      </c>
      <c r="F41">
        <v>0.64156999999999997</v>
      </c>
      <c r="G41">
        <v>0.38583000000000001</v>
      </c>
      <c r="H41">
        <v>0.26428000000000001</v>
      </c>
    </row>
    <row r="42" spans="2:8">
      <c r="B42">
        <v>1</v>
      </c>
      <c r="C42">
        <v>1.26637</v>
      </c>
      <c r="D42">
        <v>1.28548</v>
      </c>
      <c r="E42">
        <v>0.90942999999999996</v>
      </c>
      <c r="F42">
        <v>0.59624999999999995</v>
      </c>
      <c r="G42">
        <v>0.32067000000000001</v>
      </c>
      <c r="H42">
        <v>0.51912000000000003</v>
      </c>
    </row>
    <row r="43" spans="2:8">
      <c r="B43">
        <v>1</v>
      </c>
      <c r="C43">
        <v>1.3601099999999999</v>
      </c>
      <c r="D43">
        <v>1.08182</v>
      </c>
      <c r="E43">
        <v>0.76275999999999999</v>
      </c>
      <c r="F43">
        <v>0.63273999999999997</v>
      </c>
      <c r="G43">
        <v>0.32523999999999997</v>
      </c>
      <c r="H43">
        <v>0.21542</v>
      </c>
    </row>
    <row r="44" spans="2:8">
      <c r="B44">
        <v>1</v>
      </c>
      <c r="C44">
        <v>1.0442400000000001</v>
      </c>
      <c r="D44">
        <v>1.25596</v>
      </c>
      <c r="E44">
        <v>0.72052000000000005</v>
      </c>
      <c r="F44">
        <v>0.42908000000000002</v>
      </c>
      <c r="G44">
        <v>0.11069</v>
      </c>
      <c r="H44">
        <v>5.8409999999999997E-2</v>
      </c>
    </row>
    <row r="45" spans="2:8">
      <c r="B45">
        <v>1</v>
      </c>
      <c r="C45">
        <v>1.52186</v>
      </c>
      <c r="D45">
        <v>1.02</v>
      </c>
      <c r="E45">
        <v>1.02525</v>
      </c>
      <c r="F45">
        <v>0.54252</v>
      </c>
      <c r="G45">
        <v>0.49209999999999998</v>
      </c>
      <c r="H45">
        <v>0.31104999999999999</v>
      </c>
    </row>
    <row r="46" spans="2:8">
      <c r="B46">
        <v>1</v>
      </c>
      <c r="C46">
        <v>1.0635300000000001</v>
      </c>
      <c r="D46">
        <v>1.1984999999999999</v>
      </c>
      <c r="E46">
        <v>0.79661000000000004</v>
      </c>
      <c r="F46">
        <v>0.54210000000000003</v>
      </c>
      <c r="G46">
        <v>9.2700000000000005E-2</v>
      </c>
      <c r="H46">
        <v>0.24434</v>
      </c>
    </row>
    <row r="47" spans="2:8">
      <c r="B47">
        <v>1</v>
      </c>
      <c r="C47">
        <v>1.32792</v>
      </c>
      <c r="D47">
        <v>1.2993699999999999</v>
      </c>
      <c r="E47">
        <v>0.89185999999999999</v>
      </c>
      <c r="F47">
        <v>0.61477000000000004</v>
      </c>
      <c r="G47">
        <v>0.21843000000000001</v>
      </c>
      <c r="H47">
        <v>0.28214</v>
      </c>
    </row>
    <row r="48" spans="2:8">
      <c r="B48">
        <v>1</v>
      </c>
      <c r="C48">
        <v>1.1071500000000001</v>
      </c>
      <c r="D48">
        <v>1.1244700000000001</v>
      </c>
      <c r="E48">
        <v>0.85857000000000006</v>
      </c>
      <c r="F48">
        <v>0.44131999999999999</v>
      </c>
      <c r="G48">
        <v>0.12869</v>
      </c>
      <c r="H48">
        <v>0.33362999999999998</v>
      </c>
    </row>
    <row r="49" spans="2:8">
      <c r="B49">
        <v>1</v>
      </c>
      <c r="C49">
        <v>1.69042</v>
      </c>
      <c r="D49">
        <v>1.0786</v>
      </c>
      <c r="E49">
        <v>0.79732999999999998</v>
      </c>
      <c r="F49">
        <v>0.64039999999999997</v>
      </c>
      <c r="G49">
        <v>0.52207999999999999</v>
      </c>
      <c r="H49">
        <v>0.32573000000000002</v>
      </c>
    </row>
    <row r="50" spans="2:8">
      <c r="B50">
        <v>1</v>
      </c>
      <c r="C50">
        <v>1.2777799999999999</v>
      </c>
      <c r="D50">
        <v>1.2603800000000001</v>
      </c>
      <c r="E50">
        <v>0.94579000000000002</v>
      </c>
      <c r="F50">
        <v>0.55010999999999999</v>
      </c>
      <c r="G50">
        <v>0.20646</v>
      </c>
      <c r="H50">
        <v>0.12332</v>
      </c>
    </row>
    <row r="51" spans="2:8">
      <c r="B51">
        <v>1</v>
      </c>
      <c r="C51">
        <v>1.0535099999999999</v>
      </c>
      <c r="D51">
        <v>1.24823</v>
      </c>
      <c r="E51">
        <v>0.78722999999999999</v>
      </c>
      <c r="F51">
        <v>0.44973999999999997</v>
      </c>
      <c r="G51">
        <v>8.4839999999999999E-2</v>
      </c>
      <c r="H51">
        <v>0.11451</v>
      </c>
    </row>
    <row r="52" spans="2:8">
      <c r="B52">
        <v>1</v>
      </c>
      <c r="C52">
        <v>1.1789799999999999</v>
      </c>
      <c r="D52">
        <v>1.2064299999999999</v>
      </c>
      <c r="E52">
        <v>0.84482999999999997</v>
      </c>
      <c r="F52">
        <v>0.46364</v>
      </c>
      <c r="G52">
        <v>2.6519999999999998E-2</v>
      </c>
      <c r="H52">
        <v>0.10686</v>
      </c>
    </row>
    <row r="53" spans="2:8">
      <c r="B53">
        <v>1</v>
      </c>
      <c r="C53">
        <v>1.06166</v>
      </c>
      <c r="D53">
        <v>1.2089000000000001</v>
      </c>
      <c r="E53">
        <v>0.81159999999999999</v>
      </c>
      <c r="F53">
        <v>0.60362000000000005</v>
      </c>
      <c r="G53">
        <v>0.24557999999999999</v>
      </c>
      <c r="H53">
        <v>0.2324</v>
      </c>
    </row>
    <row r="54" spans="2:8">
      <c r="B54">
        <v>1</v>
      </c>
      <c r="C54">
        <v>0.91861000000000004</v>
      </c>
      <c r="D54">
        <v>1.2401800000000001</v>
      </c>
      <c r="E54">
        <v>0.69077</v>
      </c>
      <c r="F54">
        <v>0.53466000000000002</v>
      </c>
      <c r="G54">
        <v>5.1200000000000002E-2</v>
      </c>
      <c r="H54">
        <v>0.18401000000000001</v>
      </c>
    </row>
    <row r="55" spans="2:8">
      <c r="B55">
        <v>1</v>
      </c>
      <c r="C55">
        <v>0.96689999999999998</v>
      </c>
      <c r="D55">
        <v>1.2650399999999999</v>
      </c>
      <c r="E55">
        <v>0.73850000000000005</v>
      </c>
      <c r="F55">
        <v>0.55664000000000002</v>
      </c>
      <c r="G55">
        <v>3.1870000000000002E-2</v>
      </c>
      <c r="H55">
        <v>0.57630000000000003</v>
      </c>
    </row>
    <row r="56" spans="2:8">
      <c r="B56">
        <v>1</v>
      </c>
      <c r="C56">
        <v>1.39541</v>
      </c>
      <c r="D56">
        <v>1.0839300000000001</v>
      </c>
      <c r="E56">
        <v>0.72024999999999995</v>
      </c>
      <c r="F56">
        <v>0.31047999999999998</v>
      </c>
      <c r="G56">
        <v>0.32523999999999997</v>
      </c>
      <c r="H56">
        <v>0.13705999999999999</v>
      </c>
    </row>
    <row r="57" spans="2:8">
      <c r="B57">
        <v>1</v>
      </c>
      <c r="C57">
        <v>1.23011</v>
      </c>
      <c r="D57">
        <v>1.31379</v>
      </c>
      <c r="E57">
        <v>0.95562000000000002</v>
      </c>
      <c r="F57">
        <v>0.45950999999999997</v>
      </c>
      <c r="G57">
        <v>6.3979999999999995E-2</v>
      </c>
      <c r="H57">
        <v>0.18226999999999999</v>
      </c>
    </row>
    <row r="58" spans="2:8">
      <c r="B58">
        <v>1</v>
      </c>
      <c r="C58">
        <v>1.2074</v>
      </c>
      <c r="D58">
        <v>1.30203</v>
      </c>
      <c r="E58">
        <v>0.88721000000000005</v>
      </c>
      <c r="F58">
        <v>0.60365000000000002</v>
      </c>
      <c r="G58">
        <v>0.13586000000000001</v>
      </c>
      <c r="H58">
        <v>0.51751999999999998</v>
      </c>
    </row>
    <row r="59" spans="2:8">
      <c r="B59">
        <v>1</v>
      </c>
      <c r="C59">
        <v>1.29098</v>
      </c>
      <c r="D59">
        <v>1.0761700000000001</v>
      </c>
      <c r="E59">
        <v>0.87529999999999997</v>
      </c>
      <c r="F59">
        <v>0.39739999999999998</v>
      </c>
      <c r="G59">
        <v>8.1290000000000001E-2</v>
      </c>
      <c r="H59">
        <v>0.25375999999999999</v>
      </c>
    </row>
    <row r="60" spans="2:8">
      <c r="B60">
        <v>1</v>
      </c>
      <c r="C60">
        <v>1.5542199999999999</v>
      </c>
      <c r="D60">
        <v>1.16594</v>
      </c>
      <c r="E60">
        <v>0.72492000000000001</v>
      </c>
      <c r="F60">
        <v>0.55498999999999998</v>
      </c>
      <c r="G60">
        <v>0.25608999999999998</v>
      </c>
      <c r="H60">
        <v>0.16228000000000001</v>
      </c>
    </row>
    <row r="61" spans="2:8">
      <c r="B61">
        <v>1</v>
      </c>
      <c r="C61">
        <v>0.99534</v>
      </c>
      <c r="D61">
        <v>0.97199999999999998</v>
      </c>
      <c r="E61">
        <v>0.60819999999999996</v>
      </c>
      <c r="F61">
        <v>0.59657000000000004</v>
      </c>
      <c r="G61">
        <v>0.13633000000000001</v>
      </c>
      <c r="H61">
        <v>0.16991000000000001</v>
      </c>
    </row>
    <row r="62" spans="2:8">
      <c r="B62">
        <v>1</v>
      </c>
      <c r="C62">
        <v>1.21183</v>
      </c>
      <c r="D62">
        <v>1.18354</v>
      </c>
      <c r="E62">
        <v>0.61482999999999999</v>
      </c>
      <c r="F62">
        <v>0.55884</v>
      </c>
      <c r="G62">
        <v>1.14E-2</v>
      </c>
      <c r="H62">
        <v>0.31844</v>
      </c>
    </row>
    <row r="63" spans="2:8">
      <c r="B63">
        <v>1</v>
      </c>
      <c r="C63">
        <v>0.76454</v>
      </c>
      <c r="D63">
        <v>1.0250699999999999</v>
      </c>
      <c r="E63">
        <v>0.67737000000000003</v>
      </c>
      <c r="F63">
        <v>0.40350000000000003</v>
      </c>
      <c r="G63">
        <v>0.11776</v>
      </c>
      <c r="H63">
        <v>0.10692</v>
      </c>
    </row>
    <row r="64" spans="2:8">
      <c r="B64">
        <v>1</v>
      </c>
      <c r="C64">
        <v>0.74553000000000003</v>
      </c>
      <c r="D64">
        <v>1.04356</v>
      </c>
      <c r="E64">
        <v>0.64424999999999999</v>
      </c>
      <c r="F64">
        <v>0.57733000000000001</v>
      </c>
      <c r="G64">
        <v>9.4719999999999999E-2</v>
      </c>
      <c r="H64">
        <v>0.27489000000000002</v>
      </c>
    </row>
    <row r="65" spans="2:8">
      <c r="B65">
        <v>1</v>
      </c>
      <c r="C65">
        <v>0.63244</v>
      </c>
      <c r="D65">
        <v>1.34043</v>
      </c>
      <c r="E65">
        <v>0.59772000000000003</v>
      </c>
      <c r="F65">
        <v>0.65820999999999996</v>
      </c>
      <c r="G65">
        <v>0.30825999999999998</v>
      </c>
      <c r="H65">
        <v>0.22836999999999999</v>
      </c>
    </row>
    <row r="66" spans="2:8">
      <c r="B66">
        <v>1</v>
      </c>
      <c r="C66">
        <v>1.1689099999999999</v>
      </c>
      <c r="D66">
        <v>1.26999</v>
      </c>
      <c r="E66">
        <v>0.78902000000000005</v>
      </c>
      <c r="F66">
        <v>0.31751000000000001</v>
      </c>
      <c r="G66">
        <v>3.431E-2</v>
      </c>
      <c r="H66">
        <v>0.16893</v>
      </c>
    </row>
    <row r="67" spans="2:8">
      <c r="B67">
        <v>1</v>
      </c>
      <c r="C67">
        <v>1.27074</v>
      </c>
      <c r="D67">
        <v>1.25712</v>
      </c>
      <c r="E67">
        <v>0.99111000000000005</v>
      </c>
      <c r="F67">
        <v>0.49614999999999998</v>
      </c>
      <c r="G67">
        <v>0.18060000000000001</v>
      </c>
      <c r="H67">
        <v>0.10705000000000001</v>
      </c>
    </row>
    <row r="68" spans="2:8">
      <c r="B68">
        <v>1</v>
      </c>
      <c r="C68">
        <v>1.24461</v>
      </c>
      <c r="D68">
        <v>0.95774000000000004</v>
      </c>
      <c r="E68">
        <v>0.96538000000000002</v>
      </c>
      <c r="F68">
        <v>0.33207999999999999</v>
      </c>
      <c r="G68">
        <v>7.8570000000000001E-2</v>
      </c>
      <c r="H68">
        <v>0.18557000000000001</v>
      </c>
    </row>
    <row r="69" spans="2:8">
      <c r="B69">
        <v>1</v>
      </c>
      <c r="C69">
        <v>0.86402000000000001</v>
      </c>
      <c r="D69">
        <v>0.99902999999999997</v>
      </c>
      <c r="E69">
        <v>0.79074999999999995</v>
      </c>
      <c r="F69">
        <v>0.48574000000000001</v>
      </c>
      <c r="G69">
        <v>0.18090000000000001</v>
      </c>
      <c r="H69">
        <v>0.11541</v>
      </c>
    </row>
    <row r="70" spans="2:8">
      <c r="B70">
        <v>1</v>
      </c>
      <c r="C70">
        <v>1.32376</v>
      </c>
      <c r="D70">
        <v>1.21624</v>
      </c>
      <c r="E70">
        <v>0.74716000000000005</v>
      </c>
      <c r="F70">
        <v>0.45491999999999999</v>
      </c>
      <c r="G70">
        <v>0.30599999999999999</v>
      </c>
      <c r="H70">
        <v>0.17362</v>
      </c>
    </row>
    <row r="71" spans="2:8">
      <c r="B71">
        <v>1</v>
      </c>
      <c r="C71">
        <v>1.2511399999999999</v>
      </c>
      <c r="D71">
        <v>1.19777</v>
      </c>
      <c r="E71">
        <v>0.95445999999999998</v>
      </c>
      <c r="F71">
        <v>0.26235999999999998</v>
      </c>
      <c r="G71">
        <v>2.9010000000000001E-2</v>
      </c>
      <c r="H71">
        <v>0.22822999999999999</v>
      </c>
    </row>
    <row r="72" spans="2:8">
      <c r="B72">
        <v>1</v>
      </c>
      <c r="C72">
        <v>0.68132999999999999</v>
      </c>
      <c r="D72">
        <v>0.97841</v>
      </c>
      <c r="E72">
        <v>0.53920000000000001</v>
      </c>
      <c r="F72">
        <v>0.57413999999999998</v>
      </c>
      <c r="G72">
        <v>8.7999999999999995E-2</v>
      </c>
      <c r="H72">
        <v>0.20535999999999999</v>
      </c>
    </row>
    <row r="73" spans="2:8">
      <c r="B73">
        <v>1</v>
      </c>
      <c r="C73">
        <v>0.59448000000000001</v>
      </c>
      <c r="D73">
        <v>1.01528</v>
      </c>
      <c r="E73">
        <v>0.61826000000000003</v>
      </c>
      <c r="F73">
        <v>0.32818000000000003</v>
      </c>
      <c r="G73">
        <v>1.6150000000000001E-2</v>
      </c>
      <c r="H73">
        <v>0.20951</v>
      </c>
    </row>
    <row r="74" spans="2:8">
      <c r="B74">
        <v>1</v>
      </c>
      <c r="C74">
        <v>0.75985000000000003</v>
      </c>
      <c r="D74">
        <v>1.30477</v>
      </c>
      <c r="E74">
        <v>0.66098000000000001</v>
      </c>
      <c r="F74">
        <v>0.53898999999999997</v>
      </c>
      <c r="G74">
        <v>8.2419999999999993E-2</v>
      </c>
      <c r="H74">
        <v>0.34239999999999998</v>
      </c>
    </row>
    <row r="75" spans="2:8">
      <c r="B75">
        <v>1</v>
      </c>
      <c r="C75">
        <v>1.1225400000000001</v>
      </c>
      <c r="D75">
        <v>1.1224099999999999</v>
      </c>
      <c r="E75">
        <v>0.64368000000000003</v>
      </c>
      <c r="F75">
        <v>0.51649</v>
      </c>
      <c r="G75">
        <v>8.4540000000000004E-2</v>
      </c>
      <c r="H75">
        <v>0.11827</v>
      </c>
    </row>
    <row r="76" spans="2:8">
      <c r="B76">
        <v>1</v>
      </c>
      <c r="C76">
        <v>1.1849799999999999</v>
      </c>
      <c r="D76">
        <v>1.2738499999999999</v>
      </c>
      <c r="E76">
        <v>0.87336999999999998</v>
      </c>
      <c r="F76">
        <v>0.60855000000000004</v>
      </c>
      <c r="G76">
        <v>3.7870000000000001E-2</v>
      </c>
      <c r="H76">
        <v>0.25328000000000001</v>
      </c>
    </row>
    <row r="77" spans="2:8">
      <c r="B77">
        <v>1</v>
      </c>
      <c r="C77">
        <v>1.14723</v>
      </c>
      <c r="D77">
        <v>1.25745</v>
      </c>
      <c r="E77">
        <v>0.73128000000000004</v>
      </c>
      <c r="F77">
        <v>0.21342</v>
      </c>
      <c r="G77">
        <v>1.031E-2</v>
      </c>
      <c r="H77">
        <v>2.6409999999999999E-2</v>
      </c>
    </row>
    <row r="78" spans="2:8">
      <c r="B78">
        <v>1</v>
      </c>
      <c r="C78">
        <v>0.59325000000000006</v>
      </c>
      <c r="D78">
        <v>1.14184</v>
      </c>
      <c r="E78">
        <v>0.74314000000000002</v>
      </c>
      <c r="F78">
        <v>0.55474999999999997</v>
      </c>
      <c r="G78">
        <v>0.19317000000000001</v>
      </c>
      <c r="H78">
        <v>0.27815000000000001</v>
      </c>
    </row>
    <row r="79" spans="2:8">
      <c r="B79">
        <v>1</v>
      </c>
      <c r="C79">
        <v>0.90019000000000005</v>
      </c>
      <c r="D79">
        <v>0.97458999999999996</v>
      </c>
      <c r="E79">
        <v>0.73016999999999999</v>
      </c>
      <c r="F79">
        <v>0.41496</v>
      </c>
      <c r="G79">
        <v>5.9889999999999999E-2</v>
      </c>
      <c r="H79">
        <v>0.14982000000000001</v>
      </c>
    </row>
    <row r="80" spans="2:8">
      <c r="B80">
        <v>1</v>
      </c>
      <c r="C80">
        <v>1.0319199999999999</v>
      </c>
      <c r="D80">
        <v>1.23289</v>
      </c>
      <c r="E80">
        <v>0.73607999999999996</v>
      </c>
      <c r="F80">
        <v>0.37938</v>
      </c>
      <c r="G80">
        <v>0.19089999999999999</v>
      </c>
      <c r="H80">
        <v>0.11046</v>
      </c>
    </row>
    <row r="81" spans="2:8">
      <c r="B81">
        <v>1</v>
      </c>
      <c r="C81">
        <v>1.1255500000000001</v>
      </c>
      <c r="D81">
        <v>1.27948</v>
      </c>
      <c r="E81">
        <v>0.77903</v>
      </c>
      <c r="F81">
        <v>0.53122000000000003</v>
      </c>
      <c r="G81">
        <v>4.2119999999999998E-2</v>
      </c>
      <c r="H81">
        <v>0.16758999999999999</v>
      </c>
    </row>
    <row r="82" spans="2:8">
      <c r="B82">
        <v>1</v>
      </c>
      <c r="C82">
        <v>1.12486</v>
      </c>
      <c r="D82">
        <v>1.07023</v>
      </c>
      <c r="E82">
        <v>0.72394000000000003</v>
      </c>
      <c r="F82">
        <v>0.53024000000000004</v>
      </c>
      <c r="G82">
        <v>0.10501000000000001</v>
      </c>
      <c r="H82">
        <v>0.33074999999999999</v>
      </c>
    </row>
    <row r="83" spans="2:8">
      <c r="B83">
        <v>1</v>
      </c>
      <c r="C83">
        <v>1.0825400000000001</v>
      </c>
      <c r="D83">
        <v>0.79623999999999995</v>
      </c>
      <c r="E83">
        <v>0.78805000000000003</v>
      </c>
      <c r="F83">
        <v>0.25883</v>
      </c>
      <c r="G83">
        <v>2.4299999999999999E-2</v>
      </c>
      <c r="H83">
        <v>5.4440000000000002E-2</v>
      </c>
    </row>
    <row r="84" spans="2:8">
      <c r="B84">
        <v>1</v>
      </c>
      <c r="C84">
        <v>1.1314500000000001</v>
      </c>
      <c r="D84">
        <v>1.1186199999999999</v>
      </c>
      <c r="E84">
        <v>0.70379999999999998</v>
      </c>
      <c r="F84">
        <v>0.41667999999999999</v>
      </c>
      <c r="G84">
        <v>0.11022999999999999</v>
      </c>
      <c r="H84">
        <v>0.18295</v>
      </c>
    </row>
    <row r="85" spans="2:8">
      <c r="B85">
        <v>1</v>
      </c>
      <c r="C85">
        <v>1.13764</v>
      </c>
      <c r="D85">
        <v>1.23617</v>
      </c>
      <c r="E85">
        <v>0.66925999999999997</v>
      </c>
      <c r="F85">
        <v>0.36679</v>
      </c>
      <c r="G85">
        <v>3.005E-2</v>
      </c>
      <c r="H85">
        <v>1.99E-3</v>
      </c>
    </row>
    <row r="86" spans="2:8">
      <c r="B86">
        <v>1</v>
      </c>
      <c r="C86">
        <v>0.81037999999999999</v>
      </c>
      <c r="D86">
        <v>1.1510199999999999</v>
      </c>
      <c r="E86">
        <v>0.68740999999999997</v>
      </c>
      <c r="F86">
        <v>0.50441999999999998</v>
      </c>
      <c r="G86">
        <v>2.299E-2</v>
      </c>
      <c r="H86">
        <v>0.21229999999999999</v>
      </c>
    </row>
    <row r="87" spans="2:8">
      <c r="B87">
        <v>1</v>
      </c>
      <c r="C87">
        <v>1.2080599999999999</v>
      </c>
      <c r="D87">
        <v>1.0700799999999999</v>
      </c>
      <c r="E87">
        <v>0.92356000000000005</v>
      </c>
      <c r="F87">
        <v>0.49026999999999998</v>
      </c>
      <c r="G87">
        <v>0.14280000000000001</v>
      </c>
      <c r="H87">
        <v>0.26168999999999998</v>
      </c>
    </row>
    <row r="88" spans="2:8">
      <c r="B88">
        <v>1</v>
      </c>
      <c r="C88">
        <v>1.2081299999999999</v>
      </c>
      <c r="D88">
        <v>0.89317999999999997</v>
      </c>
      <c r="E88">
        <v>0.92356000000000005</v>
      </c>
      <c r="F88">
        <v>0.40672000000000003</v>
      </c>
      <c r="G88">
        <v>6.1460000000000001E-2</v>
      </c>
      <c r="H88">
        <v>0.30637999999999999</v>
      </c>
    </row>
    <row r="89" spans="2:8">
      <c r="B89">
        <v>1</v>
      </c>
      <c r="C89">
        <v>0.93928999999999996</v>
      </c>
      <c r="D89">
        <v>1.07772</v>
      </c>
      <c r="E89">
        <v>0.61765999999999999</v>
      </c>
      <c r="F89">
        <v>0.28578999999999999</v>
      </c>
      <c r="G89">
        <v>0.17383000000000001</v>
      </c>
      <c r="H89">
        <v>7.8219999999999998E-2</v>
      </c>
    </row>
    <row r="90" spans="2:8">
      <c r="B90">
        <v>1</v>
      </c>
      <c r="C90">
        <v>0.80147999999999997</v>
      </c>
      <c r="D90">
        <v>0.81198000000000004</v>
      </c>
      <c r="E90">
        <v>0.63131999999999999</v>
      </c>
      <c r="F90">
        <v>0.24748999999999999</v>
      </c>
      <c r="G90">
        <v>4.7410000000000001E-2</v>
      </c>
      <c r="H90">
        <v>0.28310000000000002</v>
      </c>
    </row>
    <row r="91" spans="2:8">
      <c r="B91">
        <v>1</v>
      </c>
      <c r="C91">
        <v>0.95847000000000004</v>
      </c>
      <c r="D91">
        <v>1.22668</v>
      </c>
      <c r="E91">
        <v>0.53886000000000001</v>
      </c>
      <c r="F91">
        <v>0.47610000000000002</v>
      </c>
      <c r="G91">
        <v>0.30843999999999999</v>
      </c>
      <c r="H91">
        <v>0.16979</v>
      </c>
    </row>
    <row r="92" spans="2:8">
      <c r="B92">
        <v>1</v>
      </c>
      <c r="C92">
        <v>1.0076099999999999</v>
      </c>
      <c r="D92">
        <v>0.98521000000000003</v>
      </c>
      <c r="E92">
        <v>0.70950000000000002</v>
      </c>
      <c r="F92">
        <v>0.56066000000000005</v>
      </c>
      <c r="G92">
        <v>7.5209999999999999E-2</v>
      </c>
      <c r="H92">
        <v>0.37744</v>
      </c>
    </row>
    <row r="93" spans="2:8">
      <c r="B93">
        <v>1</v>
      </c>
      <c r="C93">
        <v>1.3860399999999999</v>
      </c>
      <c r="D93">
        <v>1.0581799999999999</v>
      </c>
      <c r="E93">
        <v>1.01328</v>
      </c>
      <c r="F93">
        <v>0.59608000000000005</v>
      </c>
      <c r="G93">
        <v>0.37124000000000001</v>
      </c>
      <c r="H93">
        <v>0.39478000000000002</v>
      </c>
    </row>
    <row r="94" spans="2:8">
      <c r="B94">
        <v>1</v>
      </c>
      <c r="C94">
        <v>1.15174</v>
      </c>
      <c r="D94">
        <v>1.2279100000000001</v>
      </c>
      <c r="E94">
        <v>0.77361000000000002</v>
      </c>
      <c r="F94">
        <v>0.44888</v>
      </c>
      <c r="G94">
        <v>0.15184</v>
      </c>
      <c r="H94">
        <v>8.6800000000000002E-2</v>
      </c>
    </row>
    <row r="95" spans="2:8">
      <c r="B95">
        <v>1</v>
      </c>
      <c r="C95">
        <v>0.82826999999999995</v>
      </c>
      <c r="D95">
        <v>1.08708</v>
      </c>
      <c r="E95">
        <v>0.63793</v>
      </c>
      <c r="F95">
        <v>0.46611000000000002</v>
      </c>
      <c r="G95">
        <v>0</v>
      </c>
      <c r="H95">
        <v>0.51534999999999997</v>
      </c>
    </row>
    <row r="96" spans="2:8">
      <c r="B96">
        <v>1</v>
      </c>
      <c r="C96">
        <v>0.63216000000000006</v>
      </c>
      <c r="D96">
        <v>0.91225999999999996</v>
      </c>
      <c r="E96">
        <v>0.74675999999999998</v>
      </c>
      <c r="F96">
        <v>0.59443999999999997</v>
      </c>
      <c r="G96">
        <v>0.10441</v>
      </c>
      <c r="H96">
        <v>0.1686</v>
      </c>
    </row>
    <row r="97" spans="2:8">
      <c r="B97">
        <v>1</v>
      </c>
      <c r="C97">
        <v>1.06098</v>
      </c>
      <c r="D97">
        <v>0.94632000000000005</v>
      </c>
      <c r="E97">
        <v>0.73172000000000004</v>
      </c>
      <c r="F97">
        <v>0.22814999999999999</v>
      </c>
      <c r="G97">
        <v>0.15745999999999999</v>
      </c>
      <c r="H97">
        <v>0.12253</v>
      </c>
    </row>
    <row r="98" spans="2:8">
      <c r="B98">
        <v>1</v>
      </c>
      <c r="C98">
        <v>0.47427999999999998</v>
      </c>
      <c r="D98">
        <v>1.1511499999999999</v>
      </c>
      <c r="E98">
        <v>0.65088000000000001</v>
      </c>
      <c r="F98">
        <v>0.43476999999999999</v>
      </c>
      <c r="G98">
        <v>4.2320000000000003E-2</v>
      </c>
      <c r="H98">
        <v>0.30030000000000001</v>
      </c>
    </row>
    <row r="99" spans="2:8">
      <c r="B99">
        <v>1</v>
      </c>
      <c r="C99">
        <v>0.65434999999999999</v>
      </c>
      <c r="D99">
        <v>0.90432000000000001</v>
      </c>
      <c r="E99">
        <v>0.16006999999999999</v>
      </c>
      <c r="F99">
        <v>0.34333999999999998</v>
      </c>
      <c r="G99">
        <v>4.0300000000000002E-2</v>
      </c>
      <c r="H99">
        <v>0.27233000000000002</v>
      </c>
    </row>
    <row r="100" spans="2:8">
      <c r="B100">
        <v>1</v>
      </c>
      <c r="C100">
        <v>0.77041999999999999</v>
      </c>
      <c r="D100">
        <v>1.10395</v>
      </c>
      <c r="E100">
        <v>0.57406999999999997</v>
      </c>
      <c r="F100">
        <v>0.53205999999999998</v>
      </c>
      <c r="G100">
        <v>0.15445</v>
      </c>
      <c r="H100">
        <v>0.47998000000000002</v>
      </c>
    </row>
    <row r="101" spans="2:8">
      <c r="B101">
        <v>1</v>
      </c>
      <c r="C101">
        <v>1.02389</v>
      </c>
      <c r="D101">
        <v>0.93793000000000004</v>
      </c>
      <c r="E101">
        <v>0.64044999999999996</v>
      </c>
      <c r="F101">
        <v>0.37030000000000002</v>
      </c>
      <c r="G101">
        <v>0.16064999999999999</v>
      </c>
      <c r="H101">
        <v>7.7990000000000004E-2</v>
      </c>
    </row>
    <row r="102" spans="2:8">
      <c r="B102">
        <v>1</v>
      </c>
      <c r="C102">
        <v>0.59543000000000001</v>
      </c>
      <c r="D102">
        <v>0.41410999999999998</v>
      </c>
      <c r="E102">
        <v>0.51466000000000001</v>
      </c>
      <c r="F102">
        <v>0.12102</v>
      </c>
      <c r="G102">
        <v>0.10464</v>
      </c>
      <c r="H102">
        <v>0.33671000000000001</v>
      </c>
    </row>
    <row r="103" spans="2:8">
      <c r="B103">
        <v>1</v>
      </c>
      <c r="C103">
        <v>0.90198</v>
      </c>
      <c r="D103">
        <v>1.05392</v>
      </c>
      <c r="E103">
        <v>0.69638999999999995</v>
      </c>
      <c r="F103">
        <v>0.40661000000000003</v>
      </c>
      <c r="G103">
        <v>0.14293</v>
      </c>
      <c r="H103">
        <v>0.11053</v>
      </c>
    </row>
    <row r="104" spans="2:8">
      <c r="B104">
        <v>1</v>
      </c>
      <c r="C104">
        <v>0.97438000000000002</v>
      </c>
      <c r="D104">
        <v>0.90556999999999999</v>
      </c>
      <c r="E104">
        <v>0.72521000000000002</v>
      </c>
      <c r="F104">
        <v>0.18260000000000001</v>
      </c>
      <c r="G104">
        <v>0.14296</v>
      </c>
      <c r="H104">
        <v>0.16139999999999999</v>
      </c>
    </row>
    <row r="105" spans="2:8">
      <c r="B105">
        <v>1</v>
      </c>
      <c r="C105">
        <v>0.89012000000000002</v>
      </c>
      <c r="D105">
        <v>0.94674999999999998</v>
      </c>
      <c r="E105">
        <v>0.81657999999999997</v>
      </c>
      <c r="F105">
        <v>0.51697000000000004</v>
      </c>
      <c r="G105">
        <v>2.7810000000000001E-2</v>
      </c>
      <c r="H105">
        <v>8.1850000000000006E-2</v>
      </c>
    </row>
    <row r="106" spans="2:8">
      <c r="B106">
        <v>1</v>
      </c>
      <c r="C106">
        <v>0.47038000000000002</v>
      </c>
      <c r="D106">
        <v>0.91612000000000005</v>
      </c>
      <c r="E106">
        <v>0.29924000000000001</v>
      </c>
      <c r="F106">
        <v>0.48826999999999998</v>
      </c>
      <c r="G106">
        <v>0.12468</v>
      </c>
      <c r="H106">
        <v>0.19591</v>
      </c>
    </row>
    <row r="107" spans="2:8">
      <c r="B107">
        <v>1</v>
      </c>
      <c r="C107">
        <v>1.04345</v>
      </c>
      <c r="D107">
        <v>0.88588</v>
      </c>
      <c r="E107">
        <v>0.76890000000000003</v>
      </c>
      <c r="F107">
        <v>0.35067999999999999</v>
      </c>
      <c r="G107">
        <v>6.4900000000000001E-3</v>
      </c>
      <c r="H107">
        <v>0.13747999999999999</v>
      </c>
    </row>
    <row r="108" spans="2:8">
      <c r="B108">
        <v>1</v>
      </c>
      <c r="C108">
        <v>0.92052999999999996</v>
      </c>
      <c r="D108">
        <v>1.0096400000000001</v>
      </c>
      <c r="E108">
        <v>0.74836000000000003</v>
      </c>
      <c r="F108">
        <v>0.20107</v>
      </c>
      <c r="G108">
        <v>2.6169999999999999E-2</v>
      </c>
      <c r="H108">
        <v>0.19231000000000001</v>
      </c>
    </row>
    <row r="109" spans="2:8">
      <c r="B109">
        <v>1</v>
      </c>
      <c r="C109">
        <v>1.15991</v>
      </c>
      <c r="D109">
        <v>1.1393500000000001</v>
      </c>
      <c r="E109">
        <v>0.87519000000000002</v>
      </c>
      <c r="F109">
        <v>0.51468999999999998</v>
      </c>
      <c r="G109">
        <v>1.078E-2</v>
      </c>
      <c r="H109">
        <v>0.13719000000000001</v>
      </c>
    </row>
    <row r="110" spans="2:8">
      <c r="B110">
        <v>1</v>
      </c>
      <c r="C110">
        <v>1.1131200000000001</v>
      </c>
      <c r="D110">
        <v>1.09562</v>
      </c>
      <c r="E110">
        <v>0.72436999999999996</v>
      </c>
      <c r="F110">
        <v>0.29670999999999997</v>
      </c>
      <c r="G110">
        <v>6.3320000000000001E-2</v>
      </c>
      <c r="H110">
        <v>0.18226000000000001</v>
      </c>
    </row>
    <row r="111" spans="2:8">
      <c r="B111">
        <v>1</v>
      </c>
      <c r="C111">
        <v>0.70531999999999995</v>
      </c>
      <c r="D111">
        <v>1.0351600000000001</v>
      </c>
      <c r="E111">
        <v>0.58113999999999999</v>
      </c>
      <c r="F111">
        <v>0.62544999999999995</v>
      </c>
      <c r="G111">
        <v>0.12279</v>
      </c>
      <c r="H111">
        <v>0.24990999999999999</v>
      </c>
    </row>
    <row r="112" spans="2:8">
      <c r="B112">
        <v>1</v>
      </c>
      <c r="C112">
        <v>0.18847</v>
      </c>
      <c r="D112">
        <v>0.95152000000000003</v>
      </c>
      <c r="E112">
        <v>0.43873000000000001</v>
      </c>
      <c r="F112">
        <v>0.46582000000000001</v>
      </c>
      <c r="G112">
        <v>0.39928000000000002</v>
      </c>
      <c r="H112">
        <v>0.50317999999999996</v>
      </c>
    </row>
    <row r="113" spans="2:8">
      <c r="B113">
        <v>1</v>
      </c>
      <c r="C113">
        <v>0.73479000000000005</v>
      </c>
      <c r="D113">
        <v>0.64095000000000002</v>
      </c>
      <c r="E113">
        <v>0.60953999999999997</v>
      </c>
      <c r="F113">
        <v>0.41691</v>
      </c>
      <c r="G113">
        <v>8.5459999999999994E-2</v>
      </c>
      <c r="H113">
        <v>7.1720000000000006E-2</v>
      </c>
    </row>
    <row r="114" spans="2:8">
      <c r="B114">
        <v>1</v>
      </c>
      <c r="C114">
        <v>0.91851000000000005</v>
      </c>
      <c r="D114">
        <v>1.0023200000000001</v>
      </c>
      <c r="E114">
        <v>0.73545000000000005</v>
      </c>
      <c r="F114">
        <v>0.33456999999999998</v>
      </c>
      <c r="G114">
        <v>5.3269999999999998E-2</v>
      </c>
      <c r="H114">
        <v>0.22359000000000001</v>
      </c>
    </row>
    <row r="115" spans="2:8">
      <c r="B115">
        <v>1</v>
      </c>
      <c r="C115">
        <v>8.3080000000000001E-2</v>
      </c>
      <c r="D115">
        <v>1.02626</v>
      </c>
      <c r="E115">
        <v>9.1310000000000002E-2</v>
      </c>
      <c r="F115">
        <v>0.34037000000000001</v>
      </c>
      <c r="G115">
        <v>0.15603</v>
      </c>
      <c r="H115">
        <v>0.22269</v>
      </c>
    </row>
    <row r="116" spans="2:8">
      <c r="B116">
        <v>1</v>
      </c>
      <c r="C116">
        <v>0.87866999999999995</v>
      </c>
      <c r="D116">
        <v>0.80434000000000005</v>
      </c>
      <c r="E116">
        <v>0.81325000000000003</v>
      </c>
      <c r="F116">
        <v>0.35732999999999998</v>
      </c>
      <c r="G116">
        <v>6.4130000000000006E-2</v>
      </c>
      <c r="H116">
        <v>0.14272000000000001</v>
      </c>
    </row>
    <row r="117" spans="2:8">
      <c r="B117">
        <v>1</v>
      </c>
      <c r="C117">
        <v>0.83223000000000003</v>
      </c>
      <c r="D117">
        <v>0.91915999999999998</v>
      </c>
      <c r="E117">
        <v>0.79081000000000001</v>
      </c>
      <c r="F117">
        <v>9.2450000000000004E-2</v>
      </c>
      <c r="G117">
        <v>2.2699999999999999E-3</v>
      </c>
      <c r="H117">
        <v>0.24807999999999999</v>
      </c>
    </row>
    <row r="118" spans="2:8">
      <c r="B118">
        <v>1</v>
      </c>
      <c r="C118">
        <v>0.37545000000000001</v>
      </c>
      <c r="D118">
        <v>1.0410299999999999</v>
      </c>
      <c r="E118">
        <v>7.6119999999999993E-2</v>
      </c>
      <c r="F118">
        <v>0.31767000000000001</v>
      </c>
      <c r="G118">
        <v>0.12504000000000001</v>
      </c>
      <c r="H118">
        <v>0.16388</v>
      </c>
    </row>
    <row r="119" spans="2:8">
      <c r="B119">
        <v>1</v>
      </c>
      <c r="C119">
        <v>0.89537</v>
      </c>
      <c r="D119">
        <v>1.1720200000000001</v>
      </c>
      <c r="E119">
        <v>0.66825000000000001</v>
      </c>
      <c r="F119">
        <v>0.57672000000000001</v>
      </c>
      <c r="G119">
        <v>0.14233999999999999</v>
      </c>
      <c r="H119">
        <v>0.21684</v>
      </c>
    </row>
    <row r="120" spans="2:8">
      <c r="B120">
        <v>1</v>
      </c>
      <c r="C120">
        <v>0.59065999999999996</v>
      </c>
      <c r="D120">
        <v>0.73802999999999996</v>
      </c>
      <c r="E120">
        <v>0.54908999999999997</v>
      </c>
      <c r="F120">
        <v>0.59591000000000005</v>
      </c>
      <c r="G120">
        <v>0.24249000000000001</v>
      </c>
      <c r="H120">
        <v>0.42192000000000002</v>
      </c>
    </row>
    <row r="121" spans="2:8">
      <c r="B121">
        <v>1</v>
      </c>
      <c r="C121">
        <v>0.82818999999999998</v>
      </c>
      <c r="D121">
        <v>1.3006</v>
      </c>
      <c r="E121">
        <v>0.60267999999999999</v>
      </c>
      <c r="F121">
        <v>0.43625999999999998</v>
      </c>
      <c r="G121">
        <v>2.666E-2</v>
      </c>
      <c r="H121">
        <v>0.33229999999999998</v>
      </c>
    </row>
    <row r="122" spans="2:8">
      <c r="B122">
        <v>1</v>
      </c>
      <c r="C122">
        <v>0.71206000000000003</v>
      </c>
      <c r="D122">
        <v>1.07284</v>
      </c>
      <c r="E122">
        <v>7.5660000000000005E-2</v>
      </c>
      <c r="F122">
        <v>0.30658000000000002</v>
      </c>
      <c r="G122">
        <v>3.0599999999999999E-2</v>
      </c>
      <c r="H122">
        <v>0.18259</v>
      </c>
    </row>
    <row r="123" spans="2:8">
      <c r="B123">
        <v>1</v>
      </c>
      <c r="C123">
        <v>1.1540600000000001</v>
      </c>
      <c r="D123">
        <v>0.92932999999999999</v>
      </c>
      <c r="E123">
        <v>0.88212999999999997</v>
      </c>
      <c r="F123">
        <v>7.6990000000000003E-2</v>
      </c>
      <c r="G123">
        <v>1.397E-2</v>
      </c>
      <c r="H123">
        <v>0</v>
      </c>
    </row>
    <row r="124" spans="2:8">
      <c r="B124">
        <v>1</v>
      </c>
      <c r="C124">
        <v>1.0256400000000001</v>
      </c>
      <c r="D124">
        <v>0.80001</v>
      </c>
      <c r="E124">
        <v>0.83947000000000005</v>
      </c>
      <c r="F124">
        <v>0.33916000000000002</v>
      </c>
      <c r="G124">
        <v>4.582E-2</v>
      </c>
      <c r="H124">
        <v>0.21854000000000001</v>
      </c>
    </row>
    <row r="125" spans="2:8">
      <c r="B125">
        <v>1</v>
      </c>
      <c r="C125">
        <v>1.12094</v>
      </c>
      <c r="D125">
        <v>1.2021500000000001</v>
      </c>
      <c r="E125">
        <v>0.75905</v>
      </c>
      <c r="F125">
        <v>0.32112000000000002</v>
      </c>
      <c r="G125">
        <v>2.758E-2</v>
      </c>
      <c r="H125">
        <v>0.128</v>
      </c>
    </row>
    <row r="126" spans="2:8">
      <c r="B126">
        <v>1</v>
      </c>
      <c r="C126">
        <v>0.59531999999999996</v>
      </c>
      <c r="D126">
        <v>0.95347999999999999</v>
      </c>
      <c r="E126">
        <v>0.69510000000000005</v>
      </c>
      <c r="F126">
        <v>0.40148</v>
      </c>
      <c r="G126">
        <v>6.8250000000000005E-2</v>
      </c>
      <c r="H126">
        <v>0.23027</v>
      </c>
    </row>
    <row r="127" spans="2:8">
      <c r="B127">
        <v>1</v>
      </c>
      <c r="C127">
        <v>0.39046999999999998</v>
      </c>
      <c r="D127">
        <v>0.85563</v>
      </c>
      <c r="E127">
        <v>0.57379000000000002</v>
      </c>
      <c r="F127">
        <v>0.47216000000000002</v>
      </c>
      <c r="G127">
        <v>0.15071999999999999</v>
      </c>
      <c r="H127">
        <v>0.22974</v>
      </c>
    </row>
    <row r="128" spans="2:8">
      <c r="B128">
        <v>1</v>
      </c>
      <c r="C128">
        <v>0.88112999999999997</v>
      </c>
      <c r="D128">
        <v>0.60428999999999999</v>
      </c>
      <c r="E128">
        <v>0.73792999999999997</v>
      </c>
      <c r="F128">
        <v>0.26268000000000002</v>
      </c>
      <c r="G128">
        <v>6.3579999999999998E-2</v>
      </c>
      <c r="H128">
        <v>6.4310000000000006E-2</v>
      </c>
    </row>
    <row r="129" spans="2:8">
      <c r="B129">
        <v>1</v>
      </c>
      <c r="C129">
        <v>0.59867000000000004</v>
      </c>
      <c r="D129">
        <v>0.92557999999999996</v>
      </c>
      <c r="E129">
        <v>0.66015000000000001</v>
      </c>
      <c r="F129">
        <v>0.24499000000000001</v>
      </c>
      <c r="G129">
        <v>0.12905</v>
      </c>
      <c r="H129">
        <v>0.11251</v>
      </c>
    </row>
    <row r="130" spans="2:8">
      <c r="B130">
        <v>1</v>
      </c>
      <c r="C130">
        <v>0.39752999999999999</v>
      </c>
      <c r="D130">
        <v>0.43106</v>
      </c>
      <c r="E130">
        <v>0.60163999999999995</v>
      </c>
      <c r="F130">
        <v>0.40820000000000001</v>
      </c>
      <c r="G130">
        <v>0.12569</v>
      </c>
      <c r="H130">
        <v>0.21221999999999999</v>
      </c>
    </row>
    <row r="131" spans="2:8">
      <c r="B131">
        <v>1</v>
      </c>
      <c r="C131">
        <v>1.0087999999999999</v>
      </c>
      <c r="D131">
        <v>0.54447000000000001</v>
      </c>
      <c r="E131">
        <v>0.69804999999999995</v>
      </c>
      <c r="F131">
        <v>0.30032999999999999</v>
      </c>
      <c r="G131">
        <v>5.8630000000000002E-2</v>
      </c>
      <c r="H131">
        <v>0.38085999999999998</v>
      </c>
    </row>
    <row r="132" spans="2:8">
      <c r="B132">
        <v>1</v>
      </c>
      <c r="C132">
        <v>0.79906999999999995</v>
      </c>
      <c r="D132">
        <v>1.20278</v>
      </c>
      <c r="E132">
        <v>0.67390000000000005</v>
      </c>
      <c r="F132">
        <v>0.25123000000000001</v>
      </c>
      <c r="G132">
        <v>2.9610000000000001E-2</v>
      </c>
      <c r="H132">
        <v>0.15275</v>
      </c>
    </row>
    <row r="133" spans="2:8">
      <c r="B133">
        <v>1</v>
      </c>
      <c r="C133">
        <v>0.98548999999999998</v>
      </c>
      <c r="D133">
        <v>0.81889000000000001</v>
      </c>
      <c r="E133">
        <v>0.60236999999999996</v>
      </c>
      <c r="F133">
        <v>0</v>
      </c>
      <c r="G133">
        <v>0.13788</v>
      </c>
      <c r="H133">
        <v>0.17921999999999999</v>
      </c>
    </row>
    <row r="134" spans="2:8">
      <c r="B134">
        <v>1</v>
      </c>
      <c r="C134">
        <v>0.92049000000000003</v>
      </c>
      <c r="D134">
        <v>1.18468</v>
      </c>
      <c r="E134">
        <v>0.27688000000000001</v>
      </c>
      <c r="F134">
        <v>0.33206999999999998</v>
      </c>
      <c r="G134">
        <v>8.8840000000000002E-2</v>
      </c>
      <c r="H134">
        <v>0.11973</v>
      </c>
    </row>
    <row r="135" spans="2:8">
      <c r="B135">
        <v>1</v>
      </c>
      <c r="C135">
        <v>0.54557999999999995</v>
      </c>
      <c r="D135">
        <v>0.67954000000000003</v>
      </c>
      <c r="E135">
        <v>0.40132000000000001</v>
      </c>
      <c r="F135">
        <v>0.42342000000000002</v>
      </c>
      <c r="G135">
        <v>4.3549999999999998E-2</v>
      </c>
      <c r="H135">
        <v>0.23086999999999999</v>
      </c>
    </row>
    <row r="136" spans="2:8">
      <c r="B136">
        <v>1</v>
      </c>
      <c r="C136">
        <v>0.27100000000000002</v>
      </c>
      <c r="D136">
        <v>1.0327599999999999</v>
      </c>
      <c r="E136">
        <v>0.33474999999999999</v>
      </c>
      <c r="F136">
        <v>0.25861000000000001</v>
      </c>
      <c r="G136">
        <v>8.0790000000000001E-2</v>
      </c>
      <c r="H136">
        <v>0.18987000000000001</v>
      </c>
    </row>
    <row r="137" spans="2:8">
      <c r="B137">
        <v>1</v>
      </c>
      <c r="C137">
        <v>7.1199999999999999E-2</v>
      </c>
      <c r="D137">
        <v>0.78968000000000005</v>
      </c>
      <c r="E137">
        <v>0.34200999999999998</v>
      </c>
      <c r="F137">
        <v>0.28531000000000001</v>
      </c>
      <c r="G137">
        <v>6.232E-2</v>
      </c>
      <c r="H137">
        <v>0.24362</v>
      </c>
    </row>
    <row r="138" spans="2:8">
      <c r="B138">
        <v>1</v>
      </c>
      <c r="C138">
        <v>0.64498999999999995</v>
      </c>
      <c r="D138">
        <v>0.38174000000000002</v>
      </c>
      <c r="E138">
        <v>0.51529000000000003</v>
      </c>
      <c r="F138">
        <v>0.39785999999999999</v>
      </c>
      <c r="G138">
        <v>8.4919999999999995E-2</v>
      </c>
      <c r="H138">
        <v>0.26474999999999999</v>
      </c>
    </row>
    <row r="139" spans="2:8">
      <c r="B139">
        <v>1</v>
      </c>
      <c r="C139">
        <v>0.52107000000000003</v>
      </c>
      <c r="D139">
        <v>1.0140400000000001</v>
      </c>
      <c r="E139">
        <v>0.36878</v>
      </c>
      <c r="F139">
        <v>0.10081</v>
      </c>
      <c r="G139">
        <v>0.14660000000000001</v>
      </c>
      <c r="H139">
        <v>0.19062000000000001</v>
      </c>
    </row>
    <row r="140" spans="2:8">
      <c r="B140">
        <v>1</v>
      </c>
      <c r="C140">
        <v>0.26673000000000002</v>
      </c>
      <c r="D140">
        <v>0.74302000000000001</v>
      </c>
      <c r="E140">
        <v>0.38846999999999998</v>
      </c>
      <c r="F140">
        <v>0.24424999999999999</v>
      </c>
      <c r="G140">
        <v>0.17175000000000001</v>
      </c>
      <c r="H140">
        <v>0.46187</v>
      </c>
    </row>
    <row r="141" spans="2:8">
      <c r="B141">
        <v>1</v>
      </c>
      <c r="C141">
        <v>0</v>
      </c>
      <c r="D141">
        <v>1.0012000000000001</v>
      </c>
      <c r="E141">
        <v>9.8059999999999994E-2</v>
      </c>
      <c r="F141">
        <v>0.22605</v>
      </c>
      <c r="G141">
        <v>7.6249999999999998E-2</v>
      </c>
      <c r="H141">
        <v>0.24834000000000001</v>
      </c>
    </row>
    <row r="142" spans="2:8">
      <c r="B142">
        <v>1</v>
      </c>
      <c r="C142">
        <v>0.35997000000000001</v>
      </c>
      <c r="D142">
        <v>0.86448999999999998</v>
      </c>
      <c r="E142">
        <v>0.56874000000000002</v>
      </c>
      <c r="F142">
        <v>0.38281999999999999</v>
      </c>
      <c r="G142">
        <v>5.9069999999999998E-2</v>
      </c>
      <c r="H142">
        <v>0.32296000000000002</v>
      </c>
    </row>
    <row r="143" spans="2:8">
      <c r="B143">
        <v>1</v>
      </c>
      <c r="C143">
        <v>0.19073000000000001</v>
      </c>
      <c r="D143">
        <v>0.60406000000000004</v>
      </c>
      <c r="E143">
        <v>0.44055</v>
      </c>
      <c r="F143">
        <v>0.4345</v>
      </c>
      <c r="G143">
        <v>0.15048</v>
      </c>
      <c r="H143">
        <v>0.24324999999999999</v>
      </c>
    </row>
    <row r="144" spans="2:8">
      <c r="B144">
        <v>1</v>
      </c>
      <c r="C144">
        <v>0.33023999999999998</v>
      </c>
      <c r="D144">
        <v>0.95570999999999995</v>
      </c>
      <c r="E144">
        <v>0</v>
      </c>
      <c r="F144">
        <v>0.40839999999999999</v>
      </c>
      <c r="G144">
        <v>8.7859999999999994E-2</v>
      </c>
      <c r="H144">
        <v>0.21487999999999999</v>
      </c>
    </row>
    <row r="145" spans="2:8">
      <c r="B145">
        <v>1</v>
      </c>
      <c r="C145">
        <v>0.45406999999999997</v>
      </c>
      <c r="D145">
        <v>0.86907999999999996</v>
      </c>
      <c r="E145">
        <v>0.35874</v>
      </c>
      <c r="F145">
        <v>0.24232000000000001</v>
      </c>
      <c r="G145">
        <v>0.17460999999999999</v>
      </c>
      <c r="H145">
        <v>0.219</v>
      </c>
    </row>
    <row r="146" spans="2:8">
      <c r="B146">
        <v>1</v>
      </c>
      <c r="C146">
        <v>0.36470999999999998</v>
      </c>
      <c r="D146">
        <v>0.99875999999999998</v>
      </c>
      <c r="E146">
        <v>0.41435</v>
      </c>
      <c r="F146">
        <v>0.42215000000000003</v>
      </c>
      <c r="G146">
        <v>5.8389999999999997E-2</v>
      </c>
      <c r="H146">
        <v>0.37541999999999998</v>
      </c>
    </row>
    <row r="147" spans="2:8">
      <c r="B147">
        <v>1</v>
      </c>
      <c r="C147">
        <v>0.44024999999999997</v>
      </c>
      <c r="D147">
        <v>0.59206999999999999</v>
      </c>
      <c r="E147">
        <v>0.36291000000000001</v>
      </c>
      <c r="F147">
        <v>0.46073999999999998</v>
      </c>
      <c r="G147">
        <v>0.28105000000000002</v>
      </c>
      <c r="H147">
        <v>0.18093000000000001</v>
      </c>
    </row>
    <row r="148" spans="2:8">
      <c r="B148">
        <v>1</v>
      </c>
      <c r="C148">
        <v>0.76820999999999995</v>
      </c>
      <c r="D148">
        <v>0.77710999999999997</v>
      </c>
      <c r="E148">
        <v>0.72989999999999999</v>
      </c>
      <c r="F148">
        <v>0.19847000000000001</v>
      </c>
      <c r="G148">
        <v>3.9E-2</v>
      </c>
      <c r="H148">
        <v>7.8549999999999995E-2</v>
      </c>
    </row>
    <row r="149" spans="2:8">
      <c r="B149">
        <v>1</v>
      </c>
      <c r="C149">
        <v>0.99355000000000004</v>
      </c>
      <c r="D149">
        <v>1.1046400000000001</v>
      </c>
      <c r="E149">
        <v>4.7759999999999997E-2</v>
      </c>
      <c r="F149">
        <v>0.49495</v>
      </c>
      <c r="G149">
        <v>0.12474</v>
      </c>
      <c r="H149">
        <v>0.10460999999999999</v>
      </c>
    </row>
    <row r="150" spans="2:8">
      <c r="B150">
        <v>1</v>
      </c>
      <c r="C150">
        <v>0.27107999999999999</v>
      </c>
      <c r="D150">
        <v>0.70904999999999996</v>
      </c>
      <c r="E150">
        <v>0.48246</v>
      </c>
      <c r="F150">
        <v>0.44017000000000001</v>
      </c>
      <c r="G150">
        <v>0.19034000000000001</v>
      </c>
      <c r="H150">
        <v>0.79588000000000003</v>
      </c>
    </row>
    <row r="151" spans="2:8">
      <c r="B151">
        <v>1</v>
      </c>
      <c r="C151">
        <v>0.7419</v>
      </c>
      <c r="D151">
        <v>0.38562000000000002</v>
      </c>
      <c r="E151">
        <v>0.72926000000000002</v>
      </c>
      <c r="F151">
        <v>0.40577000000000002</v>
      </c>
      <c r="G151">
        <v>0.38330999999999998</v>
      </c>
      <c r="H151">
        <v>5.5469999999999998E-2</v>
      </c>
    </row>
    <row r="152" spans="2:8">
      <c r="B152">
        <v>1</v>
      </c>
      <c r="C152">
        <v>1.6039999999999999E-2</v>
      </c>
      <c r="D152">
        <v>0.41133999999999998</v>
      </c>
      <c r="E152">
        <v>0.22561999999999999</v>
      </c>
      <c r="F152">
        <v>0.43053999999999998</v>
      </c>
      <c r="G152">
        <v>6.9769999999999999E-2</v>
      </c>
      <c r="H152">
        <v>0.33128000000000002</v>
      </c>
    </row>
    <row r="153" spans="2:8">
      <c r="B153">
        <v>1</v>
      </c>
      <c r="C153">
        <v>0.83523999999999998</v>
      </c>
      <c r="D153">
        <v>1.01905</v>
      </c>
      <c r="E153">
        <v>0.70806000000000002</v>
      </c>
      <c r="F153">
        <v>0.53725999999999996</v>
      </c>
      <c r="G153">
        <v>9.1789999999999997E-2</v>
      </c>
      <c r="H153">
        <v>0.40827999999999998</v>
      </c>
    </row>
    <row r="154" spans="2:8">
      <c r="B154">
        <v>1</v>
      </c>
      <c r="C154">
        <v>0.42249999999999999</v>
      </c>
      <c r="D154">
        <v>0.88766999999999996</v>
      </c>
      <c r="E154">
        <v>0.23402000000000001</v>
      </c>
      <c r="F154">
        <v>0.49308999999999997</v>
      </c>
      <c r="G154">
        <v>5.7860000000000002E-2</v>
      </c>
      <c r="H154">
        <v>0.20618</v>
      </c>
    </row>
    <row r="155" spans="2:8">
      <c r="B155">
        <v>1</v>
      </c>
      <c r="C155">
        <v>1.0121599999999999</v>
      </c>
      <c r="D155">
        <v>1.1061399999999999</v>
      </c>
      <c r="E155">
        <v>0.76649</v>
      </c>
      <c r="F155">
        <v>0.30586999999999998</v>
      </c>
      <c r="G155">
        <v>8.7200000000000003E-3</v>
      </c>
      <c r="H155">
        <v>0.11921</v>
      </c>
    </row>
    <row r="156" spans="2:8">
      <c r="B156">
        <v>1</v>
      </c>
      <c r="C156">
        <v>0.88180000000000003</v>
      </c>
      <c r="D156">
        <v>0.747</v>
      </c>
      <c r="E156">
        <v>0.61712</v>
      </c>
      <c r="F156">
        <v>0.17288000000000001</v>
      </c>
      <c r="G156">
        <v>6.3240000000000005E-2</v>
      </c>
      <c r="H156">
        <v>0.11291</v>
      </c>
    </row>
    <row r="157" spans="2:8">
      <c r="B157">
        <v>1</v>
      </c>
      <c r="C157">
        <v>0.54649000000000003</v>
      </c>
      <c r="D157">
        <v>0.68093000000000004</v>
      </c>
      <c r="E157">
        <v>0.40064</v>
      </c>
      <c r="F157">
        <v>0.35571000000000003</v>
      </c>
      <c r="G157">
        <v>7.8539999999999999E-2</v>
      </c>
      <c r="H157">
        <v>9.1310000000000002E-2</v>
      </c>
    </row>
    <row r="158" spans="2:8">
      <c r="B158">
        <v>1</v>
      </c>
      <c r="C158">
        <v>0.75778000000000001</v>
      </c>
      <c r="D158">
        <v>0.86040000000000005</v>
      </c>
      <c r="E158">
        <v>0.16683000000000001</v>
      </c>
      <c r="F158">
        <v>0.10384</v>
      </c>
      <c r="G158">
        <v>7.1220000000000006E-2</v>
      </c>
      <c r="H158">
        <v>0.12343999999999999</v>
      </c>
    </row>
    <row r="159" spans="2:8">
      <c r="B159">
        <v>1</v>
      </c>
      <c r="C159">
        <v>0.26074000000000003</v>
      </c>
      <c r="D159">
        <v>1.0352600000000001</v>
      </c>
      <c r="E159">
        <v>0.20583000000000001</v>
      </c>
      <c r="F159">
        <v>0.38857000000000003</v>
      </c>
      <c r="G159">
        <v>0.12352</v>
      </c>
      <c r="H159">
        <v>0.18798000000000001</v>
      </c>
    </row>
    <row r="160" spans="2:8">
      <c r="B160">
        <v>1</v>
      </c>
      <c r="C160">
        <v>0.67866000000000004</v>
      </c>
      <c r="D160">
        <v>0.66290000000000004</v>
      </c>
      <c r="E160">
        <v>0.31051000000000001</v>
      </c>
      <c r="F160">
        <v>0.41465999999999997</v>
      </c>
      <c r="G160">
        <v>0.11686000000000001</v>
      </c>
      <c r="H160">
        <v>0.12388</v>
      </c>
    </row>
    <row r="161" spans="2:8">
      <c r="B161">
        <v>1</v>
      </c>
      <c r="C161">
        <v>0.23905999999999999</v>
      </c>
      <c r="D161">
        <v>0.79273000000000005</v>
      </c>
      <c r="E161">
        <v>0.36314999999999997</v>
      </c>
      <c r="F161">
        <v>0.22917000000000001</v>
      </c>
      <c r="G161">
        <v>0.19900000000000001</v>
      </c>
      <c r="H161">
        <v>0.17441000000000001</v>
      </c>
    </row>
    <row r="162" spans="2:8">
      <c r="B162">
        <v>1</v>
      </c>
      <c r="C162">
        <v>0.21102000000000001</v>
      </c>
      <c r="D162">
        <v>1.1329899999999999</v>
      </c>
      <c r="E162">
        <v>0.33861000000000002</v>
      </c>
      <c r="F162">
        <v>0.45727000000000001</v>
      </c>
      <c r="G162">
        <v>7.2669999999999998E-2</v>
      </c>
      <c r="H162">
        <v>0.29065999999999997</v>
      </c>
    </row>
    <row r="163" spans="2:8">
      <c r="B163">
        <v>1</v>
      </c>
      <c r="C163">
        <v>0.36498000000000003</v>
      </c>
      <c r="D163">
        <v>0.97619</v>
      </c>
      <c r="E163">
        <v>0.43540000000000001</v>
      </c>
      <c r="F163">
        <v>0.36771999999999999</v>
      </c>
      <c r="G163">
        <v>0.10713</v>
      </c>
      <c r="H163">
        <v>0.20843</v>
      </c>
    </row>
    <row r="164" spans="2:8">
      <c r="B164">
        <v>1</v>
      </c>
      <c r="C164">
        <v>1.0602400000000001</v>
      </c>
      <c r="D164">
        <v>0.90527999999999997</v>
      </c>
      <c r="E164">
        <v>0.43371999999999999</v>
      </c>
      <c r="F164">
        <v>0.31913999999999998</v>
      </c>
      <c r="G164">
        <v>0.11090999999999999</v>
      </c>
      <c r="H164">
        <v>6.8220000000000003E-2</v>
      </c>
    </row>
    <row r="165" spans="2:8">
      <c r="B165">
        <v>1</v>
      </c>
      <c r="C165">
        <v>6.9400000000000003E-2</v>
      </c>
      <c r="D165">
        <v>0.77264999999999995</v>
      </c>
      <c r="E165">
        <v>0.29707</v>
      </c>
      <c r="F165">
        <v>0.47692000000000001</v>
      </c>
      <c r="G165">
        <v>0.15639</v>
      </c>
      <c r="H165">
        <v>0.19386999999999999</v>
      </c>
    </row>
    <row r="166" spans="2:8">
      <c r="B166">
        <v>1</v>
      </c>
      <c r="C166">
        <v>0.46038000000000001</v>
      </c>
      <c r="D166">
        <v>0.62736000000000003</v>
      </c>
      <c r="E166">
        <v>0.61114000000000002</v>
      </c>
      <c r="F166">
        <v>0.66246000000000005</v>
      </c>
      <c r="G166">
        <v>7.2470000000000007E-2</v>
      </c>
      <c r="H166">
        <v>0.40359</v>
      </c>
    </row>
    <row r="167" spans="2:8">
      <c r="B167">
        <v>1</v>
      </c>
      <c r="C167">
        <v>0.28520000000000001</v>
      </c>
      <c r="D167">
        <v>1.00268</v>
      </c>
      <c r="E167">
        <v>0.38214999999999999</v>
      </c>
      <c r="F167">
        <v>0.32878000000000002</v>
      </c>
      <c r="G167">
        <v>5.747E-2</v>
      </c>
      <c r="H167">
        <v>0.34377000000000002</v>
      </c>
    </row>
    <row r="168" spans="2:8">
      <c r="B168">
        <v>1</v>
      </c>
      <c r="C168">
        <v>0.20824000000000001</v>
      </c>
      <c r="D168">
        <v>0.66800999999999999</v>
      </c>
      <c r="E168">
        <v>0.46721000000000001</v>
      </c>
      <c r="F168">
        <v>0.19184000000000001</v>
      </c>
      <c r="G168">
        <v>8.1240000000000007E-2</v>
      </c>
      <c r="H168">
        <v>0.21332999999999999</v>
      </c>
    </row>
    <row r="169" spans="2:8">
      <c r="B169">
        <v>1</v>
      </c>
      <c r="C169">
        <v>7.85E-2</v>
      </c>
      <c r="D169">
        <v>0</v>
      </c>
      <c r="E169">
        <v>6.6989999999999994E-2</v>
      </c>
      <c r="F169">
        <v>0.48879</v>
      </c>
      <c r="G169">
        <v>8.2890000000000005E-2</v>
      </c>
      <c r="H169">
        <v>0.23835000000000001</v>
      </c>
    </row>
    <row r="170" spans="2:8">
      <c r="B170">
        <v>1</v>
      </c>
      <c r="C170">
        <v>0.34193000000000001</v>
      </c>
      <c r="D170">
        <v>0.76061999999999996</v>
      </c>
      <c r="E170">
        <v>0.15010000000000001</v>
      </c>
      <c r="F170">
        <v>0.23501</v>
      </c>
      <c r="G170">
        <v>5.2690000000000001E-2</v>
      </c>
      <c r="H170">
        <v>0.18386</v>
      </c>
    </row>
    <row r="171" spans="2:8">
      <c r="B171">
        <v>1</v>
      </c>
      <c r="C171">
        <v>0.17416999999999999</v>
      </c>
      <c r="D171">
        <v>0.46475</v>
      </c>
      <c r="E171">
        <v>0.24009</v>
      </c>
      <c r="F171">
        <v>0.37724999999999997</v>
      </c>
      <c r="G171">
        <v>0.12139</v>
      </c>
      <c r="H171">
        <v>0.28656999999999999</v>
      </c>
    </row>
    <row r="172" spans="2:8">
      <c r="B172">
        <v>1</v>
      </c>
      <c r="C172">
        <v>0.46533999999999998</v>
      </c>
      <c r="D172">
        <v>0.77115</v>
      </c>
      <c r="E172">
        <v>0.15185000000000001</v>
      </c>
      <c r="F172">
        <v>0.46866000000000002</v>
      </c>
      <c r="G172">
        <v>0.17921999999999999</v>
      </c>
      <c r="H172">
        <v>0.20165</v>
      </c>
    </row>
    <row r="173" spans="2:8">
      <c r="B173">
        <v>1</v>
      </c>
      <c r="C173">
        <v>0.25812000000000002</v>
      </c>
      <c r="D173">
        <v>0.85187999999999997</v>
      </c>
      <c r="E173">
        <v>0.27124999999999999</v>
      </c>
      <c r="F173">
        <v>0.39493</v>
      </c>
      <c r="G173">
        <v>0.12831999999999999</v>
      </c>
      <c r="H173">
        <v>0.21747</v>
      </c>
    </row>
    <row r="174" spans="2:8">
      <c r="B174">
        <v>1</v>
      </c>
      <c r="C174">
        <v>0.31981999999999999</v>
      </c>
      <c r="D174">
        <v>0.30285000000000001</v>
      </c>
      <c r="E174">
        <v>0.30335000000000001</v>
      </c>
      <c r="F174">
        <v>0.23413999999999999</v>
      </c>
      <c r="G174">
        <v>9.7189999999999999E-2</v>
      </c>
      <c r="H174">
        <v>0.36509999999999998</v>
      </c>
    </row>
    <row r="175" spans="2:8">
      <c r="B175">
        <v>1</v>
      </c>
      <c r="C175">
        <v>0.22208</v>
      </c>
      <c r="D175">
        <v>0.77370000000000005</v>
      </c>
      <c r="E175">
        <v>0.42864000000000002</v>
      </c>
      <c r="F175">
        <v>0.59201000000000004</v>
      </c>
      <c r="G175">
        <v>0.55191000000000001</v>
      </c>
      <c r="H175">
        <v>0.22628000000000001</v>
      </c>
    </row>
    <row r="176" spans="2:8">
      <c r="B176">
        <v>1</v>
      </c>
      <c r="C176">
        <v>0.28665000000000002</v>
      </c>
      <c r="D176">
        <v>0.35386000000000001</v>
      </c>
      <c r="E176">
        <v>0.31909999999999999</v>
      </c>
      <c r="F176">
        <v>0.48449999999999999</v>
      </c>
      <c r="G176">
        <v>8.0100000000000005E-2</v>
      </c>
      <c r="H176">
        <v>0.18260000000000001</v>
      </c>
    </row>
    <row r="177" spans="1:132">
      <c r="B177">
        <v>1</v>
      </c>
      <c r="C177">
        <v>0.66320000000000001</v>
      </c>
      <c r="D177">
        <v>0.47488999999999998</v>
      </c>
      <c r="E177">
        <v>0.72192999999999996</v>
      </c>
      <c r="F177">
        <v>0.15684000000000001</v>
      </c>
      <c r="G177">
        <v>0.18906000000000001</v>
      </c>
      <c r="H177">
        <v>0.47178999999999999</v>
      </c>
    </row>
    <row r="178" spans="1:132">
      <c r="B178">
        <v>1</v>
      </c>
      <c r="C178">
        <v>1.5299999999999999E-2</v>
      </c>
      <c r="D178">
        <v>0.41587000000000002</v>
      </c>
      <c r="E178">
        <v>0.22395999999999999</v>
      </c>
      <c r="F178">
        <v>0.11849999999999999</v>
      </c>
      <c r="G178">
        <v>0.10062</v>
      </c>
      <c r="H178">
        <v>0.19727</v>
      </c>
    </row>
    <row r="179" spans="1:132">
      <c r="B179">
        <v>1</v>
      </c>
      <c r="C179">
        <v>0.20868</v>
      </c>
      <c r="D179">
        <v>0.13994999999999999</v>
      </c>
      <c r="E179">
        <v>0.28443000000000002</v>
      </c>
      <c r="F179">
        <v>0.36453000000000002</v>
      </c>
      <c r="G179">
        <v>0.10731</v>
      </c>
      <c r="H179">
        <v>0.16681000000000001</v>
      </c>
    </row>
    <row r="182" spans="1:132">
      <c r="A182" t="s">
        <v>309</v>
      </c>
      <c r="B182">
        <f t="array" ref="B182:EB188">TRANSPOSE(B22:H179)</f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</row>
    <row r="183" spans="1:132">
      <c r="B183">
        <v>1.3965099999999999</v>
      </c>
      <c r="C183">
        <v>1.3023199999999999</v>
      </c>
      <c r="D183">
        <v>1.32548</v>
      </c>
      <c r="E183">
        <v>1.4590000000000001</v>
      </c>
      <c r="F183">
        <v>1.32629</v>
      </c>
      <c r="G183">
        <v>1.2902499999999999</v>
      </c>
      <c r="H183">
        <v>1.32944</v>
      </c>
      <c r="I183">
        <v>1.3317099999999999</v>
      </c>
      <c r="J183">
        <v>1.2501800000000001</v>
      </c>
      <c r="K183">
        <v>1.33358</v>
      </c>
      <c r="L183">
        <v>1.2285699999999999</v>
      </c>
      <c r="M183">
        <v>0.95577999999999996</v>
      </c>
      <c r="N183">
        <v>1.3372299999999999</v>
      </c>
      <c r="O183">
        <v>1.02054</v>
      </c>
      <c r="P183">
        <v>1.3945099999999999</v>
      </c>
      <c r="Q183">
        <v>0.98124</v>
      </c>
      <c r="R183">
        <v>1.5639099999999999</v>
      </c>
      <c r="S183">
        <v>1.33596</v>
      </c>
      <c r="T183">
        <v>1.30782</v>
      </c>
      <c r="U183">
        <v>1.42727</v>
      </c>
      <c r="V183">
        <v>1.26637</v>
      </c>
      <c r="W183">
        <v>1.3601099999999999</v>
      </c>
      <c r="X183">
        <v>1.0442400000000001</v>
      </c>
      <c r="Y183">
        <v>1.52186</v>
      </c>
      <c r="Z183">
        <v>1.0635300000000001</v>
      </c>
      <c r="AA183">
        <v>1.32792</v>
      </c>
      <c r="AB183">
        <v>1.1071500000000001</v>
      </c>
      <c r="AC183">
        <v>1.69042</v>
      </c>
      <c r="AD183">
        <v>1.2777799999999999</v>
      </c>
      <c r="AE183">
        <v>1.0535099999999999</v>
      </c>
      <c r="AF183">
        <v>1.1789799999999999</v>
      </c>
      <c r="AG183">
        <v>1.06166</v>
      </c>
      <c r="AH183">
        <v>0.91861000000000004</v>
      </c>
      <c r="AI183">
        <v>0.96689999999999998</v>
      </c>
      <c r="AJ183">
        <v>1.39541</v>
      </c>
      <c r="AK183">
        <v>1.23011</v>
      </c>
      <c r="AL183">
        <v>1.2074</v>
      </c>
      <c r="AM183">
        <v>1.29098</v>
      </c>
      <c r="AN183">
        <v>1.5542199999999999</v>
      </c>
      <c r="AO183">
        <v>0.99534</v>
      </c>
      <c r="AP183">
        <v>1.21183</v>
      </c>
      <c r="AQ183">
        <v>0.76454</v>
      </c>
      <c r="AR183">
        <v>0.74553000000000003</v>
      </c>
      <c r="AS183">
        <v>0.63244</v>
      </c>
      <c r="AT183">
        <v>1.1689099999999999</v>
      </c>
      <c r="AU183">
        <v>1.27074</v>
      </c>
      <c r="AV183">
        <v>1.24461</v>
      </c>
      <c r="AW183">
        <v>0.86402000000000001</v>
      </c>
      <c r="AX183">
        <v>1.32376</v>
      </c>
      <c r="AY183">
        <v>1.2511399999999999</v>
      </c>
      <c r="AZ183">
        <v>0.68132999999999999</v>
      </c>
      <c r="BA183">
        <v>0.59448000000000001</v>
      </c>
      <c r="BB183">
        <v>0.75985000000000003</v>
      </c>
      <c r="BC183">
        <v>1.1225400000000001</v>
      </c>
      <c r="BD183">
        <v>1.1849799999999999</v>
      </c>
      <c r="BE183">
        <v>1.14723</v>
      </c>
      <c r="BF183">
        <v>0.59325000000000006</v>
      </c>
      <c r="BG183">
        <v>0.90019000000000005</v>
      </c>
      <c r="BH183">
        <v>1.0319199999999999</v>
      </c>
      <c r="BI183">
        <v>1.1255500000000001</v>
      </c>
      <c r="BJ183">
        <v>1.12486</v>
      </c>
      <c r="BK183">
        <v>1.0825400000000001</v>
      </c>
      <c r="BL183">
        <v>1.1314500000000001</v>
      </c>
      <c r="BM183">
        <v>1.13764</v>
      </c>
      <c r="BN183">
        <v>0.81037999999999999</v>
      </c>
      <c r="BO183">
        <v>1.2080599999999999</v>
      </c>
      <c r="BP183">
        <v>1.2081299999999999</v>
      </c>
      <c r="BQ183">
        <v>0.93928999999999996</v>
      </c>
      <c r="BR183">
        <v>0.80147999999999997</v>
      </c>
      <c r="BS183">
        <v>0.95847000000000004</v>
      </c>
      <c r="BT183">
        <v>1.0076099999999999</v>
      </c>
      <c r="BU183">
        <v>1.3860399999999999</v>
      </c>
      <c r="BV183">
        <v>1.15174</v>
      </c>
      <c r="BW183">
        <v>0.82826999999999995</v>
      </c>
      <c r="BX183">
        <v>0.63216000000000006</v>
      </c>
      <c r="BY183">
        <v>1.06098</v>
      </c>
      <c r="BZ183">
        <v>0.47427999999999998</v>
      </c>
      <c r="CA183">
        <v>0.65434999999999999</v>
      </c>
      <c r="CB183">
        <v>0.77041999999999999</v>
      </c>
      <c r="CC183">
        <v>1.02389</v>
      </c>
      <c r="CD183">
        <v>0.59543000000000001</v>
      </c>
      <c r="CE183">
        <v>0.90198</v>
      </c>
      <c r="CF183">
        <v>0.97438000000000002</v>
      </c>
      <c r="CG183">
        <v>0.89012000000000002</v>
      </c>
      <c r="CH183">
        <v>0.47038000000000002</v>
      </c>
      <c r="CI183">
        <v>1.04345</v>
      </c>
      <c r="CJ183">
        <v>0.92052999999999996</v>
      </c>
      <c r="CK183">
        <v>1.15991</v>
      </c>
      <c r="CL183">
        <v>1.1131200000000001</v>
      </c>
      <c r="CM183">
        <v>0.70531999999999995</v>
      </c>
      <c r="CN183">
        <v>0.18847</v>
      </c>
      <c r="CO183">
        <v>0.73479000000000005</v>
      </c>
      <c r="CP183">
        <v>0.91851000000000005</v>
      </c>
      <c r="CQ183">
        <v>8.3080000000000001E-2</v>
      </c>
      <c r="CR183">
        <v>0.87866999999999995</v>
      </c>
      <c r="CS183">
        <v>0.83223000000000003</v>
      </c>
      <c r="CT183">
        <v>0.37545000000000001</v>
      </c>
      <c r="CU183">
        <v>0.89537</v>
      </c>
      <c r="CV183">
        <v>0.59065999999999996</v>
      </c>
      <c r="CW183">
        <v>0.82818999999999998</v>
      </c>
      <c r="CX183">
        <v>0.71206000000000003</v>
      </c>
      <c r="CY183">
        <v>1.1540600000000001</v>
      </c>
      <c r="CZ183">
        <v>1.0256400000000001</v>
      </c>
      <c r="DA183">
        <v>1.12094</v>
      </c>
      <c r="DB183">
        <v>0.59531999999999996</v>
      </c>
      <c r="DC183">
        <v>0.39046999999999998</v>
      </c>
      <c r="DD183">
        <v>0.88112999999999997</v>
      </c>
      <c r="DE183">
        <v>0.59867000000000004</v>
      </c>
      <c r="DF183">
        <v>0.39752999999999999</v>
      </c>
      <c r="DG183">
        <v>1.0087999999999999</v>
      </c>
      <c r="DH183">
        <v>0.79906999999999995</v>
      </c>
      <c r="DI183">
        <v>0.98548999999999998</v>
      </c>
      <c r="DJ183">
        <v>0.92049000000000003</v>
      </c>
      <c r="DK183">
        <v>0.54557999999999995</v>
      </c>
      <c r="DL183">
        <v>0.27100000000000002</v>
      </c>
      <c r="DM183">
        <v>7.1199999999999999E-2</v>
      </c>
      <c r="DN183">
        <v>0.64498999999999995</v>
      </c>
      <c r="DO183">
        <v>0.52107000000000003</v>
      </c>
      <c r="DP183">
        <v>0.26673000000000002</v>
      </c>
      <c r="DQ183">
        <v>0</v>
      </c>
      <c r="DR183">
        <v>0.35997000000000001</v>
      </c>
      <c r="DS183">
        <v>0.19073000000000001</v>
      </c>
      <c r="DT183">
        <v>0.33023999999999998</v>
      </c>
      <c r="DU183">
        <v>0.45406999999999997</v>
      </c>
      <c r="DV183">
        <v>0.36470999999999998</v>
      </c>
      <c r="DW183">
        <v>0.44024999999999997</v>
      </c>
      <c r="DX183">
        <v>0.76820999999999995</v>
      </c>
      <c r="DY183">
        <v>0.99355000000000004</v>
      </c>
      <c r="DZ183">
        <v>0.27107999999999999</v>
      </c>
      <c r="EA183">
        <v>0.7419</v>
      </c>
      <c r="EB183">
        <v>1.6039999999999999E-2</v>
      </c>
    </row>
    <row r="184" spans="1:132">
      <c r="B184">
        <v>1.34951</v>
      </c>
      <c r="C184">
        <v>1.4022300000000001</v>
      </c>
      <c r="D184">
        <v>1.3605799999999999</v>
      </c>
      <c r="E184">
        <v>1.3309500000000001</v>
      </c>
      <c r="F184">
        <v>1.3226100000000001</v>
      </c>
      <c r="G184">
        <v>1.31826</v>
      </c>
      <c r="H184">
        <v>1.28017</v>
      </c>
      <c r="I184">
        <v>1.2890699999999999</v>
      </c>
      <c r="J184">
        <v>1.3196699999999999</v>
      </c>
      <c r="K184">
        <v>1.3092299999999999</v>
      </c>
      <c r="L184">
        <v>1.22393</v>
      </c>
      <c r="M184">
        <v>1.2378800000000001</v>
      </c>
      <c r="N184">
        <v>1.29704</v>
      </c>
      <c r="O184">
        <v>0.91451000000000005</v>
      </c>
      <c r="P184">
        <v>1.2471099999999999</v>
      </c>
      <c r="Q184">
        <v>1.2328699999999999</v>
      </c>
      <c r="R184">
        <v>1.21963</v>
      </c>
      <c r="S184">
        <v>1.36948</v>
      </c>
      <c r="T184">
        <v>1.28566</v>
      </c>
      <c r="U184">
        <v>1.12575</v>
      </c>
      <c r="V184">
        <v>1.28548</v>
      </c>
      <c r="W184">
        <v>1.08182</v>
      </c>
      <c r="X184">
        <v>1.25596</v>
      </c>
      <c r="Y184">
        <v>1.02</v>
      </c>
      <c r="Z184">
        <v>1.1984999999999999</v>
      </c>
      <c r="AA184">
        <v>1.2993699999999999</v>
      </c>
      <c r="AB184">
        <v>1.1244700000000001</v>
      </c>
      <c r="AC184">
        <v>1.0786</v>
      </c>
      <c r="AD184">
        <v>1.2603800000000001</v>
      </c>
      <c r="AE184">
        <v>1.24823</v>
      </c>
      <c r="AF184">
        <v>1.2064299999999999</v>
      </c>
      <c r="AG184">
        <v>1.2089000000000001</v>
      </c>
      <c r="AH184">
        <v>1.2401800000000001</v>
      </c>
      <c r="AI184">
        <v>1.2650399999999999</v>
      </c>
      <c r="AJ184">
        <v>1.0839300000000001</v>
      </c>
      <c r="AK184">
        <v>1.31379</v>
      </c>
      <c r="AL184">
        <v>1.30203</v>
      </c>
      <c r="AM184">
        <v>1.0761700000000001</v>
      </c>
      <c r="AN184">
        <v>1.16594</v>
      </c>
      <c r="AO184">
        <v>0.97199999999999998</v>
      </c>
      <c r="AP184">
        <v>1.18354</v>
      </c>
      <c r="AQ184">
        <v>1.0250699999999999</v>
      </c>
      <c r="AR184">
        <v>1.04356</v>
      </c>
      <c r="AS184">
        <v>1.34043</v>
      </c>
      <c r="AT184">
        <v>1.26999</v>
      </c>
      <c r="AU184">
        <v>1.25712</v>
      </c>
      <c r="AV184">
        <v>0.95774000000000004</v>
      </c>
      <c r="AW184">
        <v>0.99902999999999997</v>
      </c>
      <c r="AX184">
        <v>1.21624</v>
      </c>
      <c r="AY184">
        <v>1.19777</v>
      </c>
      <c r="AZ184">
        <v>0.97841</v>
      </c>
      <c r="BA184">
        <v>1.01528</v>
      </c>
      <c r="BB184">
        <v>1.30477</v>
      </c>
      <c r="BC184">
        <v>1.1224099999999999</v>
      </c>
      <c r="BD184">
        <v>1.2738499999999999</v>
      </c>
      <c r="BE184">
        <v>1.25745</v>
      </c>
      <c r="BF184">
        <v>1.14184</v>
      </c>
      <c r="BG184">
        <v>0.97458999999999996</v>
      </c>
      <c r="BH184">
        <v>1.23289</v>
      </c>
      <c r="BI184">
        <v>1.27948</v>
      </c>
      <c r="BJ184">
        <v>1.07023</v>
      </c>
      <c r="BK184">
        <v>0.79623999999999995</v>
      </c>
      <c r="BL184">
        <v>1.1186199999999999</v>
      </c>
      <c r="BM184">
        <v>1.23617</v>
      </c>
      <c r="BN184">
        <v>1.1510199999999999</v>
      </c>
      <c r="BO184">
        <v>1.0700799999999999</v>
      </c>
      <c r="BP184">
        <v>0.89317999999999997</v>
      </c>
      <c r="BQ184">
        <v>1.07772</v>
      </c>
      <c r="BR184">
        <v>0.81198000000000004</v>
      </c>
      <c r="BS184">
        <v>1.22668</v>
      </c>
      <c r="BT184">
        <v>0.98521000000000003</v>
      </c>
      <c r="BU184">
        <v>1.0581799999999999</v>
      </c>
      <c r="BV184">
        <v>1.2279100000000001</v>
      </c>
      <c r="BW184">
        <v>1.08708</v>
      </c>
      <c r="BX184">
        <v>0.91225999999999996</v>
      </c>
      <c r="BY184">
        <v>0.94632000000000005</v>
      </c>
      <c r="BZ184">
        <v>1.1511499999999999</v>
      </c>
      <c r="CA184">
        <v>0.90432000000000001</v>
      </c>
      <c r="CB184">
        <v>1.10395</v>
      </c>
      <c r="CC184">
        <v>0.93793000000000004</v>
      </c>
      <c r="CD184">
        <v>0.41410999999999998</v>
      </c>
      <c r="CE184">
        <v>1.05392</v>
      </c>
      <c r="CF184">
        <v>0.90556999999999999</v>
      </c>
      <c r="CG184">
        <v>0.94674999999999998</v>
      </c>
      <c r="CH184">
        <v>0.91612000000000005</v>
      </c>
      <c r="CI184">
        <v>0.88588</v>
      </c>
      <c r="CJ184">
        <v>1.0096400000000001</v>
      </c>
      <c r="CK184">
        <v>1.1393500000000001</v>
      </c>
      <c r="CL184">
        <v>1.09562</v>
      </c>
      <c r="CM184">
        <v>1.0351600000000001</v>
      </c>
      <c r="CN184">
        <v>0.95152000000000003</v>
      </c>
      <c r="CO184">
        <v>0.64095000000000002</v>
      </c>
      <c r="CP184">
        <v>1.0023200000000001</v>
      </c>
      <c r="CQ184">
        <v>1.02626</v>
      </c>
      <c r="CR184">
        <v>0.80434000000000005</v>
      </c>
      <c r="CS184">
        <v>0.91915999999999998</v>
      </c>
      <c r="CT184">
        <v>1.0410299999999999</v>
      </c>
      <c r="CU184">
        <v>1.1720200000000001</v>
      </c>
      <c r="CV184">
        <v>0.73802999999999996</v>
      </c>
      <c r="CW184">
        <v>1.3006</v>
      </c>
      <c r="CX184">
        <v>1.07284</v>
      </c>
      <c r="CY184">
        <v>0.92932999999999999</v>
      </c>
      <c r="CZ184">
        <v>0.80001</v>
      </c>
      <c r="DA184">
        <v>1.2021500000000001</v>
      </c>
      <c r="DB184">
        <v>0.95347999999999999</v>
      </c>
      <c r="DC184">
        <v>0.85563</v>
      </c>
      <c r="DD184">
        <v>0.60428999999999999</v>
      </c>
      <c r="DE184">
        <v>0.92557999999999996</v>
      </c>
      <c r="DF184">
        <v>0.43106</v>
      </c>
      <c r="DG184">
        <v>0.54447000000000001</v>
      </c>
      <c r="DH184">
        <v>1.20278</v>
      </c>
      <c r="DI184">
        <v>0.81889000000000001</v>
      </c>
      <c r="DJ184">
        <v>1.18468</v>
      </c>
      <c r="DK184">
        <v>0.67954000000000003</v>
      </c>
      <c r="DL184">
        <v>1.0327599999999999</v>
      </c>
      <c r="DM184">
        <v>0.78968000000000005</v>
      </c>
      <c r="DN184">
        <v>0.38174000000000002</v>
      </c>
      <c r="DO184">
        <v>1.0140400000000001</v>
      </c>
      <c r="DP184">
        <v>0.74302000000000001</v>
      </c>
      <c r="DQ184">
        <v>1.0012000000000001</v>
      </c>
      <c r="DR184">
        <v>0.86448999999999998</v>
      </c>
      <c r="DS184">
        <v>0.60406000000000004</v>
      </c>
      <c r="DT184">
        <v>0.95570999999999995</v>
      </c>
      <c r="DU184">
        <v>0.86907999999999996</v>
      </c>
      <c r="DV184">
        <v>0.99875999999999998</v>
      </c>
      <c r="DW184">
        <v>0.59206999999999999</v>
      </c>
      <c r="DX184">
        <v>0.77710999999999997</v>
      </c>
      <c r="DY184">
        <v>1.1046400000000001</v>
      </c>
      <c r="DZ184">
        <v>0.70904999999999996</v>
      </c>
      <c r="EA184">
        <v>0.38562000000000002</v>
      </c>
      <c r="EB184">
        <v>0.41133999999999998</v>
      </c>
    </row>
    <row r="185" spans="1:132">
      <c r="B185">
        <v>0.94142999999999999</v>
      </c>
      <c r="C185">
        <v>0.94784000000000002</v>
      </c>
      <c r="D185">
        <v>0.87463999999999997</v>
      </c>
      <c r="E185">
        <v>0.88521000000000005</v>
      </c>
      <c r="F185">
        <v>0.90563000000000005</v>
      </c>
      <c r="G185">
        <v>0.88910999999999996</v>
      </c>
      <c r="H185">
        <v>0.89283999999999997</v>
      </c>
      <c r="I185">
        <v>0.91086999999999996</v>
      </c>
      <c r="J185">
        <v>0.90837000000000001</v>
      </c>
      <c r="K185">
        <v>0.93156000000000005</v>
      </c>
      <c r="L185">
        <v>0.91386999999999996</v>
      </c>
      <c r="M185">
        <v>0.86026999999999998</v>
      </c>
      <c r="N185">
        <v>0.89041999999999999</v>
      </c>
      <c r="O185">
        <v>0.81444000000000005</v>
      </c>
      <c r="P185">
        <v>0.86178999999999994</v>
      </c>
      <c r="Q185">
        <v>0.69701999999999997</v>
      </c>
      <c r="R185">
        <v>0.91893999999999998</v>
      </c>
      <c r="S185">
        <v>0.89532999999999996</v>
      </c>
      <c r="T185">
        <v>0.89666999999999997</v>
      </c>
      <c r="U185">
        <v>0.80925000000000002</v>
      </c>
      <c r="V185">
        <v>0.90942999999999996</v>
      </c>
      <c r="W185">
        <v>0.76275999999999999</v>
      </c>
      <c r="X185">
        <v>0.72052000000000005</v>
      </c>
      <c r="Y185">
        <v>1.02525</v>
      </c>
      <c r="Z185">
        <v>0.79661000000000004</v>
      </c>
      <c r="AA185">
        <v>0.89185999999999999</v>
      </c>
      <c r="AB185">
        <v>0.85857000000000006</v>
      </c>
      <c r="AC185">
        <v>0.79732999999999998</v>
      </c>
      <c r="AD185">
        <v>0.94579000000000002</v>
      </c>
      <c r="AE185">
        <v>0.78722999999999999</v>
      </c>
      <c r="AF185">
        <v>0.84482999999999997</v>
      </c>
      <c r="AG185">
        <v>0.81159999999999999</v>
      </c>
      <c r="AH185">
        <v>0.69077</v>
      </c>
      <c r="AI185">
        <v>0.73850000000000005</v>
      </c>
      <c r="AJ185">
        <v>0.72024999999999995</v>
      </c>
      <c r="AK185">
        <v>0.95562000000000002</v>
      </c>
      <c r="AL185">
        <v>0.88721000000000005</v>
      </c>
      <c r="AM185">
        <v>0.87529999999999997</v>
      </c>
      <c r="AN185">
        <v>0.72492000000000001</v>
      </c>
      <c r="AO185">
        <v>0.60819999999999996</v>
      </c>
      <c r="AP185">
        <v>0.61482999999999999</v>
      </c>
      <c r="AQ185">
        <v>0.67737000000000003</v>
      </c>
      <c r="AR185">
        <v>0.64424999999999999</v>
      </c>
      <c r="AS185">
        <v>0.59772000000000003</v>
      </c>
      <c r="AT185">
        <v>0.78902000000000005</v>
      </c>
      <c r="AU185">
        <v>0.99111000000000005</v>
      </c>
      <c r="AV185">
        <v>0.96538000000000002</v>
      </c>
      <c r="AW185">
        <v>0.79074999999999995</v>
      </c>
      <c r="AX185">
        <v>0.74716000000000005</v>
      </c>
      <c r="AY185">
        <v>0.95445999999999998</v>
      </c>
      <c r="AZ185">
        <v>0.53920000000000001</v>
      </c>
      <c r="BA185">
        <v>0.61826000000000003</v>
      </c>
      <c r="BB185">
        <v>0.66098000000000001</v>
      </c>
      <c r="BC185">
        <v>0.64368000000000003</v>
      </c>
      <c r="BD185">
        <v>0.87336999999999998</v>
      </c>
      <c r="BE185">
        <v>0.73128000000000004</v>
      </c>
      <c r="BF185">
        <v>0.74314000000000002</v>
      </c>
      <c r="BG185">
        <v>0.73016999999999999</v>
      </c>
      <c r="BH185">
        <v>0.73607999999999996</v>
      </c>
      <c r="BI185">
        <v>0.77903</v>
      </c>
      <c r="BJ185">
        <v>0.72394000000000003</v>
      </c>
      <c r="BK185">
        <v>0.78805000000000003</v>
      </c>
      <c r="BL185">
        <v>0.70379999999999998</v>
      </c>
      <c r="BM185">
        <v>0.66925999999999997</v>
      </c>
      <c r="BN185">
        <v>0.68740999999999997</v>
      </c>
      <c r="BO185">
        <v>0.92356000000000005</v>
      </c>
      <c r="BP185">
        <v>0.92356000000000005</v>
      </c>
      <c r="BQ185">
        <v>0.61765999999999999</v>
      </c>
      <c r="BR185">
        <v>0.63131999999999999</v>
      </c>
      <c r="BS185">
        <v>0.53886000000000001</v>
      </c>
      <c r="BT185">
        <v>0.70950000000000002</v>
      </c>
      <c r="BU185">
        <v>1.01328</v>
      </c>
      <c r="BV185">
        <v>0.77361000000000002</v>
      </c>
      <c r="BW185">
        <v>0.63793</v>
      </c>
      <c r="BX185">
        <v>0.74675999999999998</v>
      </c>
      <c r="BY185">
        <v>0.73172000000000004</v>
      </c>
      <c r="BZ185">
        <v>0.65088000000000001</v>
      </c>
      <c r="CA185">
        <v>0.16006999999999999</v>
      </c>
      <c r="CB185">
        <v>0.57406999999999997</v>
      </c>
      <c r="CC185">
        <v>0.64044999999999996</v>
      </c>
      <c r="CD185">
        <v>0.51466000000000001</v>
      </c>
      <c r="CE185">
        <v>0.69638999999999995</v>
      </c>
      <c r="CF185">
        <v>0.72521000000000002</v>
      </c>
      <c r="CG185">
        <v>0.81657999999999997</v>
      </c>
      <c r="CH185">
        <v>0.29924000000000001</v>
      </c>
      <c r="CI185">
        <v>0.76890000000000003</v>
      </c>
      <c r="CJ185">
        <v>0.74836000000000003</v>
      </c>
      <c r="CK185">
        <v>0.87519000000000002</v>
      </c>
      <c r="CL185">
        <v>0.72436999999999996</v>
      </c>
      <c r="CM185">
        <v>0.58113999999999999</v>
      </c>
      <c r="CN185">
        <v>0.43873000000000001</v>
      </c>
      <c r="CO185">
        <v>0.60953999999999997</v>
      </c>
      <c r="CP185">
        <v>0.73545000000000005</v>
      </c>
      <c r="CQ185">
        <v>9.1310000000000002E-2</v>
      </c>
      <c r="CR185">
        <v>0.81325000000000003</v>
      </c>
      <c r="CS185">
        <v>0.79081000000000001</v>
      </c>
      <c r="CT185">
        <v>7.6119999999999993E-2</v>
      </c>
      <c r="CU185">
        <v>0.66825000000000001</v>
      </c>
      <c r="CV185">
        <v>0.54908999999999997</v>
      </c>
      <c r="CW185">
        <v>0.60267999999999999</v>
      </c>
      <c r="CX185">
        <v>7.5660000000000005E-2</v>
      </c>
      <c r="CY185">
        <v>0.88212999999999997</v>
      </c>
      <c r="CZ185">
        <v>0.83947000000000005</v>
      </c>
      <c r="DA185">
        <v>0.75905</v>
      </c>
      <c r="DB185">
        <v>0.69510000000000005</v>
      </c>
      <c r="DC185">
        <v>0.57379000000000002</v>
      </c>
      <c r="DD185">
        <v>0.73792999999999997</v>
      </c>
      <c r="DE185">
        <v>0.66015000000000001</v>
      </c>
      <c r="DF185">
        <v>0.60163999999999995</v>
      </c>
      <c r="DG185">
        <v>0.69804999999999995</v>
      </c>
      <c r="DH185">
        <v>0.67390000000000005</v>
      </c>
      <c r="DI185">
        <v>0.60236999999999996</v>
      </c>
      <c r="DJ185">
        <v>0.27688000000000001</v>
      </c>
      <c r="DK185">
        <v>0.40132000000000001</v>
      </c>
      <c r="DL185">
        <v>0.33474999999999999</v>
      </c>
      <c r="DM185">
        <v>0.34200999999999998</v>
      </c>
      <c r="DN185">
        <v>0.51529000000000003</v>
      </c>
      <c r="DO185">
        <v>0.36878</v>
      </c>
      <c r="DP185">
        <v>0.38846999999999998</v>
      </c>
      <c r="DQ185">
        <v>9.8059999999999994E-2</v>
      </c>
      <c r="DR185">
        <v>0.56874000000000002</v>
      </c>
      <c r="DS185">
        <v>0.44055</v>
      </c>
      <c r="DT185">
        <v>0</v>
      </c>
      <c r="DU185">
        <v>0.35874</v>
      </c>
      <c r="DV185">
        <v>0.41435</v>
      </c>
      <c r="DW185">
        <v>0.36291000000000001</v>
      </c>
      <c r="DX185">
        <v>0.72989999999999999</v>
      </c>
      <c r="DY185">
        <v>4.7759999999999997E-2</v>
      </c>
      <c r="DZ185">
        <v>0.48246</v>
      </c>
      <c r="EA185">
        <v>0.72926000000000002</v>
      </c>
      <c r="EB185">
        <v>0.22561999999999999</v>
      </c>
    </row>
    <row r="186" spans="1:132">
      <c r="B186">
        <v>0.66556999999999999</v>
      </c>
      <c r="C186">
        <v>0.62877000000000005</v>
      </c>
      <c r="D186">
        <v>0.64937999999999996</v>
      </c>
      <c r="E186">
        <v>0.66973000000000005</v>
      </c>
      <c r="F186">
        <v>0.63297000000000003</v>
      </c>
      <c r="G186">
        <v>0.64168999999999998</v>
      </c>
      <c r="H186">
        <v>0.61575999999999997</v>
      </c>
      <c r="I186">
        <v>0.65980000000000005</v>
      </c>
      <c r="J186">
        <v>0.63937999999999995</v>
      </c>
      <c r="K186">
        <v>0.65124000000000004</v>
      </c>
      <c r="L186">
        <v>0.41319</v>
      </c>
      <c r="M186">
        <v>0.63375999999999999</v>
      </c>
      <c r="N186">
        <v>0.62433000000000005</v>
      </c>
      <c r="O186">
        <v>0.48181000000000002</v>
      </c>
      <c r="P186">
        <v>0.54603999999999997</v>
      </c>
      <c r="Q186">
        <v>0.49048999999999998</v>
      </c>
      <c r="R186">
        <v>0.61582999999999999</v>
      </c>
      <c r="S186">
        <v>0.61777000000000004</v>
      </c>
      <c r="T186">
        <v>0.58450000000000002</v>
      </c>
      <c r="U186">
        <v>0.64156999999999997</v>
      </c>
      <c r="V186">
        <v>0.59624999999999995</v>
      </c>
      <c r="W186">
        <v>0.63273999999999997</v>
      </c>
      <c r="X186">
        <v>0.42908000000000002</v>
      </c>
      <c r="Y186">
        <v>0.54252</v>
      </c>
      <c r="Z186">
        <v>0.54210000000000003</v>
      </c>
      <c r="AA186">
        <v>0.61477000000000004</v>
      </c>
      <c r="AB186">
        <v>0.44131999999999999</v>
      </c>
      <c r="AC186">
        <v>0.64039999999999997</v>
      </c>
      <c r="AD186">
        <v>0.55010999999999999</v>
      </c>
      <c r="AE186">
        <v>0.44973999999999997</v>
      </c>
      <c r="AF186">
        <v>0.46364</v>
      </c>
      <c r="AG186">
        <v>0.60362000000000005</v>
      </c>
      <c r="AH186">
        <v>0.53466000000000002</v>
      </c>
      <c r="AI186">
        <v>0.55664000000000002</v>
      </c>
      <c r="AJ186">
        <v>0.31047999999999998</v>
      </c>
      <c r="AK186">
        <v>0.45950999999999997</v>
      </c>
      <c r="AL186">
        <v>0.60365000000000002</v>
      </c>
      <c r="AM186">
        <v>0.39739999999999998</v>
      </c>
      <c r="AN186">
        <v>0.55498999999999998</v>
      </c>
      <c r="AO186">
        <v>0.59657000000000004</v>
      </c>
      <c r="AP186">
        <v>0.55884</v>
      </c>
      <c r="AQ186">
        <v>0.40350000000000003</v>
      </c>
      <c r="AR186">
        <v>0.57733000000000001</v>
      </c>
      <c r="AS186">
        <v>0.65820999999999996</v>
      </c>
      <c r="AT186">
        <v>0.31751000000000001</v>
      </c>
      <c r="AU186">
        <v>0.49614999999999998</v>
      </c>
      <c r="AV186">
        <v>0.33207999999999999</v>
      </c>
      <c r="AW186">
        <v>0.48574000000000001</v>
      </c>
      <c r="AX186">
        <v>0.45491999999999999</v>
      </c>
      <c r="AY186">
        <v>0.26235999999999998</v>
      </c>
      <c r="AZ186">
        <v>0.57413999999999998</v>
      </c>
      <c r="BA186">
        <v>0.32818000000000003</v>
      </c>
      <c r="BB186">
        <v>0.53898999999999997</v>
      </c>
      <c r="BC186">
        <v>0.51649</v>
      </c>
      <c r="BD186">
        <v>0.60855000000000004</v>
      </c>
      <c r="BE186">
        <v>0.21342</v>
      </c>
      <c r="BF186">
        <v>0.55474999999999997</v>
      </c>
      <c r="BG186">
        <v>0.41496</v>
      </c>
      <c r="BH186">
        <v>0.37938</v>
      </c>
      <c r="BI186">
        <v>0.53122000000000003</v>
      </c>
      <c r="BJ186">
        <v>0.53024000000000004</v>
      </c>
      <c r="BK186">
        <v>0.25883</v>
      </c>
      <c r="BL186">
        <v>0.41667999999999999</v>
      </c>
      <c r="BM186">
        <v>0.36679</v>
      </c>
      <c r="BN186">
        <v>0.50441999999999998</v>
      </c>
      <c r="BO186">
        <v>0.49026999999999998</v>
      </c>
      <c r="BP186">
        <v>0.40672000000000003</v>
      </c>
      <c r="BQ186">
        <v>0.28578999999999999</v>
      </c>
      <c r="BR186">
        <v>0.24748999999999999</v>
      </c>
      <c r="BS186">
        <v>0.47610000000000002</v>
      </c>
      <c r="BT186">
        <v>0.56066000000000005</v>
      </c>
      <c r="BU186">
        <v>0.59608000000000005</v>
      </c>
      <c r="BV186">
        <v>0.44888</v>
      </c>
      <c r="BW186">
        <v>0.46611000000000002</v>
      </c>
      <c r="BX186">
        <v>0.59443999999999997</v>
      </c>
      <c r="BY186">
        <v>0.22814999999999999</v>
      </c>
      <c r="BZ186">
        <v>0.43476999999999999</v>
      </c>
      <c r="CA186">
        <v>0.34333999999999998</v>
      </c>
      <c r="CB186">
        <v>0.53205999999999998</v>
      </c>
      <c r="CC186">
        <v>0.37030000000000002</v>
      </c>
      <c r="CD186">
        <v>0.12102</v>
      </c>
      <c r="CE186">
        <v>0.40661000000000003</v>
      </c>
      <c r="CF186">
        <v>0.18260000000000001</v>
      </c>
      <c r="CG186">
        <v>0.51697000000000004</v>
      </c>
      <c r="CH186">
        <v>0.48826999999999998</v>
      </c>
      <c r="CI186">
        <v>0.35067999999999999</v>
      </c>
      <c r="CJ186">
        <v>0.20107</v>
      </c>
      <c r="CK186">
        <v>0.51468999999999998</v>
      </c>
      <c r="CL186">
        <v>0.29670999999999997</v>
      </c>
      <c r="CM186">
        <v>0.62544999999999995</v>
      </c>
      <c r="CN186">
        <v>0.46582000000000001</v>
      </c>
      <c r="CO186">
        <v>0.41691</v>
      </c>
      <c r="CP186">
        <v>0.33456999999999998</v>
      </c>
      <c r="CQ186">
        <v>0.34037000000000001</v>
      </c>
      <c r="CR186">
        <v>0.35732999999999998</v>
      </c>
      <c r="CS186">
        <v>9.2450000000000004E-2</v>
      </c>
      <c r="CT186">
        <v>0.31767000000000001</v>
      </c>
      <c r="CU186">
        <v>0.57672000000000001</v>
      </c>
      <c r="CV186">
        <v>0.59591000000000005</v>
      </c>
      <c r="CW186">
        <v>0.43625999999999998</v>
      </c>
      <c r="CX186">
        <v>0.30658000000000002</v>
      </c>
      <c r="CY186">
        <v>7.6990000000000003E-2</v>
      </c>
      <c r="CZ186">
        <v>0.33916000000000002</v>
      </c>
      <c r="DA186">
        <v>0.32112000000000002</v>
      </c>
      <c r="DB186">
        <v>0.40148</v>
      </c>
      <c r="DC186">
        <v>0.47216000000000002</v>
      </c>
      <c r="DD186">
        <v>0.26268000000000002</v>
      </c>
      <c r="DE186">
        <v>0.24499000000000001</v>
      </c>
      <c r="DF186">
        <v>0.40820000000000001</v>
      </c>
      <c r="DG186">
        <v>0.30032999999999999</v>
      </c>
      <c r="DH186">
        <v>0.25123000000000001</v>
      </c>
      <c r="DI186">
        <v>0</v>
      </c>
      <c r="DJ186">
        <v>0.33206999999999998</v>
      </c>
      <c r="DK186">
        <v>0.42342000000000002</v>
      </c>
      <c r="DL186">
        <v>0.25861000000000001</v>
      </c>
      <c r="DM186">
        <v>0.28531000000000001</v>
      </c>
      <c r="DN186">
        <v>0.39785999999999999</v>
      </c>
      <c r="DO186">
        <v>0.10081</v>
      </c>
      <c r="DP186">
        <v>0.24424999999999999</v>
      </c>
      <c r="DQ186">
        <v>0.22605</v>
      </c>
      <c r="DR186">
        <v>0.38281999999999999</v>
      </c>
      <c r="DS186">
        <v>0.4345</v>
      </c>
      <c r="DT186">
        <v>0.40839999999999999</v>
      </c>
      <c r="DU186">
        <v>0.24232000000000001</v>
      </c>
      <c r="DV186">
        <v>0.42215000000000003</v>
      </c>
      <c r="DW186">
        <v>0.46073999999999998</v>
      </c>
      <c r="DX186">
        <v>0.19847000000000001</v>
      </c>
      <c r="DY186">
        <v>0.49495</v>
      </c>
      <c r="DZ186">
        <v>0.44017000000000001</v>
      </c>
      <c r="EA186">
        <v>0.40577000000000002</v>
      </c>
      <c r="EB186">
        <v>0.43053999999999998</v>
      </c>
    </row>
    <row r="187" spans="1:132">
      <c r="B187">
        <v>0.41977999999999999</v>
      </c>
      <c r="C187">
        <v>0.14144999999999999</v>
      </c>
      <c r="D187">
        <v>0.48357</v>
      </c>
      <c r="E187">
        <v>0.36503000000000002</v>
      </c>
      <c r="F187">
        <v>0.32956999999999997</v>
      </c>
      <c r="G187">
        <v>0.41371999999999998</v>
      </c>
      <c r="H187">
        <v>0.31813999999999998</v>
      </c>
      <c r="I187">
        <v>0.43844</v>
      </c>
      <c r="J187">
        <v>0.42921999999999999</v>
      </c>
      <c r="K187">
        <v>0.35637000000000002</v>
      </c>
      <c r="L187">
        <v>7.7850000000000003E-2</v>
      </c>
      <c r="M187">
        <v>0.10582999999999999</v>
      </c>
      <c r="N187">
        <v>0.18676000000000001</v>
      </c>
      <c r="O187">
        <v>0.21312</v>
      </c>
      <c r="P187">
        <v>0.15890000000000001</v>
      </c>
      <c r="Q187">
        <v>0.17521</v>
      </c>
      <c r="R187">
        <v>0.37797999999999998</v>
      </c>
      <c r="S187">
        <v>0.28703000000000001</v>
      </c>
      <c r="T187">
        <v>0.22539999999999999</v>
      </c>
      <c r="U187">
        <v>0.38583000000000001</v>
      </c>
      <c r="V187">
        <v>0.32067000000000001</v>
      </c>
      <c r="W187">
        <v>0.32523999999999997</v>
      </c>
      <c r="X187">
        <v>0.11069</v>
      </c>
      <c r="Y187">
        <v>0.49209999999999998</v>
      </c>
      <c r="Z187">
        <v>9.2700000000000005E-2</v>
      </c>
      <c r="AA187">
        <v>0.21843000000000001</v>
      </c>
      <c r="AB187">
        <v>0.12869</v>
      </c>
      <c r="AC187">
        <v>0.52207999999999999</v>
      </c>
      <c r="AD187">
        <v>0.20646</v>
      </c>
      <c r="AE187">
        <v>8.4839999999999999E-2</v>
      </c>
      <c r="AF187">
        <v>2.6519999999999998E-2</v>
      </c>
      <c r="AG187">
        <v>0.24557999999999999</v>
      </c>
      <c r="AH187">
        <v>5.1200000000000002E-2</v>
      </c>
      <c r="AI187">
        <v>3.1870000000000002E-2</v>
      </c>
      <c r="AJ187">
        <v>0.32523999999999997</v>
      </c>
      <c r="AK187">
        <v>6.3979999999999995E-2</v>
      </c>
      <c r="AL187">
        <v>0.13586000000000001</v>
      </c>
      <c r="AM187">
        <v>8.1290000000000001E-2</v>
      </c>
      <c r="AN187">
        <v>0.25608999999999998</v>
      </c>
      <c r="AO187">
        <v>0.13633000000000001</v>
      </c>
      <c r="AP187">
        <v>1.14E-2</v>
      </c>
      <c r="AQ187">
        <v>0.11776</v>
      </c>
      <c r="AR187">
        <v>9.4719999999999999E-2</v>
      </c>
      <c r="AS187">
        <v>0.30825999999999998</v>
      </c>
      <c r="AT187">
        <v>3.431E-2</v>
      </c>
      <c r="AU187">
        <v>0.18060000000000001</v>
      </c>
      <c r="AV187">
        <v>7.8570000000000001E-2</v>
      </c>
      <c r="AW187">
        <v>0.18090000000000001</v>
      </c>
      <c r="AX187">
        <v>0.30599999999999999</v>
      </c>
      <c r="AY187">
        <v>2.9010000000000001E-2</v>
      </c>
      <c r="AZ187">
        <v>8.7999999999999995E-2</v>
      </c>
      <c r="BA187">
        <v>1.6150000000000001E-2</v>
      </c>
      <c r="BB187">
        <v>8.2419999999999993E-2</v>
      </c>
      <c r="BC187">
        <v>8.4540000000000004E-2</v>
      </c>
      <c r="BD187">
        <v>3.7870000000000001E-2</v>
      </c>
      <c r="BE187">
        <v>1.031E-2</v>
      </c>
      <c r="BF187">
        <v>0.19317000000000001</v>
      </c>
      <c r="BG187">
        <v>5.9889999999999999E-2</v>
      </c>
      <c r="BH187">
        <v>0.19089999999999999</v>
      </c>
      <c r="BI187">
        <v>4.2119999999999998E-2</v>
      </c>
      <c r="BJ187">
        <v>0.10501000000000001</v>
      </c>
      <c r="BK187">
        <v>2.4299999999999999E-2</v>
      </c>
      <c r="BL187">
        <v>0.11022999999999999</v>
      </c>
      <c r="BM187">
        <v>3.005E-2</v>
      </c>
      <c r="BN187">
        <v>2.299E-2</v>
      </c>
      <c r="BO187">
        <v>0.14280000000000001</v>
      </c>
      <c r="BP187">
        <v>6.1460000000000001E-2</v>
      </c>
      <c r="BQ187">
        <v>0.17383000000000001</v>
      </c>
      <c r="BR187">
        <v>4.7410000000000001E-2</v>
      </c>
      <c r="BS187">
        <v>0.30843999999999999</v>
      </c>
      <c r="BT187">
        <v>7.5209999999999999E-2</v>
      </c>
      <c r="BU187">
        <v>0.37124000000000001</v>
      </c>
      <c r="BV187">
        <v>0.15184</v>
      </c>
      <c r="BW187">
        <v>0</v>
      </c>
      <c r="BX187">
        <v>0.10441</v>
      </c>
      <c r="BY187">
        <v>0.15745999999999999</v>
      </c>
      <c r="BZ187">
        <v>4.2320000000000003E-2</v>
      </c>
      <c r="CA187">
        <v>4.0300000000000002E-2</v>
      </c>
      <c r="CB187">
        <v>0.15445</v>
      </c>
      <c r="CC187">
        <v>0.16064999999999999</v>
      </c>
      <c r="CD187">
        <v>0.10464</v>
      </c>
      <c r="CE187">
        <v>0.14293</v>
      </c>
      <c r="CF187">
        <v>0.14296</v>
      </c>
      <c r="CG187">
        <v>2.7810000000000001E-2</v>
      </c>
      <c r="CH187">
        <v>0.12468</v>
      </c>
      <c r="CI187">
        <v>6.4900000000000001E-3</v>
      </c>
      <c r="CJ187">
        <v>2.6169999999999999E-2</v>
      </c>
      <c r="CK187">
        <v>1.078E-2</v>
      </c>
      <c r="CL187">
        <v>6.3320000000000001E-2</v>
      </c>
      <c r="CM187">
        <v>0.12279</v>
      </c>
      <c r="CN187">
        <v>0.39928000000000002</v>
      </c>
      <c r="CO187">
        <v>8.5459999999999994E-2</v>
      </c>
      <c r="CP187">
        <v>5.3269999999999998E-2</v>
      </c>
      <c r="CQ187">
        <v>0.15603</v>
      </c>
      <c r="CR187">
        <v>6.4130000000000006E-2</v>
      </c>
      <c r="CS187">
        <v>2.2699999999999999E-3</v>
      </c>
      <c r="CT187">
        <v>0.12504000000000001</v>
      </c>
      <c r="CU187">
        <v>0.14233999999999999</v>
      </c>
      <c r="CV187">
        <v>0.24249000000000001</v>
      </c>
      <c r="CW187">
        <v>2.666E-2</v>
      </c>
      <c r="CX187">
        <v>3.0599999999999999E-2</v>
      </c>
      <c r="CY187">
        <v>1.397E-2</v>
      </c>
      <c r="CZ187">
        <v>4.582E-2</v>
      </c>
      <c r="DA187">
        <v>2.758E-2</v>
      </c>
      <c r="DB187">
        <v>6.8250000000000005E-2</v>
      </c>
      <c r="DC187">
        <v>0.15071999999999999</v>
      </c>
      <c r="DD187">
        <v>6.3579999999999998E-2</v>
      </c>
      <c r="DE187">
        <v>0.12905</v>
      </c>
      <c r="DF187">
        <v>0.12569</v>
      </c>
      <c r="DG187">
        <v>5.8630000000000002E-2</v>
      </c>
      <c r="DH187">
        <v>2.9610000000000001E-2</v>
      </c>
      <c r="DI187">
        <v>0.13788</v>
      </c>
      <c r="DJ187">
        <v>8.8840000000000002E-2</v>
      </c>
      <c r="DK187">
        <v>4.3549999999999998E-2</v>
      </c>
      <c r="DL187">
        <v>8.0790000000000001E-2</v>
      </c>
      <c r="DM187">
        <v>6.232E-2</v>
      </c>
      <c r="DN187">
        <v>8.4919999999999995E-2</v>
      </c>
      <c r="DO187">
        <v>0.14660000000000001</v>
      </c>
      <c r="DP187">
        <v>0.17175000000000001</v>
      </c>
      <c r="DQ187">
        <v>7.6249999999999998E-2</v>
      </c>
      <c r="DR187">
        <v>5.9069999999999998E-2</v>
      </c>
      <c r="DS187">
        <v>0.15048</v>
      </c>
      <c r="DT187">
        <v>8.7859999999999994E-2</v>
      </c>
      <c r="DU187">
        <v>0.17460999999999999</v>
      </c>
      <c r="DV187">
        <v>5.8389999999999997E-2</v>
      </c>
      <c r="DW187">
        <v>0.28105000000000002</v>
      </c>
      <c r="DX187">
        <v>3.9E-2</v>
      </c>
      <c r="DY187">
        <v>0.12474</v>
      </c>
      <c r="DZ187">
        <v>0.19034000000000001</v>
      </c>
      <c r="EA187">
        <v>0.38330999999999998</v>
      </c>
      <c r="EB187">
        <v>6.9769999999999999E-2</v>
      </c>
    </row>
    <row r="188" spans="1:132">
      <c r="B188">
        <v>0.29677999999999999</v>
      </c>
      <c r="C188">
        <v>0.43630000000000002</v>
      </c>
      <c r="D188">
        <v>0.34139000000000003</v>
      </c>
      <c r="E188">
        <v>0.34699000000000002</v>
      </c>
      <c r="F188">
        <v>0.45811000000000002</v>
      </c>
      <c r="G188">
        <v>0.23351</v>
      </c>
      <c r="H188">
        <v>0.47610000000000002</v>
      </c>
      <c r="I188">
        <v>0.36262</v>
      </c>
      <c r="J188">
        <v>0.47500999999999999</v>
      </c>
      <c r="K188">
        <v>0.43562000000000001</v>
      </c>
      <c r="L188">
        <v>0.33172000000000001</v>
      </c>
      <c r="M188">
        <v>0.25496999999999997</v>
      </c>
      <c r="N188">
        <v>0.33088000000000001</v>
      </c>
      <c r="O188">
        <v>0.14074</v>
      </c>
      <c r="P188">
        <v>0.40105000000000002</v>
      </c>
      <c r="Q188">
        <v>0.14574000000000001</v>
      </c>
      <c r="R188">
        <v>0.28033999999999998</v>
      </c>
      <c r="S188">
        <v>0.45900999999999997</v>
      </c>
      <c r="T188">
        <v>0.2225</v>
      </c>
      <c r="U188">
        <v>0.26428000000000001</v>
      </c>
      <c r="V188">
        <v>0.51912000000000003</v>
      </c>
      <c r="W188">
        <v>0.21542</v>
      </c>
      <c r="X188">
        <v>5.8409999999999997E-2</v>
      </c>
      <c r="Y188">
        <v>0.31104999999999999</v>
      </c>
      <c r="Z188">
        <v>0.24434</v>
      </c>
      <c r="AA188">
        <v>0.28214</v>
      </c>
      <c r="AB188">
        <v>0.33362999999999998</v>
      </c>
      <c r="AC188">
        <v>0.32573000000000002</v>
      </c>
      <c r="AD188">
        <v>0.12332</v>
      </c>
      <c r="AE188">
        <v>0.11451</v>
      </c>
      <c r="AF188">
        <v>0.10686</v>
      </c>
      <c r="AG188">
        <v>0.2324</v>
      </c>
      <c r="AH188">
        <v>0.18401000000000001</v>
      </c>
      <c r="AI188">
        <v>0.57630000000000003</v>
      </c>
      <c r="AJ188">
        <v>0.13705999999999999</v>
      </c>
      <c r="AK188">
        <v>0.18226999999999999</v>
      </c>
      <c r="AL188">
        <v>0.51751999999999998</v>
      </c>
      <c r="AM188">
        <v>0.25375999999999999</v>
      </c>
      <c r="AN188">
        <v>0.16228000000000001</v>
      </c>
      <c r="AO188">
        <v>0.16991000000000001</v>
      </c>
      <c r="AP188">
        <v>0.31844</v>
      </c>
      <c r="AQ188">
        <v>0.10692</v>
      </c>
      <c r="AR188">
        <v>0.27489000000000002</v>
      </c>
      <c r="AS188">
        <v>0.22836999999999999</v>
      </c>
      <c r="AT188">
        <v>0.16893</v>
      </c>
      <c r="AU188">
        <v>0.10705000000000001</v>
      </c>
      <c r="AV188">
        <v>0.18557000000000001</v>
      </c>
      <c r="AW188">
        <v>0.11541</v>
      </c>
      <c r="AX188">
        <v>0.17362</v>
      </c>
      <c r="AY188">
        <v>0.22822999999999999</v>
      </c>
      <c r="AZ188">
        <v>0.20535999999999999</v>
      </c>
      <c r="BA188">
        <v>0.20951</v>
      </c>
      <c r="BB188">
        <v>0.34239999999999998</v>
      </c>
      <c r="BC188">
        <v>0.11827</v>
      </c>
      <c r="BD188">
        <v>0.25328000000000001</v>
      </c>
      <c r="BE188">
        <v>2.6409999999999999E-2</v>
      </c>
      <c r="BF188">
        <v>0.27815000000000001</v>
      </c>
      <c r="BG188">
        <v>0.14982000000000001</v>
      </c>
      <c r="BH188">
        <v>0.11046</v>
      </c>
      <c r="BI188">
        <v>0.16758999999999999</v>
      </c>
      <c r="BJ188">
        <v>0.33074999999999999</v>
      </c>
      <c r="BK188">
        <v>5.4440000000000002E-2</v>
      </c>
      <c r="BL188">
        <v>0.18295</v>
      </c>
      <c r="BM188">
        <v>1.99E-3</v>
      </c>
      <c r="BN188">
        <v>0.21229999999999999</v>
      </c>
      <c r="BO188">
        <v>0.26168999999999998</v>
      </c>
      <c r="BP188">
        <v>0.30637999999999999</v>
      </c>
      <c r="BQ188">
        <v>7.8219999999999998E-2</v>
      </c>
      <c r="BR188">
        <v>0.28310000000000002</v>
      </c>
      <c r="BS188">
        <v>0.16979</v>
      </c>
      <c r="BT188">
        <v>0.37744</v>
      </c>
      <c r="BU188">
        <v>0.39478000000000002</v>
      </c>
      <c r="BV188">
        <v>8.6800000000000002E-2</v>
      </c>
      <c r="BW188">
        <v>0.51534999999999997</v>
      </c>
      <c r="BX188">
        <v>0.1686</v>
      </c>
      <c r="BY188">
        <v>0.12253</v>
      </c>
      <c r="BZ188">
        <v>0.30030000000000001</v>
      </c>
      <c r="CA188">
        <v>0.27233000000000002</v>
      </c>
      <c r="CB188">
        <v>0.47998000000000002</v>
      </c>
      <c r="CC188">
        <v>7.7990000000000004E-2</v>
      </c>
      <c r="CD188">
        <v>0.33671000000000001</v>
      </c>
      <c r="CE188">
        <v>0.11053</v>
      </c>
      <c r="CF188">
        <v>0.16139999999999999</v>
      </c>
      <c r="CG188">
        <v>8.1850000000000006E-2</v>
      </c>
      <c r="CH188">
        <v>0.19591</v>
      </c>
      <c r="CI188">
        <v>0.13747999999999999</v>
      </c>
      <c r="CJ188">
        <v>0.19231000000000001</v>
      </c>
      <c r="CK188">
        <v>0.13719000000000001</v>
      </c>
      <c r="CL188">
        <v>0.18226000000000001</v>
      </c>
      <c r="CM188">
        <v>0.24990999999999999</v>
      </c>
      <c r="CN188">
        <v>0.50317999999999996</v>
      </c>
      <c r="CO188">
        <v>7.1720000000000006E-2</v>
      </c>
      <c r="CP188">
        <v>0.22359000000000001</v>
      </c>
      <c r="CQ188">
        <v>0.22269</v>
      </c>
      <c r="CR188">
        <v>0.14272000000000001</v>
      </c>
      <c r="CS188">
        <v>0.24807999999999999</v>
      </c>
      <c r="CT188">
        <v>0.16388</v>
      </c>
      <c r="CU188">
        <v>0.21684</v>
      </c>
      <c r="CV188">
        <v>0.42192000000000002</v>
      </c>
      <c r="CW188">
        <v>0.33229999999999998</v>
      </c>
      <c r="CX188">
        <v>0.18259</v>
      </c>
      <c r="CY188">
        <v>0</v>
      </c>
      <c r="CZ188">
        <v>0.21854000000000001</v>
      </c>
      <c r="DA188">
        <v>0.128</v>
      </c>
      <c r="DB188">
        <v>0.23027</v>
      </c>
      <c r="DC188">
        <v>0.22974</v>
      </c>
      <c r="DD188">
        <v>6.4310000000000006E-2</v>
      </c>
      <c r="DE188">
        <v>0.11251</v>
      </c>
      <c r="DF188">
        <v>0.21221999999999999</v>
      </c>
      <c r="DG188">
        <v>0.38085999999999998</v>
      </c>
      <c r="DH188">
        <v>0.15275</v>
      </c>
      <c r="DI188">
        <v>0.17921999999999999</v>
      </c>
      <c r="DJ188">
        <v>0.11973</v>
      </c>
      <c r="DK188">
        <v>0.23086999999999999</v>
      </c>
      <c r="DL188">
        <v>0.18987000000000001</v>
      </c>
      <c r="DM188">
        <v>0.24362</v>
      </c>
      <c r="DN188">
        <v>0.26474999999999999</v>
      </c>
      <c r="DO188">
        <v>0.19062000000000001</v>
      </c>
      <c r="DP188">
        <v>0.46187</v>
      </c>
      <c r="DQ188">
        <v>0.24834000000000001</v>
      </c>
      <c r="DR188">
        <v>0.32296000000000002</v>
      </c>
      <c r="DS188">
        <v>0.24324999999999999</v>
      </c>
      <c r="DT188">
        <v>0.21487999999999999</v>
      </c>
      <c r="DU188">
        <v>0.219</v>
      </c>
      <c r="DV188">
        <v>0.37541999999999998</v>
      </c>
      <c r="DW188">
        <v>0.18093000000000001</v>
      </c>
      <c r="DX188">
        <v>7.8549999999999995E-2</v>
      </c>
      <c r="DY188">
        <v>0.10460999999999999</v>
      </c>
      <c r="DZ188">
        <v>0.79588000000000003</v>
      </c>
      <c r="EA188">
        <v>5.5469999999999998E-2</v>
      </c>
      <c r="EB188">
        <v>0.33128000000000002</v>
      </c>
    </row>
    <row r="190" spans="1:132">
      <c r="A190" t="s">
        <v>310</v>
      </c>
      <c r="B190">
        <v>158</v>
      </c>
      <c r="C190">
        <v>133.68967999999987</v>
      </c>
      <c r="D190">
        <v>156.58526000000001</v>
      </c>
      <c r="E190">
        <v>99.580980000000039</v>
      </c>
      <c r="F190">
        <v>67.721160000000054</v>
      </c>
      <c r="G190">
        <v>22.660649999999993</v>
      </c>
      <c r="H190">
        <v>37.492690000000017</v>
      </c>
    </row>
    <row r="191" spans="1:132">
      <c r="B191">
        <v>133.68967999999987</v>
      </c>
      <c r="C191">
        <v>138.6333123828</v>
      </c>
      <c r="D191">
        <v>143.61643457720001</v>
      </c>
      <c r="E191">
        <v>97.026882574399977</v>
      </c>
      <c r="F191">
        <v>60.833068166900034</v>
      </c>
      <c r="G191">
        <v>21.513008352699988</v>
      </c>
      <c r="H191">
        <v>31.640049641599997</v>
      </c>
    </row>
    <row r="192" spans="1:132">
      <c r="B192">
        <v>156.58526000000001</v>
      </c>
      <c r="C192">
        <v>143.61643457720001</v>
      </c>
      <c r="D192">
        <v>166.8302199386001</v>
      </c>
      <c r="E192">
        <v>104.30071997299997</v>
      </c>
      <c r="F192">
        <v>69.95988790399997</v>
      </c>
      <c r="G192">
        <v>23.51309394530001</v>
      </c>
      <c r="H192">
        <v>37.631063525400009</v>
      </c>
    </row>
    <row r="193" spans="1:8">
      <c r="B193">
        <v>99.580980000000039</v>
      </c>
      <c r="C193">
        <v>97.026882574399977</v>
      </c>
      <c r="D193">
        <v>104.30071997299997</v>
      </c>
      <c r="E193">
        <v>72.346290777199954</v>
      </c>
      <c r="F193">
        <v>44.789080927400008</v>
      </c>
      <c r="G193">
        <v>15.438399490100002</v>
      </c>
      <c r="H193">
        <v>24.162506692699996</v>
      </c>
    </row>
    <row r="194" spans="1:8">
      <c r="B194">
        <v>67.721160000000054</v>
      </c>
      <c r="C194">
        <v>60.833068166900034</v>
      </c>
      <c r="D194">
        <v>69.95988790399997</v>
      </c>
      <c r="E194">
        <v>44.789080927400008</v>
      </c>
      <c r="F194">
        <v>32.591506182799996</v>
      </c>
      <c r="G194">
        <v>11.114229867699995</v>
      </c>
      <c r="H194">
        <v>17.190631857700012</v>
      </c>
    </row>
    <row r="195" spans="1:8">
      <c r="B195">
        <v>22.660649999999993</v>
      </c>
      <c r="C195">
        <v>21.513008352699988</v>
      </c>
      <c r="D195">
        <v>23.51309394530001</v>
      </c>
      <c r="E195">
        <v>15.438399490100002</v>
      </c>
      <c r="F195">
        <v>11.114229867699995</v>
      </c>
      <c r="G195">
        <v>5.5121160898999992</v>
      </c>
      <c r="H195">
        <v>6.0364917920999961</v>
      </c>
    </row>
    <row r="196" spans="1:8">
      <c r="B196">
        <v>37.492690000000017</v>
      </c>
      <c r="C196">
        <v>31.640049641599997</v>
      </c>
      <c r="D196">
        <v>37.631063525400009</v>
      </c>
      <c r="E196">
        <v>24.162506692699996</v>
      </c>
      <c r="F196">
        <v>17.190631857700012</v>
      </c>
      <c r="G196">
        <v>6.0364917920999961</v>
      </c>
      <c r="H196">
        <v>11.416551240900004</v>
      </c>
    </row>
    <row r="198" spans="1:8">
      <c r="A198" t="s">
        <v>311</v>
      </c>
      <c r="B198">
        <v>0.11948903509417916</v>
      </c>
      <c r="C198">
        <v>3.138563610057845E-2</v>
      </c>
      <c r="D198">
        <v>-7.8347998215305248E-2</v>
      </c>
      <c r="E198">
        <v>-4.9642206615016768E-2</v>
      </c>
      <c r="F198">
        <v>-4.7958628094414243E-2</v>
      </c>
      <c r="G198">
        <v>1.0130768843404157E-2</v>
      </c>
      <c r="H198">
        <v>-4.9220203113808952E-2</v>
      </c>
    </row>
    <row r="199" spans="1:8">
      <c r="B199">
        <v>3.1385636100578519E-2</v>
      </c>
      <c r="C199">
        <v>0.15984243699412523</v>
      </c>
      <c r="D199">
        <v>-6.8065342545271232E-2</v>
      </c>
      <c r="E199">
        <v>-0.16885042653561588</v>
      </c>
      <c r="F199">
        <v>3.8983331928228978E-5</v>
      </c>
      <c r="G199">
        <v>-6.8101768092409323E-2</v>
      </c>
      <c r="H199">
        <v>7.1605848656984925E-2</v>
      </c>
    </row>
    <row r="200" spans="1:8">
      <c r="B200">
        <v>-7.8347998215305484E-2</v>
      </c>
      <c r="C200">
        <v>-6.8065342545271232E-2</v>
      </c>
      <c r="D200">
        <v>0.16329078194369612</v>
      </c>
      <c r="E200">
        <v>8.362725571363883E-3</v>
      </c>
      <c r="F200">
        <v>-8.1862292137076034E-2</v>
      </c>
      <c r="G200">
        <v>4.3476213454383801E-2</v>
      </c>
      <c r="H200">
        <v>-9.7211014939682667E-3</v>
      </c>
    </row>
    <row r="201" spans="1:8">
      <c r="B201">
        <v>-4.9642206615016914E-2</v>
      </c>
      <c r="C201">
        <v>-0.16885042653561588</v>
      </c>
      <c r="D201">
        <v>8.3627255713640027E-3</v>
      </c>
      <c r="E201">
        <v>0.32945616116302112</v>
      </c>
      <c r="F201">
        <v>-2.6305147810711364E-2</v>
      </c>
      <c r="G201">
        <v>4.0652070708336242E-2</v>
      </c>
      <c r="H201">
        <v>-7.5742925870447272E-2</v>
      </c>
    </row>
    <row r="202" spans="1:8">
      <c r="B202">
        <v>-4.795862809441357E-2</v>
      </c>
      <c r="C202">
        <v>3.8983331928590851E-5</v>
      </c>
      <c r="D202">
        <v>-8.1862292137076895E-2</v>
      </c>
      <c r="E202">
        <v>-2.6305147810711228E-2</v>
      </c>
      <c r="F202">
        <v>0.4881747563476318</v>
      </c>
      <c r="G202">
        <v>-0.20968390746165469</v>
      </c>
      <c r="H202">
        <v>-0.141307942393463</v>
      </c>
    </row>
    <row r="203" spans="1:8">
      <c r="B203">
        <v>1.013076884340368E-2</v>
      </c>
      <c r="C203">
        <v>-6.8101768092409851E-2</v>
      </c>
      <c r="D203">
        <v>4.3476213454384412E-2</v>
      </c>
      <c r="E203">
        <v>4.0652070708336589E-2</v>
      </c>
      <c r="F203">
        <v>-0.20968390746165452</v>
      </c>
      <c r="G203">
        <v>0.62755561385604242</v>
      </c>
      <c r="H203">
        <v>-8.9960090774389698E-2</v>
      </c>
    </row>
    <row r="204" spans="1:8">
      <c r="B204">
        <v>-4.9220203113808869E-2</v>
      </c>
      <c r="C204">
        <v>7.1605848656985105E-2</v>
      </c>
      <c r="D204">
        <v>-9.7211014939685529E-3</v>
      </c>
      <c r="E204">
        <v>-7.5742925870447703E-2</v>
      </c>
      <c r="F204">
        <v>-0.14130794239346223</v>
      </c>
      <c r="G204">
        <v>-8.9960090774389795E-2</v>
      </c>
      <c r="H204">
        <v>0.50347566411404854</v>
      </c>
    </row>
    <row r="206" spans="1:8">
      <c r="A206" t="s">
        <v>312</v>
      </c>
      <c r="B206">
        <v>-1.9991184188291534E-2</v>
      </c>
      <c r="C206">
        <v>1.2254572791830929E-2</v>
      </c>
      <c r="D206">
        <v>1.0564014191666599E-2</v>
      </c>
      <c r="E206">
        <v>1.4736686309020766E-2</v>
      </c>
      <c r="F206">
        <v>-3.4548676017126863E-2</v>
      </c>
      <c r="G206">
        <v>8.7561005506851294E-2</v>
      </c>
      <c r="H206">
        <v>-6.5580322423390291E-3</v>
      </c>
    </row>
    <row r="208" spans="1:8">
      <c r="A208" t="s">
        <v>313</v>
      </c>
      <c r="C208">
        <v>-1.9991184188291534E-2</v>
      </c>
    </row>
    <row r="210" spans="1:2">
      <c r="A210" t="s">
        <v>314</v>
      </c>
      <c r="B210">
        <v>0.30365575815258661</v>
      </c>
    </row>
    <row r="212" spans="1:2">
      <c r="A212" t="s">
        <v>315</v>
      </c>
      <c r="B212">
        <v>0.99696016059265691</v>
      </c>
    </row>
    <row r="213" spans="1:2">
      <c r="A213" t="s">
        <v>316</v>
      </c>
      <c r="B213">
        <v>5.144206727611671</v>
      </c>
    </row>
    <row r="214" spans="1:2">
      <c r="A214" t="s">
        <v>317</v>
      </c>
      <c r="B214">
        <v>9.083792352388329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50AC-11A5-428E-BEB8-9A78595C3101}">
  <dimension ref="A1:R194"/>
  <sheetViews>
    <sheetView topLeftCell="A30" workbookViewId="0">
      <selection activeCell="O40" sqref="O40"/>
    </sheetView>
  </sheetViews>
  <sheetFormatPr defaultRowHeight="14.4"/>
  <cols>
    <col min="13" max="13" width="19.109375" customWidth="1"/>
    <col min="15" max="15" width="21" customWidth="1"/>
    <col min="16" max="16" width="14.44140625" customWidth="1"/>
    <col min="17" max="17" width="15.5546875" customWidth="1"/>
  </cols>
  <sheetData>
    <row r="1" spans="1:11" ht="73.2">
      <c r="A1" s="22" t="s">
        <v>161</v>
      </c>
      <c r="B1" s="23" t="s">
        <v>208</v>
      </c>
      <c r="C1" s="23" t="s">
        <v>209</v>
      </c>
      <c r="D1" s="23" t="s">
        <v>210</v>
      </c>
      <c r="E1" s="23" t="s">
        <v>211</v>
      </c>
      <c r="F1" s="23" t="s">
        <v>212</v>
      </c>
      <c r="G1" s="24" t="s">
        <v>213</v>
      </c>
    </row>
    <row r="2" spans="1:11">
      <c r="A2" s="4">
        <v>7.5869999999999997</v>
      </c>
      <c r="B2" s="3">
        <v>1.3965099999999999</v>
      </c>
      <c r="C2" s="3">
        <v>1.34951</v>
      </c>
      <c r="D2" s="3">
        <v>0.94142999999999999</v>
      </c>
      <c r="E2" s="3">
        <v>0.66556999999999999</v>
      </c>
      <c r="F2" s="3">
        <v>0.41977999999999999</v>
      </c>
      <c r="G2" s="5">
        <v>0.29677999999999999</v>
      </c>
    </row>
    <row r="3" spans="1:11">
      <c r="A3" s="4">
        <v>7.5609999999999999</v>
      </c>
      <c r="B3" s="3">
        <v>1.3023199999999999</v>
      </c>
      <c r="C3" s="3">
        <v>1.4022300000000001</v>
      </c>
      <c r="D3" s="3">
        <v>0.94784000000000002</v>
      </c>
      <c r="E3" s="3">
        <v>0.62877000000000005</v>
      </c>
      <c r="F3" s="3">
        <v>0.14144999999999999</v>
      </c>
      <c r="G3" s="5">
        <v>0.43630000000000002</v>
      </c>
    </row>
    <row r="4" spans="1:11">
      <c r="A4" s="4">
        <v>7.5270000000000001</v>
      </c>
      <c r="B4" s="3">
        <v>1.32548</v>
      </c>
      <c r="C4" s="3">
        <v>1.3605799999999999</v>
      </c>
      <c r="D4" s="3">
        <v>0.87463999999999997</v>
      </c>
      <c r="E4" s="3">
        <v>0.64937999999999996</v>
      </c>
      <c r="F4" s="3">
        <v>0.48357</v>
      </c>
      <c r="G4" s="5">
        <v>0.34139000000000003</v>
      </c>
    </row>
    <row r="5" spans="1:11">
      <c r="A5" s="4">
        <v>7.5220000000000002</v>
      </c>
      <c r="B5" s="3">
        <v>1.4590000000000001</v>
      </c>
      <c r="C5" s="3">
        <v>1.3309500000000001</v>
      </c>
      <c r="D5" s="3">
        <v>0.88521000000000005</v>
      </c>
      <c r="E5" s="3">
        <v>0.66973000000000005</v>
      </c>
      <c r="F5" s="3">
        <v>0.36503000000000002</v>
      </c>
      <c r="G5" s="5">
        <v>0.34699000000000002</v>
      </c>
    </row>
    <row r="6" spans="1:11">
      <c r="A6" s="4">
        <v>7.4269999999999996</v>
      </c>
      <c r="B6" s="3">
        <v>1.32629</v>
      </c>
      <c r="C6" s="3">
        <v>1.3226100000000001</v>
      </c>
      <c r="D6" s="3">
        <v>0.90563000000000005</v>
      </c>
      <c r="E6" s="3">
        <v>0.63297000000000003</v>
      </c>
      <c r="F6" s="3">
        <v>0.32956999999999997</v>
      </c>
      <c r="G6" s="5">
        <v>0.45811000000000002</v>
      </c>
    </row>
    <row r="7" spans="1:11">
      <c r="A7" s="4">
        <v>7.4059999999999997</v>
      </c>
      <c r="B7" s="3">
        <v>1.2902499999999999</v>
      </c>
      <c r="C7" s="3">
        <v>1.31826</v>
      </c>
      <c r="D7" s="3">
        <v>0.88910999999999996</v>
      </c>
      <c r="E7" s="3">
        <v>0.64168999999999998</v>
      </c>
      <c r="F7" s="3">
        <v>0.41371999999999998</v>
      </c>
      <c r="G7" s="5">
        <v>0.23351</v>
      </c>
    </row>
    <row r="8" spans="1:11">
      <c r="A8" s="4">
        <v>7.3780000000000001</v>
      </c>
      <c r="B8" s="3">
        <v>1.32944</v>
      </c>
      <c r="C8" s="3">
        <v>1.28017</v>
      </c>
      <c r="D8" s="3">
        <v>0.89283999999999997</v>
      </c>
      <c r="E8" s="3">
        <v>0.61575999999999997</v>
      </c>
      <c r="F8" s="3">
        <v>0.31813999999999998</v>
      </c>
      <c r="G8" s="5">
        <v>0.47610000000000002</v>
      </c>
    </row>
    <row r="9" spans="1:11">
      <c r="A9" s="4">
        <v>7.3639999999999999</v>
      </c>
      <c r="B9" s="3">
        <v>1.3317099999999999</v>
      </c>
      <c r="C9" s="3">
        <v>1.2890699999999999</v>
      </c>
      <c r="D9" s="3">
        <v>0.91086999999999996</v>
      </c>
      <c r="E9" s="3">
        <v>0.65980000000000005</v>
      </c>
      <c r="F9" s="3">
        <v>0.43844</v>
      </c>
      <c r="G9" s="5">
        <v>0.36262</v>
      </c>
      <c r="J9" t="s">
        <v>173</v>
      </c>
    </row>
    <row r="10" spans="1:11" ht="15" thickBot="1">
      <c r="A10" s="4">
        <v>7.2859999999999996</v>
      </c>
      <c r="B10" s="3">
        <v>1.2501800000000001</v>
      </c>
      <c r="C10" s="3">
        <v>1.3196699999999999</v>
      </c>
      <c r="D10" s="3">
        <v>0.90837000000000001</v>
      </c>
      <c r="E10" s="3">
        <v>0.63937999999999995</v>
      </c>
      <c r="F10" s="3">
        <v>0.42921999999999999</v>
      </c>
      <c r="G10" s="5">
        <v>0.47500999999999999</v>
      </c>
    </row>
    <row r="11" spans="1:11">
      <c r="A11" s="4">
        <v>7.2839999999999998</v>
      </c>
      <c r="B11" s="3">
        <v>1.33358</v>
      </c>
      <c r="C11" s="3">
        <v>1.3092299999999999</v>
      </c>
      <c r="D11" s="3">
        <v>0.93156000000000005</v>
      </c>
      <c r="E11" s="3">
        <v>0.65124000000000004</v>
      </c>
      <c r="F11" s="3">
        <v>0.35637000000000002</v>
      </c>
      <c r="G11" s="5">
        <v>0.43562000000000001</v>
      </c>
      <c r="J11" s="31" t="s">
        <v>174</v>
      </c>
      <c r="K11" s="31"/>
    </row>
    <row r="12" spans="1:11">
      <c r="A12" s="4">
        <v>7.2779999999999996</v>
      </c>
      <c r="B12" s="3">
        <v>1.2285699999999999</v>
      </c>
      <c r="C12" s="3">
        <v>1.22393</v>
      </c>
      <c r="D12" s="3">
        <v>0.91386999999999996</v>
      </c>
      <c r="E12" s="3">
        <v>0.41319</v>
      </c>
      <c r="F12" s="3">
        <v>7.7850000000000003E-2</v>
      </c>
      <c r="G12" s="5">
        <v>0.33172000000000001</v>
      </c>
      <c r="J12" t="s">
        <v>175</v>
      </c>
      <c r="K12">
        <v>0.88078307597037597</v>
      </c>
    </row>
    <row r="13" spans="1:11">
      <c r="A13" s="4">
        <v>7.226</v>
      </c>
      <c r="B13" s="3">
        <v>0.95577999999999996</v>
      </c>
      <c r="C13" s="3">
        <v>1.2378800000000001</v>
      </c>
      <c r="D13" s="3">
        <v>0.86026999999999998</v>
      </c>
      <c r="E13" s="3">
        <v>0.63375999999999999</v>
      </c>
      <c r="F13" s="3">
        <v>0.10582999999999999</v>
      </c>
      <c r="G13" s="5">
        <v>0.25496999999999997</v>
      </c>
      <c r="J13" t="s">
        <v>176</v>
      </c>
      <c r="K13">
        <v>0.77577882691583711</v>
      </c>
    </row>
    <row r="14" spans="1:11">
      <c r="A14" s="4">
        <v>7.2</v>
      </c>
      <c r="B14" s="3">
        <v>1.3372299999999999</v>
      </c>
      <c r="C14" s="3">
        <v>1.29704</v>
      </c>
      <c r="D14" s="3">
        <v>0.89041999999999999</v>
      </c>
      <c r="E14" s="3">
        <v>0.62433000000000005</v>
      </c>
      <c r="F14" s="3">
        <v>0.18676000000000001</v>
      </c>
      <c r="G14" s="5">
        <v>0.33088000000000001</v>
      </c>
      <c r="J14" t="s">
        <v>177</v>
      </c>
      <c r="K14">
        <v>0.7684031304328055</v>
      </c>
    </row>
    <row r="15" spans="1:11">
      <c r="A15" s="4">
        <v>7.1870000000000003</v>
      </c>
      <c r="B15" s="3">
        <v>1.02054</v>
      </c>
      <c r="C15" s="3">
        <v>0.91451000000000005</v>
      </c>
      <c r="D15" s="3">
        <v>0.81444000000000005</v>
      </c>
      <c r="E15" s="3">
        <v>0.48181000000000002</v>
      </c>
      <c r="F15" s="3">
        <v>0.21312</v>
      </c>
      <c r="G15" s="5">
        <v>0.14074</v>
      </c>
      <c r="J15" t="s">
        <v>2</v>
      </c>
      <c r="K15">
        <v>0.55103054460636169</v>
      </c>
    </row>
    <row r="16" spans="1:11" ht="15" thickBot="1">
      <c r="A16" s="4">
        <v>7.1189999999999998</v>
      </c>
      <c r="B16" s="3">
        <v>1.3945099999999999</v>
      </c>
      <c r="C16" s="3">
        <v>1.2471099999999999</v>
      </c>
      <c r="D16" s="3">
        <v>0.86178999999999994</v>
      </c>
      <c r="E16" s="3">
        <v>0.54603999999999997</v>
      </c>
      <c r="F16" s="3">
        <v>0.15890000000000001</v>
      </c>
      <c r="G16" s="5">
        <v>0.40105000000000002</v>
      </c>
      <c r="J16" s="29" t="s">
        <v>178</v>
      </c>
      <c r="K16" s="29">
        <v>158</v>
      </c>
    </row>
    <row r="17" spans="1:18">
      <c r="A17" s="4">
        <v>6.9829999999999997</v>
      </c>
      <c r="B17" s="3">
        <v>0.98124</v>
      </c>
      <c r="C17" s="3">
        <v>1.2328699999999999</v>
      </c>
      <c r="D17" s="3">
        <v>0.69701999999999997</v>
      </c>
      <c r="E17" s="3">
        <v>0.49048999999999998</v>
      </c>
      <c r="F17" s="3">
        <v>0.17521</v>
      </c>
      <c r="G17" s="5">
        <v>0.14574000000000001</v>
      </c>
    </row>
    <row r="18" spans="1:18" ht="15" thickBot="1">
      <c r="A18" s="4">
        <v>6.9459999999999997</v>
      </c>
      <c r="B18" s="3">
        <v>1.5639099999999999</v>
      </c>
      <c r="C18" s="3">
        <v>1.21963</v>
      </c>
      <c r="D18" s="3">
        <v>0.91893999999999998</v>
      </c>
      <c r="E18" s="3">
        <v>0.61582999999999999</v>
      </c>
      <c r="F18" s="3">
        <v>0.37797999999999998</v>
      </c>
      <c r="G18" s="5">
        <v>0.28033999999999998</v>
      </c>
      <c r="J18" t="s">
        <v>179</v>
      </c>
    </row>
    <row r="19" spans="1:18">
      <c r="A19" s="4">
        <v>6.94</v>
      </c>
      <c r="B19" s="3">
        <v>1.33596</v>
      </c>
      <c r="C19" s="3">
        <v>1.36948</v>
      </c>
      <c r="D19" s="3">
        <v>0.89532999999999996</v>
      </c>
      <c r="E19" s="3">
        <v>0.61777000000000004</v>
      </c>
      <c r="F19" s="3">
        <v>0.28703000000000001</v>
      </c>
      <c r="G19" s="5">
        <v>0.45900999999999997</v>
      </c>
      <c r="J19" s="30"/>
      <c r="K19" s="30" t="s">
        <v>184</v>
      </c>
      <c r="L19" s="30" t="s">
        <v>185</v>
      </c>
      <c r="M19" s="30" t="s">
        <v>186</v>
      </c>
      <c r="N19" s="30" t="s">
        <v>187</v>
      </c>
      <c r="O19" s="30" t="s">
        <v>188</v>
      </c>
    </row>
    <row r="20" spans="1:18">
      <c r="A20" s="4">
        <v>6.9370000000000003</v>
      </c>
      <c r="B20" s="3">
        <v>1.30782</v>
      </c>
      <c r="C20" s="3">
        <v>1.28566</v>
      </c>
      <c r="D20" s="3">
        <v>0.89666999999999997</v>
      </c>
      <c r="E20" s="3">
        <v>0.58450000000000002</v>
      </c>
      <c r="F20" s="3">
        <v>0.22539999999999999</v>
      </c>
      <c r="G20" s="5">
        <v>0.2225</v>
      </c>
      <c r="J20" t="s">
        <v>180</v>
      </c>
      <c r="K20">
        <v>5</v>
      </c>
      <c r="L20">
        <v>159.68210034988715</v>
      </c>
      <c r="M20">
        <v>31.93642006997743</v>
      </c>
      <c r="N20">
        <v>105.18041634448666</v>
      </c>
      <c r="O20">
        <v>1.5728190840818404E-47</v>
      </c>
    </row>
    <row r="21" spans="1:18">
      <c r="A21" s="4">
        <v>6.9009999999999998</v>
      </c>
      <c r="B21" s="3">
        <v>1.42727</v>
      </c>
      <c r="C21" s="3">
        <v>1.12575</v>
      </c>
      <c r="D21" s="3">
        <v>0.80925000000000002</v>
      </c>
      <c r="E21" s="3">
        <v>0.64156999999999997</v>
      </c>
      <c r="F21" s="3">
        <v>0.38583000000000001</v>
      </c>
      <c r="G21" s="5">
        <v>0.26428000000000001</v>
      </c>
      <c r="J21" t="s">
        <v>181</v>
      </c>
      <c r="K21">
        <v>152</v>
      </c>
      <c r="L21">
        <v>46.152468485555907</v>
      </c>
      <c r="M21">
        <v>0.30363466108918358</v>
      </c>
    </row>
    <row r="22" spans="1:18" ht="15" thickBot="1">
      <c r="A22" s="4">
        <v>6.867</v>
      </c>
      <c r="B22" s="3">
        <v>1.26637</v>
      </c>
      <c r="C22" s="3">
        <v>1.28548</v>
      </c>
      <c r="D22" s="3">
        <v>0.90942999999999996</v>
      </c>
      <c r="E22" s="3">
        <v>0.59624999999999995</v>
      </c>
      <c r="F22" s="3">
        <v>0.32067000000000001</v>
      </c>
      <c r="G22" s="5">
        <v>0.51912000000000003</v>
      </c>
      <c r="J22" s="29" t="s">
        <v>182</v>
      </c>
      <c r="K22" s="29">
        <v>157</v>
      </c>
      <c r="L22" s="29">
        <v>205.83456883544306</v>
      </c>
      <c r="M22" s="29"/>
      <c r="N22" s="29"/>
      <c r="O22" s="29"/>
    </row>
    <row r="23" spans="1:18" ht="15" thickBot="1">
      <c r="A23" s="4">
        <v>6.8529999999999998</v>
      </c>
      <c r="B23" s="3">
        <v>1.3601099999999999</v>
      </c>
      <c r="C23" s="3">
        <v>1.08182</v>
      </c>
      <c r="D23" s="3">
        <v>0.76275999999999999</v>
      </c>
      <c r="E23" s="3">
        <v>0.63273999999999997</v>
      </c>
      <c r="F23" s="3">
        <v>0.32523999999999997</v>
      </c>
      <c r="G23" s="5">
        <v>0.21542</v>
      </c>
    </row>
    <row r="24" spans="1:18">
      <c r="A24" s="4">
        <v>6.81</v>
      </c>
      <c r="B24" s="3">
        <v>1.0442400000000001</v>
      </c>
      <c r="C24" s="3">
        <v>1.25596</v>
      </c>
      <c r="D24" s="3">
        <v>0.72052000000000005</v>
      </c>
      <c r="E24" s="3">
        <v>0.42908000000000002</v>
      </c>
      <c r="F24" s="3">
        <v>0.11069</v>
      </c>
      <c r="G24" s="5">
        <v>5.8409999999999997E-2</v>
      </c>
      <c r="J24" s="30"/>
      <c r="K24" s="30" t="s">
        <v>189</v>
      </c>
      <c r="L24" s="30" t="s">
        <v>2</v>
      </c>
      <c r="M24" s="30" t="s">
        <v>190</v>
      </c>
      <c r="N24" s="30" t="s">
        <v>191</v>
      </c>
      <c r="O24" s="30" t="s">
        <v>192</v>
      </c>
      <c r="P24" s="30" t="s">
        <v>193</v>
      </c>
      <c r="Q24" s="30" t="s">
        <v>194</v>
      </c>
      <c r="R24" s="30" t="s">
        <v>195</v>
      </c>
    </row>
    <row r="25" spans="1:18">
      <c r="A25" s="4">
        <v>6.798</v>
      </c>
      <c r="B25" s="3">
        <v>1.52186</v>
      </c>
      <c r="C25" s="3">
        <v>1.02</v>
      </c>
      <c r="D25" s="3">
        <v>1.02525</v>
      </c>
      <c r="E25" s="3">
        <v>0.54252</v>
      </c>
      <c r="F25" s="3">
        <v>0.49209999999999998</v>
      </c>
      <c r="G25" s="5">
        <v>0.31104999999999999</v>
      </c>
      <c r="J25" t="s">
        <v>183</v>
      </c>
      <c r="K25">
        <v>1.8982073465032303</v>
      </c>
      <c r="L25">
        <v>0.18660112776500312</v>
      </c>
      <c r="M25">
        <v>10.172539519127373</v>
      </c>
      <c r="N25">
        <v>7.3016256072037925E-19</v>
      </c>
      <c r="O25">
        <v>1.5295406314544318</v>
      </c>
      <c r="P25">
        <v>2.2668740615520289</v>
      </c>
      <c r="Q25">
        <v>1.5295406314544318</v>
      </c>
      <c r="R25">
        <v>2.2668740615520289</v>
      </c>
    </row>
    <row r="26" spans="1:18">
      <c r="A26" s="4">
        <v>6.7859999999999996</v>
      </c>
      <c r="B26" s="3">
        <v>1.0635300000000001</v>
      </c>
      <c r="C26" s="3">
        <v>1.1984999999999999</v>
      </c>
      <c r="D26" s="3">
        <v>0.79661000000000004</v>
      </c>
      <c r="E26" s="3">
        <v>0.54210000000000003</v>
      </c>
      <c r="F26" s="3">
        <v>9.2700000000000005E-2</v>
      </c>
      <c r="G26" s="5">
        <v>0.24434</v>
      </c>
      <c r="J26" t="s">
        <v>196</v>
      </c>
      <c r="K26">
        <v>0.80534198421465197</v>
      </c>
      <c r="L26">
        <v>0.21317009159920719</v>
      </c>
      <c r="M26">
        <v>3.7779314076048705</v>
      </c>
      <c r="N26">
        <v>2.2649947322961117E-4</v>
      </c>
      <c r="O26">
        <v>0.38418312865027288</v>
      </c>
      <c r="P26">
        <v>1.2265008397790311</v>
      </c>
      <c r="Q26">
        <v>0.38418312865027288</v>
      </c>
      <c r="R26">
        <v>1.2265008397790311</v>
      </c>
    </row>
    <row r="27" spans="1:18">
      <c r="A27" s="4">
        <v>6.75</v>
      </c>
      <c r="B27" s="3">
        <v>1.32792</v>
      </c>
      <c r="C27" s="3">
        <v>1.2993699999999999</v>
      </c>
      <c r="D27" s="3">
        <v>0.89185999999999999</v>
      </c>
      <c r="E27" s="3">
        <v>0.61477000000000004</v>
      </c>
      <c r="F27" s="3">
        <v>0.21843000000000001</v>
      </c>
      <c r="G27" s="5">
        <v>0.28214</v>
      </c>
      <c r="J27" t="s">
        <v>197</v>
      </c>
      <c r="K27">
        <v>1.4164011020032483</v>
      </c>
      <c r="L27">
        <v>0.22253932361993226</v>
      </c>
      <c r="M27">
        <v>6.3647227778146487</v>
      </c>
      <c r="N27">
        <v>2.1900522749978524E-9</v>
      </c>
      <c r="O27">
        <v>0.97673151162723038</v>
      </c>
      <c r="P27">
        <v>1.8560706923792663</v>
      </c>
      <c r="Q27">
        <v>0.97673151162723038</v>
      </c>
      <c r="R27">
        <v>1.8560706923792663</v>
      </c>
    </row>
    <row r="28" spans="1:18">
      <c r="A28" s="4">
        <v>6.67</v>
      </c>
      <c r="B28" s="3">
        <v>1.1071500000000001</v>
      </c>
      <c r="C28" s="3">
        <v>1.1244700000000001</v>
      </c>
      <c r="D28" s="3">
        <v>0.85857000000000006</v>
      </c>
      <c r="E28" s="3">
        <v>0.44131999999999999</v>
      </c>
      <c r="F28" s="3">
        <v>0.12869</v>
      </c>
      <c r="G28" s="5">
        <v>0.33362999999999998</v>
      </c>
      <c r="J28" t="s">
        <v>198</v>
      </c>
      <c r="K28">
        <v>1.0338201195661514</v>
      </c>
      <c r="L28">
        <v>0.31076431881926936</v>
      </c>
      <c r="M28">
        <v>3.3267014807043798</v>
      </c>
      <c r="N28">
        <v>1.1020624688265637E-3</v>
      </c>
      <c r="O28">
        <v>0.41984494189327148</v>
      </c>
      <c r="P28">
        <v>1.6477952972390313</v>
      </c>
      <c r="Q28">
        <v>0.41984494189327148</v>
      </c>
      <c r="R28">
        <v>1.6477952972390313</v>
      </c>
    </row>
    <row r="29" spans="1:18">
      <c r="A29" s="4">
        <v>6.6109999999999998</v>
      </c>
      <c r="B29" s="3">
        <v>1.69042</v>
      </c>
      <c r="C29" s="3">
        <v>1.0786</v>
      </c>
      <c r="D29" s="3">
        <v>0.79732999999999998</v>
      </c>
      <c r="E29" s="3">
        <v>0.64039999999999997</v>
      </c>
      <c r="F29" s="3">
        <v>0.52207999999999999</v>
      </c>
      <c r="G29" s="5">
        <v>0.32573000000000002</v>
      </c>
      <c r="J29" t="s">
        <v>199</v>
      </c>
      <c r="K29">
        <v>1.4425927268254497</v>
      </c>
      <c r="L29">
        <v>0.36903193888080776</v>
      </c>
      <c r="M29">
        <v>3.9091270289517874</v>
      </c>
      <c r="N29">
        <v>1.3915293692217838E-4</v>
      </c>
      <c r="O29">
        <v>0.71349856600874106</v>
      </c>
      <c r="P29">
        <v>2.1716868876421582</v>
      </c>
      <c r="Q29">
        <v>0.71349856600874106</v>
      </c>
      <c r="R29">
        <v>2.1716868876421582</v>
      </c>
    </row>
    <row r="30" spans="1:18" ht="15" thickBot="1">
      <c r="A30" s="4">
        <v>6.5750000000000002</v>
      </c>
      <c r="B30" s="3">
        <v>1.2777799999999999</v>
      </c>
      <c r="C30" s="3">
        <v>1.2603800000000001</v>
      </c>
      <c r="D30" s="3">
        <v>0.94579000000000002</v>
      </c>
      <c r="E30" s="3">
        <v>0.55010999999999999</v>
      </c>
      <c r="F30" s="3">
        <v>0.20646</v>
      </c>
      <c r="G30" s="5">
        <v>0.12332</v>
      </c>
      <c r="J30" s="29" t="s">
        <v>200</v>
      </c>
      <c r="K30" s="29">
        <v>0.85403193432251556</v>
      </c>
      <c r="L30" s="29">
        <v>0.4308909869963331</v>
      </c>
      <c r="M30" s="29">
        <v>1.9820139202163989</v>
      </c>
      <c r="N30" s="29">
        <v>4.9280765167051002E-2</v>
      </c>
      <c r="O30" s="29">
        <v>2.7232277635307334E-3</v>
      </c>
      <c r="P30" s="29">
        <v>1.7053406408815004</v>
      </c>
      <c r="Q30" s="29">
        <v>2.7232277635307334E-3</v>
      </c>
      <c r="R30" s="29">
        <v>1.7053406408815004</v>
      </c>
    </row>
    <row r="31" spans="1:18">
      <c r="A31" s="4">
        <v>6.5739999999999998</v>
      </c>
      <c r="B31" s="3">
        <v>1.0535099999999999</v>
      </c>
      <c r="C31" s="3">
        <v>1.24823</v>
      </c>
      <c r="D31" s="3">
        <v>0.78722999999999999</v>
      </c>
      <c r="E31" s="3">
        <v>0.44973999999999997</v>
      </c>
      <c r="F31" s="3">
        <v>8.4839999999999999E-2</v>
      </c>
      <c r="G31" s="5">
        <v>0.11451</v>
      </c>
    </row>
    <row r="32" spans="1:18">
      <c r="A32" s="4">
        <v>6.5049999999999999</v>
      </c>
      <c r="B32" s="3">
        <v>1.1789799999999999</v>
      </c>
      <c r="C32" s="3">
        <v>1.2064299999999999</v>
      </c>
      <c r="D32" s="3">
        <v>0.84482999999999997</v>
      </c>
      <c r="E32" s="3">
        <v>0.46364</v>
      </c>
      <c r="F32" s="3">
        <v>2.6519999999999998E-2</v>
      </c>
      <c r="G32" s="5">
        <v>0.10686</v>
      </c>
    </row>
    <row r="33" spans="1:17">
      <c r="A33" s="4">
        <v>6.4850000000000003</v>
      </c>
      <c r="B33" s="3">
        <v>1.06166</v>
      </c>
      <c r="C33" s="3">
        <v>1.2089000000000001</v>
      </c>
      <c r="D33" s="3">
        <v>0.81159999999999999</v>
      </c>
      <c r="E33" s="3">
        <v>0.60362000000000005</v>
      </c>
      <c r="F33" s="3">
        <v>0.24557999999999999</v>
      </c>
      <c r="G33" s="5">
        <v>0.2324</v>
      </c>
    </row>
    <row r="34" spans="1:17">
      <c r="A34" s="4">
        <v>6.4770000000000003</v>
      </c>
      <c r="B34" s="3">
        <v>0.91861000000000004</v>
      </c>
      <c r="C34" s="3">
        <v>1.2401800000000001</v>
      </c>
      <c r="D34" s="3">
        <v>0.69077</v>
      </c>
      <c r="E34" s="3">
        <v>0.53466000000000002</v>
      </c>
      <c r="F34" s="3">
        <v>5.1200000000000002E-2</v>
      </c>
      <c r="G34" s="5">
        <v>0.18401000000000001</v>
      </c>
      <c r="J34" t="s">
        <v>269</v>
      </c>
    </row>
    <row r="35" spans="1:17" ht="15" thickBot="1">
      <c r="A35" s="4">
        <v>6.4550000000000001</v>
      </c>
      <c r="B35" s="3">
        <v>0.96689999999999998</v>
      </c>
      <c r="C35" s="3">
        <v>1.2650399999999999</v>
      </c>
      <c r="D35" s="3">
        <v>0.73850000000000005</v>
      </c>
      <c r="E35" s="3">
        <v>0.55664000000000002</v>
      </c>
      <c r="F35" s="3">
        <v>3.1870000000000002E-2</v>
      </c>
      <c r="G35" s="5">
        <v>0.57630000000000003</v>
      </c>
      <c r="O35" t="s">
        <v>318</v>
      </c>
    </row>
    <row r="36" spans="1:17">
      <c r="A36" s="4">
        <v>6.4109999999999996</v>
      </c>
      <c r="B36" s="3">
        <v>1.39541</v>
      </c>
      <c r="C36" s="3">
        <v>1.0839300000000001</v>
      </c>
      <c r="D36" s="3">
        <v>0.72024999999999995</v>
      </c>
      <c r="E36" s="3">
        <v>0.31047999999999998</v>
      </c>
      <c r="F36" s="3">
        <v>0.32523999999999997</v>
      </c>
      <c r="G36" s="5">
        <v>0.13705999999999999</v>
      </c>
      <c r="J36" s="32" t="s">
        <v>270</v>
      </c>
      <c r="K36" s="32" t="s">
        <v>271</v>
      </c>
      <c r="L36" s="32" t="s">
        <v>272</v>
      </c>
      <c r="M36" s="32" t="s">
        <v>273</v>
      </c>
      <c r="O36" s="41" t="s">
        <v>321</v>
      </c>
      <c r="P36" s="41" t="s">
        <v>319</v>
      </c>
      <c r="Q36" s="41" t="s">
        <v>320</v>
      </c>
    </row>
    <row r="37" spans="1:17">
      <c r="A37" s="4">
        <v>6.3289999999999997</v>
      </c>
      <c r="B37" s="3">
        <v>1.23011</v>
      </c>
      <c r="C37" s="3">
        <v>1.31379</v>
      </c>
      <c r="D37" s="3">
        <v>0.95562000000000002</v>
      </c>
      <c r="E37" s="3">
        <v>0.45950999999999997</v>
      </c>
      <c r="F37" s="3">
        <v>6.3979999999999995E-2</v>
      </c>
      <c r="G37" s="5">
        <v>0.18226999999999999</v>
      </c>
      <c r="J37">
        <v>1</v>
      </c>
      <c r="K37">
        <v>7.2262441737895191</v>
      </c>
      <c r="L37">
        <v>0.36075582621048063</v>
      </c>
      <c r="M37">
        <v>0.66537382565518821</v>
      </c>
      <c r="O37">
        <v>0.37798943969453203</v>
      </c>
      <c r="P37">
        <v>0.65469297435805696</v>
      </c>
      <c r="Q37">
        <v>0.67014817145674699</v>
      </c>
    </row>
    <row r="38" spans="1:17">
      <c r="A38" s="4">
        <v>6.3019999999999996</v>
      </c>
      <c r="B38" s="3">
        <v>1.2074</v>
      </c>
      <c r="C38" s="3">
        <v>1.30203</v>
      </c>
      <c r="D38" s="3">
        <v>0.88721000000000005</v>
      </c>
      <c r="E38" s="3">
        <v>0.60365000000000002</v>
      </c>
      <c r="F38" s="3">
        <v>0.13586000000000001</v>
      </c>
      <c r="G38" s="5">
        <v>0.51751999999999998</v>
      </c>
      <c r="J38">
        <v>2</v>
      </c>
      <c r="K38">
        <v>6.9408983447332089</v>
      </c>
      <c r="L38">
        <v>0.62010165526679106</v>
      </c>
      <c r="M38">
        <v>1.1437082388774813</v>
      </c>
      <c r="O38">
        <v>0.63926180116933595</v>
      </c>
      <c r="P38">
        <v>1.1253489690118099</v>
      </c>
      <c r="Q38">
        <v>1.14260244522652</v>
      </c>
    </row>
    <row r="39" spans="1:17">
      <c r="A39" s="4">
        <v>6.298</v>
      </c>
      <c r="B39" s="3">
        <v>1.29098</v>
      </c>
      <c r="C39" s="3">
        <v>1.0761700000000001</v>
      </c>
      <c r="D39" s="3">
        <v>0.87529999999999997</v>
      </c>
      <c r="E39" s="3">
        <v>0.39739999999999998</v>
      </c>
      <c r="F39" s="3">
        <v>8.1290000000000001E-2</v>
      </c>
      <c r="G39" s="5">
        <v>0.25375999999999999</v>
      </c>
      <c r="J39">
        <v>3</v>
      </c>
      <c r="K39">
        <v>7.146794567907234</v>
      </c>
      <c r="L39">
        <v>0.38020543209276614</v>
      </c>
      <c r="M39">
        <v>0.70124645121836204</v>
      </c>
      <c r="O39">
        <v>0.405418363794745</v>
      </c>
      <c r="P39">
        <v>0.68998975794412798</v>
      </c>
      <c r="Q39">
        <v>0.71250053334243502</v>
      </c>
    </row>
    <row r="40" spans="1:17">
      <c r="A40" s="4">
        <v>6.2949999999999999</v>
      </c>
      <c r="B40" s="3">
        <v>1.5542199999999999</v>
      </c>
      <c r="C40" s="3">
        <v>1.16594</v>
      </c>
      <c r="D40" s="3">
        <v>0.72492000000000001</v>
      </c>
      <c r="E40" s="3">
        <v>0.55498999999999998</v>
      </c>
      <c r="F40" s="3">
        <v>0.25608999999999998</v>
      </c>
      <c r="G40" s="5">
        <v>0.16228000000000001</v>
      </c>
      <c r="J40">
        <v>4</v>
      </c>
      <c r="K40">
        <v>7.15140316014734</v>
      </c>
      <c r="L40">
        <v>0.37059683985266023</v>
      </c>
      <c r="M40">
        <v>0.68352447609430711</v>
      </c>
      <c r="O40">
        <v>0.38509148346859301</v>
      </c>
      <c r="P40">
        <v>0.67255226317336303</v>
      </c>
      <c r="Q40">
        <v>0.68557842128981705</v>
      </c>
    </row>
    <row r="41" spans="1:17">
      <c r="A41" s="4">
        <v>6.2690000000000001</v>
      </c>
      <c r="B41" s="3">
        <v>0.99534</v>
      </c>
      <c r="C41" s="3">
        <v>0.97199999999999998</v>
      </c>
      <c r="D41" s="3">
        <v>0.60819999999999996</v>
      </c>
      <c r="E41" s="3">
        <v>0.59657000000000004</v>
      </c>
      <c r="F41" s="3">
        <v>0.13633000000000001</v>
      </c>
      <c r="G41" s="5">
        <v>0.16991000000000001</v>
      </c>
      <c r="J41">
        <v>5</v>
      </c>
      <c r="K41">
        <v>6.9705103660438672</v>
      </c>
      <c r="L41">
        <v>0.4564896339561324</v>
      </c>
      <c r="M41">
        <v>0.84194414074442525</v>
      </c>
      <c r="O41">
        <v>0.46980070312223099</v>
      </c>
      <c r="P41">
        <v>0.82842891092767301</v>
      </c>
      <c r="Q41">
        <v>0.84042046233520495</v>
      </c>
    </row>
    <row r="42" spans="1:17">
      <c r="A42" s="4">
        <v>6.1680000000000001</v>
      </c>
      <c r="B42" s="3">
        <v>1.21183</v>
      </c>
      <c r="C42" s="3">
        <v>1.18354</v>
      </c>
      <c r="D42" s="3">
        <v>0.61482999999999999</v>
      </c>
      <c r="E42" s="3">
        <v>0.55884</v>
      </c>
      <c r="F42" s="3">
        <v>1.14E-2</v>
      </c>
      <c r="G42" s="5">
        <v>0.31844</v>
      </c>
      <c r="J42">
        <v>6</v>
      </c>
      <c r="K42">
        <v>7.0026919836149819</v>
      </c>
      <c r="L42">
        <v>0.40330801638501779</v>
      </c>
      <c r="M42">
        <v>0.74385658742746741</v>
      </c>
      <c r="O42">
        <v>0.42130205251835401</v>
      </c>
      <c r="P42">
        <v>0.731915898914691</v>
      </c>
      <c r="Q42">
        <v>0.74806535433173704</v>
      </c>
    </row>
    <row r="43" spans="1:17">
      <c r="A43" s="4">
        <v>6.13</v>
      </c>
      <c r="B43" s="3">
        <v>0.76454</v>
      </c>
      <c r="C43" s="3">
        <v>1.0250699999999999</v>
      </c>
      <c r="D43" s="3">
        <v>0.67737000000000003</v>
      </c>
      <c r="E43" s="3">
        <v>0.40350000000000003</v>
      </c>
      <c r="F43" s="3">
        <v>0.11776</v>
      </c>
      <c r="G43" s="5">
        <v>0.10692</v>
      </c>
      <c r="J43">
        <v>7</v>
      </c>
      <c r="K43">
        <v>6.8651239653579017</v>
      </c>
      <c r="L43">
        <v>0.51287603464209841</v>
      </c>
      <c r="M43">
        <v>0.94594255854810028</v>
      </c>
      <c r="O43">
        <v>0.52620503192885104</v>
      </c>
      <c r="P43">
        <v>0.93075790382632795</v>
      </c>
      <c r="Q43">
        <v>0.94277493614600805</v>
      </c>
    </row>
    <row r="44" spans="1:17">
      <c r="A44" s="4">
        <v>6.1230000000000002</v>
      </c>
      <c r="B44" s="3">
        <v>0.74553000000000003</v>
      </c>
      <c r="C44" s="3">
        <v>1.04356</v>
      </c>
      <c r="D44" s="3">
        <v>0.64424999999999999</v>
      </c>
      <c r="E44" s="3">
        <v>0.57733000000000001</v>
      </c>
      <c r="F44" s="3">
        <v>9.4719999999999999E-2</v>
      </c>
      <c r="G44" s="5">
        <v>0.27489000000000002</v>
      </c>
      <c r="J44">
        <v>8</v>
      </c>
      <c r="K44">
        <v>7.0644696636140676</v>
      </c>
      <c r="L44">
        <v>0.29953033638593229</v>
      </c>
      <c r="M44">
        <v>0.55245024845312718</v>
      </c>
      <c r="O44">
        <v>0.31454878953862297</v>
      </c>
      <c r="P44">
        <v>0.54358209235008204</v>
      </c>
      <c r="Q44">
        <v>0.55704302809274597</v>
      </c>
    </row>
    <row r="45" spans="1:17">
      <c r="A45" s="4">
        <v>6.0030000000000001</v>
      </c>
      <c r="B45" s="3">
        <v>0.63244</v>
      </c>
      <c r="C45" s="3">
        <v>1.34043</v>
      </c>
      <c r="D45" s="3">
        <v>0.59772000000000003</v>
      </c>
      <c r="E45" s="3">
        <v>0.65820999999999996</v>
      </c>
      <c r="F45" s="3">
        <v>0.30825999999999998</v>
      </c>
      <c r="G45" s="5">
        <v>0.22836999999999999</v>
      </c>
      <c r="J45">
        <v>9</v>
      </c>
      <c r="K45">
        <v>7.0022355371472011</v>
      </c>
      <c r="L45">
        <v>0.28376446285279844</v>
      </c>
      <c r="M45">
        <v>0.52337185574155198</v>
      </c>
      <c r="O45">
        <v>0.29809814203789697</v>
      </c>
      <c r="P45">
        <v>0.51497047782625005</v>
      </c>
      <c r="Q45">
        <v>0.52781650212693199</v>
      </c>
    </row>
    <row r="46" spans="1:17">
      <c r="A46" s="4">
        <v>5.9950000000000001</v>
      </c>
      <c r="B46" s="3">
        <v>1.1689099999999999</v>
      </c>
      <c r="C46" s="3">
        <v>1.26999</v>
      </c>
      <c r="D46" s="3">
        <v>0.78902000000000005</v>
      </c>
      <c r="E46" s="3">
        <v>0.31751000000000001</v>
      </c>
      <c r="F46" s="3">
        <v>3.431E-2</v>
      </c>
      <c r="G46" s="5">
        <v>0.16893</v>
      </c>
      <c r="J46">
        <v>10</v>
      </c>
      <c r="K46">
        <v>7.0334810430232828</v>
      </c>
      <c r="L46">
        <v>0.250518956976717</v>
      </c>
      <c r="M46">
        <v>0.46205423361753895</v>
      </c>
      <c r="O46">
        <v>0.25902086120127399</v>
      </c>
      <c r="P46">
        <v>0.45463715111415098</v>
      </c>
      <c r="Q46">
        <v>0.46228733520572202</v>
      </c>
    </row>
    <row r="47" spans="1:17">
      <c r="A47" s="4">
        <v>5.9870000000000001</v>
      </c>
      <c r="B47" s="3">
        <v>1.27074</v>
      </c>
      <c r="C47" s="3">
        <v>1.25712</v>
      </c>
      <c r="D47" s="3">
        <v>0.99111000000000005</v>
      </c>
      <c r="E47" s="3">
        <v>0.49614999999999998</v>
      </c>
      <c r="F47" s="3">
        <v>0.18060000000000001</v>
      </c>
      <c r="G47" s="5">
        <v>0.10705000000000001</v>
      </c>
      <c r="J47">
        <v>11</v>
      </c>
      <c r="K47">
        <v>6.2285306163765961</v>
      </c>
      <c r="L47">
        <v>1.0494693836234035</v>
      </c>
      <c r="M47">
        <v>1.9356290542126515</v>
      </c>
      <c r="O47">
        <v>1.0719007005611001</v>
      </c>
      <c r="P47">
        <v>1.90455754929721</v>
      </c>
      <c r="Q47">
        <v>1.9248039038182201</v>
      </c>
    </row>
    <row r="48" spans="1:17">
      <c r="A48" s="4">
        <v>5.984</v>
      </c>
      <c r="B48" s="3">
        <v>1.24461</v>
      </c>
      <c r="C48" s="3">
        <v>0.95774000000000004</v>
      </c>
      <c r="D48" s="3">
        <v>0.96538000000000002</v>
      </c>
      <c r="E48" s="3">
        <v>0.33207999999999999</v>
      </c>
      <c r="F48" s="3">
        <v>7.8570000000000001E-2</v>
      </c>
      <c r="G48" s="5">
        <v>0.18557000000000001</v>
      </c>
      <c r="J48">
        <v>12</v>
      </c>
      <c r="K48">
        <v>6.3152759047451141</v>
      </c>
      <c r="L48">
        <v>0.91072409525488585</v>
      </c>
      <c r="M48">
        <v>1.6797288674211268</v>
      </c>
      <c r="O48">
        <v>0.94328590889764596</v>
      </c>
      <c r="P48">
        <v>1.65276517639412</v>
      </c>
      <c r="Q48">
        <v>1.6820519843392501</v>
      </c>
    </row>
    <row r="49" spans="1:17">
      <c r="A49" s="4">
        <v>5.9749999999999996</v>
      </c>
      <c r="B49" s="3">
        <v>0.86402000000000001</v>
      </c>
      <c r="C49" s="3">
        <v>0.99902999999999997</v>
      </c>
      <c r="D49" s="3">
        <v>0.79074999999999995</v>
      </c>
      <c r="E49" s="3">
        <v>0.48574000000000001</v>
      </c>
      <c r="F49" s="3">
        <v>0.18090000000000001</v>
      </c>
      <c r="G49" s="5">
        <v>0.11541</v>
      </c>
      <c r="J49">
        <v>13</v>
      </c>
      <c r="K49">
        <v>6.7929507254539816</v>
      </c>
      <c r="L49">
        <v>0.40704927454601858</v>
      </c>
      <c r="M49">
        <v>0.75075692021348983</v>
      </c>
      <c r="O49">
        <v>0.41641406642351603</v>
      </c>
      <c r="P49">
        <v>0.73870546475205101</v>
      </c>
      <c r="Q49">
        <v>0.74715466956897503</v>
      </c>
    </row>
    <row r="50" spans="1:17">
      <c r="A50" s="4">
        <v>5.96</v>
      </c>
      <c r="B50" s="3">
        <v>1.32376</v>
      </c>
      <c r="C50" s="3">
        <v>1.21624</v>
      </c>
      <c r="D50" s="3">
        <v>0.74716000000000005</v>
      </c>
      <c r="E50" s="3">
        <v>0.45491999999999999</v>
      </c>
      <c r="F50" s="3">
        <v>0.30599999999999999</v>
      </c>
      <c r="G50" s="5">
        <v>0.17362</v>
      </c>
      <c r="J50">
        <v>14</v>
      </c>
      <c r="K50">
        <v>5.7344553726006833</v>
      </c>
      <c r="L50">
        <v>1.452544627399317</v>
      </c>
      <c r="M50">
        <v>2.6790563185629166</v>
      </c>
      <c r="O50">
        <v>1.4755492602184599</v>
      </c>
      <c r="P50">
        <v>2.63605101680337</v>
      </c>
      <c r="Q50">
        <v>2.6568432065030101</v>
      </c>
    </row>
    <row r="51" spans="1:17">
      <c r="A51" s="4">
        <v>5.9480000000000004</v>
      </c>
      <c r="B51" s="3">
        <v>1.2511399999999999</v>
      </c>
      <c r="C51" s="3">
        <v>1.19777</v>
      </c>
      <c r="D51" s="3">
        <v>0.95445999999999998</v>
      </c>
      <c r="E51" s="3">
        <v>0.26235999999999998</v>
      </c>
      <c r="F51" s="3">
        <v>2.9010000000000001E-2</v>
      </c>
      <c r="G51" s="5">
        <v>0.22822999999999999</v>
      </c>
      <c r="J51">
        <v>15</v>
      </c>
      <c r="K51">
        <v>6.6020276229902057</v>
      </c>
      <c r="L51">
        <v>0.51697237700979404</v>
      </c>
      <c r="M51">
        <v>0.95349780449109123</v>
      </c>
      <c r="O51">
        <v>0.52806791218646199</v>
      </c>
      <c r="P51">
        <v>0.93819186988826897</v>
      </c>
      <c r="Q51">
        <v>0.94820640643103304</v>
      </c>
    </row>
    <row r="52" spans="1:17">
      <c r="A52" s="4">
        <v>5.89</v>
      </c>
      <c r="B52" s="3">
        <v>0.68132999999999999</v>
      </c>
      <c r="C52" s="3">
        <v>0.97841</v>
      </c>
      <c r="D52" s="3">
        <v>0.53920000000000001</v>
      </c>
      <c r="E52" s="3">
        <v>0.57413999999999998</v>
      </c>
      <c r="F52" s="3">
        <v>8.7999999999999995E-2</v>
      </c>
      <c r="G52" s="5">
        <v>0.20535999999999999</v>
      </c>
      <c r="J52">
        <v>16</v>
      </c>
      <c r="K52">
        <v>6.0124850832540213</v>
      </c>
      <c r="L52">
        <v>0.97051491674597834</v>
      </c>
      <c r="M52">
        <v>1.7900063591320532</v>
      </c>
      <c r="O52">
        <v>0.98243716587332597</v>
      </c>
      <c r="P52">
        <v>1.7612724489515901</v>
      </c>
      <c r="Q52">
        <v>1.7720575658898301</v>
      </c>
    </row>
    <row r="53" spans="1:17">
      <c r="A53" s="4">
        <v>5.8890000000000002</v>
      </c>
      <c r="B53" s="3">
        <v>0.59448000000000001</v>
      </c>
      <c r="C53" s="3">
        <v>1.01528</v>
      </c>
      <c r="D53" s="3">
        <v>0.61826000000000003</v>
      </c>
      <c r="E53" s="3">
        <v>0.32818000000000003</v>
      </c>
      <c r="F53" s="3">
        <v>1.6150000000000001E-2</v>
      </c>
      <c r="G53" s="5">
        <v>0.20951</v>
      </c>
      <c r="J53">
        <v>17</v>
      </c>
      <c r="K53">
        <v>7.0463925352428491</v>
      </c>
      <c r="L53">
        <v>-0.10039253524284941</v>
      </c>
      <c r="M53">
        <v>-0.18516281758616654</v>
      </c>
      <c r="O53">
        <v>-0.10493251668921399</v>
      </c>
      <c r="P53">
        <v>-0.18219050872137399</v>
      </c>
      <c r="Q53">
        <v>-0.18626449623032099</v>
      </c>
    </row>
    <row r="54" spans="1:17">
      <c r="A54" s="4">
        <v>5.8780000000000001</v>
      </c>
      <c r="B54" s="3">
        <v>0.75985000000000003</v>
      </c>
      <c r="C54" s="3">
        <v>1.30477</v>
      </c>
      <c r="D54" s="3">
        <v>0.66098000000000001</v>
      </c>
      <c r="E54" s="3">
        <v>0.53898999999999997</v>
      </c>
      <c r="F54" s="3">
        <v>8.2419999999999993E-2</v>
      </c>
      <c r="G54" s="5">
        <v>0.34239999999999998</v>
      </c>
      <c r="J54">
        <v>18</v>
      </c>
      <c r="K54">
        <v>6.9757784675167569</v>
      </c>
      <c r="L54">
        <v>-3.5778467516756507E-2</v>
      </c>
      <c r="M54">
        <v>-6.5989386942886599E-2</v>
      </c>
      <c r="O54">
        <v>-3.6700490480849099E-2</v>
      </c>
      <c r="P54">
        <v>-6.4930098461813801E-2</v>
      </c>
      <c r="Q54">
        <v>-6.5761411801273303E-2</v>
      </c>
    </row>
    <row r="55" spans="1:17">
      <c r="A55" s="4">
        <v>5.8550000000000004</v>
      </c>
      <c r="B55" s="3">
        <v>1.1225400000000001</v>
      </c>
      <c r="C55" s="3">
        <v>1.1224099999999999</v>
      </c>
      <c r="D55" s="3">
        <v>0.64368000000000003</v>
      </c>
      <c r="E55" s="3">
        <v>0.51649</v>
      </c>
      <c r="F55" s="3">
        <v>8.4540000000000004E-2</v>
      </c>
      <c r="G55" s="5">
        <v>0.11827</v>
      </c>
      <c r="J55">
        <v>19</v>
      </c>
      <c r="K55">
        <v>6.7351496745374853</v>
      </c>
      <c r="L55">
        <v>0.20185032546251502</v>
      </c>
      <c r="M55">
        <v>0.37229037898996692</v>
      </c>
      <c r="O55">
        <v>0.20559481560317799</v>
      </c>
      <c r="P55">
        <v>0.36631422239344302</v>
      </c>
      <c r="Q55">
        <v>0.36969632485873799</v>
      </c>
    </row>
    <row r="56" spans="1:17">
      <c r="A56" s="4">
        <v>5.8479999999999999</v>
      </c>
      <c r="B56" s="3">
        <v>1.1849799999999999</v>
      </c>
      <c r="C56" s="3">
        <v>1.2738499999999999</v>
      </c>
      <c r="D56" s="3">
        <v>0.87336999999999998</v>
      </c>
      <c r="E56" s="3">
        <v>0.60855000000000004</v>
      </c>
      <c r="F56" s="3">
        <v>3.7870000000000001E-2</v>
      </c>
      <c r="G56" s="5">
        <v>0.25328000000000001</v>
      </c>
      <c r="J56">
        <v>20</v>
      </c>
      <c r="K56">
        <v>6.7338156296214011</v>
      </c>
      <c r="L56">
        <v>0.16718437037859868</v>
      </c>
      <c r="M56">
        <v>0.30835289696377577</v>
      </c>
      <c r="O56">
        <v>0.17507051101691001</v>
      </c>
      <c r="P56">
        <v>0.303403090835971</v>
      </c>
      <c r="Q56">
        <v>0.31047644959603099</v>
      </c>
    </row>
    <row r="57" spans="1:17">
      <c r="A57" s="4">
        <v>5.8330000000000002</v>
      </c>
      <c r="B57" s="3">
        <v>1.14723</v>
      </c>
      <c r="C57" s="3">
        <v>1.25745</v>
      </c>
      <c r="D57" s="3">
        <v>0.73128000000000004</v>
      </c>
      <c r="E57" s="3">
        <v>0.21342</v>
      </c>
      <c r="F57" s="3">
        <v>1.031E-2</v>
      </c>
      <c r="G57" s="5">
        <v>2.6409999999999999E-2</v>
      </c>
      <c r="J57">
        <v>21</v>
      </c>
      <c r="K57">
        <v>6.8130189287421947</v>
      </c>
      <c r="L57">
        <v>5.3981071257805269E-2</v>
      </c>
      <c r="M57">
        <v>9.9562056344490835E-2</v>
      </c>
      <c r="O57">
        <v>5.54174090791296E-2</v>
      </c>
      <c r="P57">
        <v>9.7963845718146106E-2</v>
      </c>
      <c r="Q57">
        <v>9.9258609041822404E-2</v>
      </c>
    </row>
    <row r="58" spans="1:17">
      <c r="A58" s="4">
        <v>5.8280000000000003</v>
      </c>
      <c r="B58" s="3">
        <v>0.59325000000000006</v>
      </c>
      <c r="C58" s="3">
        <v>1.14184</v>
      </c>
      <c r="D58" s="3">
        <v>0.74314000000000002</v>
      </c>
      <c r="E58" s="3">
        <v>0.55474999999999997</v>
      </c>
      <c r="F58" s="3">
        <v>0.19317000000000001</v>
      </c>
      <c r="G58" s="5">
        <v>0.27815000000000001</v>
      </c>
      <c r="J58">
        <v>22</v>
      </c>
      <c r="K58">
        <v>6.5049601755134425</v>
      </c>
      <c r="L58">
        <v>0.34803982448655724</v>
      </c>
      <c r="M58">
        <v>0.64192058083039527</v>
      </c>
      <c r="O58">
        <v>0.36161265641908202</v>
      </c>
      <c r="P58">
        <v>0.63161621055904704</v>
      </c>
      <c r="Q58">
        <v>0.64381428471514401</v>
      </c>
    </row>
    <row r="59" spans="1:17">
      <c r="A59" s="4">
        <v>5.8239999999999998</v>
      </c>
      <c r="B59" s="3">
        <v>0.90019000000000005</v>
      </c>
      <c r="C59" s="3">
        <v>0.97458999999999996</v>
      </c>
      <c r="D59" s="3">
        <v>0.73016999999999999</v>
      </c>
      <c r="E59" s="3">
        <v>0.41496</v>
      </c>
      <c r="F59" s="3">
        <v>5.9889999999999999E-2</v>
      </c>
      <c r="G59" s="5">
        <v>0.14982000000000001</v>
      </c>
      <c r="J59">
        <v>23</v>
      </c>
      <c r="K59">
        <v>5.9765293427577655</v>
      </c>
      <c r="L59">
        <v>0.83347065724223413</v>
      </c>
      <c r="M59">
        <v>1.5372435300796763</v>
      </c>
      <c r="O59">
        <v>0.84564141900058198</v>
      </c>
      <c r="P59">
        <v>1.5125670716450701</v>
      </c>
      <c r="Q59">
        <v>1.5235706833657301</v>
      </c>
    </row>
    <row r="60" spans="1:17">
      <c r="A60" s="4">
        <v>5.8129999999999997</v>
      </c>
      <c r="B60" s="3">
        <v>1.0319199999999999</v>
      </c>
      <c r="C60" s="3">
        <v>1.23289</v>
      </c>
      <c r="D60" s="3">
        <v>0.73607999999999996</v>
      </c>
      <c r="E60" s="3">
        <v>0.37938</v>
      </c>
      <c r="F60" s="3">
        <v>0.19089999999999999</v>
      </c>
      <c r="G60" s="5">
        <v>0.11046</v>
      </c>
      <c r="J60">
        <v>24</v>
      </c>
      <c r="K60">
        <v>6.8313828212661036</v>
      </c>
      <c r="L60">
        <v>-3.3382821266103591E-2</v>
      </c>
      <c r="M60">
        <v>-6.1570885023021757E-2</v>
      </c>
      <c r="O60">
        <v>-3.6269929215317603E-2</v>
      </c>
      <c r="P60">
        <v>-6.0582524132037401E-2</v>
      </c>
      <c r="Q60">
        <v>-6.3147941704455604E-2</v>
      </c>
    </row>
    <row r="61" spans="1:17">
      <c r="A61" s="4">
        <v>5.7910000000000004</v>
      </c>
      <c r="B61" s="3">
        <v>1.1255500000000001</v>
      </c>
      <c r="C61" s="3">
        <v>1.27948</v>
      </c>
      <c r="D61" s="3">
        <v>0.77903</v>
      </c>
      <c r="E61" s="3">
        <v>0.53122000000000003</v>
      </c>
      <c r="F61" s="3">
        <v>4.2119999999999998E-2</v>
      </c>
      <c r="G61" s="5">
        <v>0.16758999999999999</v>
      </c>
      <c r="J61">
        <v>25</v>
      </c>
      <c r="K61">
        <v>6.1370191506972978</v>
      </c>
      <c r="L61">
        <v>0.64898084930270183</v>
      </c>
      <c r="M61">
        <v>1.1969726865216375</v>
      </c>
      <c r="O61">
        <v>0.66047563425163103</v>
      </c>
      <c r="P61">
        <v>1.1777583940765199</v>
      </c>
      <c r="Q61">
        <v>1.18814287441776</v>
      </c>
    </row>
    <row r="62" spans="1:17">
      <c r="A62" s="4">
        <v>5.77</v>
      </c>
      <c r="B62" s="3">
        <v>1.12486</v>
      </c>
      <c r="C62" s="3">
        <v>1.07023</v>
      </c>
      <c r="D62" s="3">
        <v>0.72394000000000003</v>
      </c>
      <c r="E62" s="3">
        <v>0.53024000000000004</v>
      </c>
      <c r="F62" s="3">
        <v>0.10501000000000001</v>
      </c>
      <c r="G62" s="5">
        <v>0.33074999999999999</v>
      </c>
      <c r="J62">
        <v>26</v>
      </c>
      <c r="K62">
        <v>6.8034979120123271</v>
      </c>
      <c r="L62">
        <v>-5.349791201232712E-2</v>
      </c>
      <c r="M62">
        <v>-9.8670923084242662E-2</v>
      </c>
      <c r="O62">
        <v>-5.4616631122890301E-2</v>
      </c>
      <c r="P62">
        <v>-9.7087017291475397E-2</v>
      </c>
      <c r="Q62">
        <v>-9.8096880513637394E-2</v>
      </c>
    </row>
    <row r="63" spans="1:17">
      <c r="A63" s="4">
        <v>5.7590000000000003</v>
      </c>
      <c r="B63" s="3">
        <v>1.0825400000000001</v>
      </c>
      <c r="C63" s="3">
        <v>0.79623999999999995</v>
      </c>
      <c r="D63" s="3">
        <v>0.78805000000000003</v>
      </c>
      <c r="E63" s="3">
        <v>0.25883</v>
      </c>
      <c r="F63" s="3">
        <v>2.4299999999999999E-2</v>
      </c>
      <c r="G63" s="5">
        <v>5.4440000000000002E-2</v>
      </c>
      <c r="J63">
        <v>27</v>
      </c>
      <c r="K63">
        <v>6.0166996033825573</v>
      </c>
      <c r="L63">
        <v>0.65330039661744266</v>
      </c>
      <c r="M63">
        <v>1.2049396090578539</v>
      </c>
      <c r="O63">
        <v>0.66182869650764697</v>
      </c>
      <c r="P63">
        <v>1.18559742833155</v>
      </c>
      <c r="Q63">
        <v>1.1933108370371499</v>
      </c>
    </row>
    <row r="64" spans="1:17">
      <c r="A64" s="4">
        <v>5.7539999999999996</v>
      </c>
      <c r="B64" s="3">
        <v>1.1314500000000001</v>
      </c>
      <c r="C64" s="3">
        <v>1.1186199999999999</v>
      </c>
      <c r="D64" s="3">
        <v>0.70379999999999998</v>
      </c>
      <c r="E64" s="3">
        <v>0.41667999999999999</v>
      </c>
      <c r="F64" s="3">
        <v>0.11022999999999999</v>
      </c>
      <c r="G64" s="5">
        <v>0.18295</v>
      </c>
      <c r="J64">
        <v>28</v>
      </c>
      <c r="K64">
        <v>6.9813089425438619</v>
      </c>
      <c r="L64">
        <v>-0.37030894254386215</v>
      </c>
      <c r="M64">
        <v>-0.68299348166585105</v>
      </c>
      <c r="O64">
        <v>-0.41632539988650802</v>
      </c>
      <c r="P64">
        <v>-0.67202979248345995</v>
      </c>
      <c r="Q64">
        <v>-0.71256236485285396</v>
      </c>
    </row>
    <row r="65" spans="1:17">
      <c r="A65" s="4">
        <v>5.7160000000000002</v>
      </c>
      <c r="B65" s="3">
        <v>1.13764</v>
      </c>
      <c r="C65" s="3">
        <v>1.23617</v>
      </c>
      <c r="D65" s="3">
        <v>0.66925999999999997</v>
      </c>
      <c r="E65" s="3">
        <v>0.36679</v>
      </c>
      <c r="F65" s="3">
        <v>3.005E-2</v>
      </c>
      <c r="G65" s="5">
        <v>1.99E-3</v>
      </c>
      <c r="J65">
        <v>29</v>
      </c>
      <c r="K65">
        <v>6.660145697034527</v>
      </c>
      <c r="L65">
        <v>-8.5145697034526791E-2</v>
      </c>
      <c r="M65">
        <v>-0.15704172755587451</v>
      </c>
      <c r="O65">
        <v>-8.6722900946988493E-2</v>
      </c>
      <c r="P65">
        <v>-0.15452082986679799</v>
      </c>
      <c r="Q65">
        <v>-0.15594540327047099</v>
      </c>
    </row>
    <row r="66" spans="1:17">
      <c r="A66" s="4">
        <v>5.7089999999999996</v>
      </c>
      <c r="B66" s="3">
        <v>0.81037999999999999</v>
      </c>
      <c r="C66" s="3">
        <v>1.1510199999999999</v>
      </c>
      <c r="D66" s="3">
        <v>0.68740999999999997</v>
      </c>
      <c r="E66" s="3">
        <v>0.50441999999999998</v>
      </c>
      <c r="F66" s="3">
        <v>2.299E-2</v>
      </c>
      <c r="G66" s="5">
        <v>0.21229999999999999</v>
      </c>
      <c r="J66">
        <v>30</v>
      </c>
      <c r="K66">
        <v>6.0497394628431849</v>
      </c>
      <c r="L66">
        <v>0.52426053715681498</v>
      </c>
      <c r="M66">
        <v>0.96694000180762651</v>
      </c>
      <c r="O66">
        <v>0.53275934495149202</v>
      </c>
      <c r="P66">
        <v>0.951418287585725</v>
      </c>
      <c r="Q66">
        <v>0.95909902383418899</v>
      </c>
    </row>
    <row r="67" spans="1:17">
      <c r="A67" s="4">
        <v>5.6950000000000003</v>
      </c>
      <c r="B67" s="3">
        <v>1.2080599999999999</v>
      </c>
      <c r="C67" s="3">
        <v>1.0700799999999999</v>
      </c>
      <c r="D67" s="3">
        <v>0.92356000000000005</v>
      </c>
      <c r="E67" s="3">
        <v>0.49026999999999998</v>
      </c>
      <c r="F67" s="3">
        <v>0.14280000000000001</v>
      </c>
      <c r="G67" s="5">
        <v>0.26168999999999998</v>
      </c>
      <c r="J67">
        <v>31</v>
      </c>
      <c r="K67">
        <v>6.1213730909190556</v>
      </c>
      <c r="L67">
        <v>0.38362690908094432</v>
      </c>
      <c r="M67">
        <v>0.70755698335010664</v>
      </c>
      <c r="O67">
        <v>0.39296664060389902</v>
      </c>
      <c r="P67">
        <v>0.69619899084721903</v>
      </c>
      <c r="Q67">
        <v>0.70462281350708</v>
      </c>
    </row>
    <row r="68" spans="1:17">
      <c r="A68" s="4">
        <v>5.6890000000000001</v>
      </c>
      <c r="B68" s="3">
        <v>1.2081299999999999</v>
      </c>
      <c r="C68" s="3">
        <v>0.89317999999999997</v>
      </c>
      <c r="D68" s="3">
        <v>0.92356000000000005</v>
      </c>
      <c r="E68" s="3">
        <v>0.40672000000000003</v>
      </c>
      <c r="F68" s="3">
        <v>6.1460000000000001E-2</v>
      </c>
      <c r="G68" s="5">
        <v>0.30637999999999999</v>
      </c>
      <c r="J68">
        <v>32</v>
      </c>
      <c r="K68">
        <v>6.3850534029134742</v>
      </c>
      <c r="L68">
        <v>9.994659708652609E-2</v>
      </c>
      <c r="M68">
        <v>0.18434033446733439</v>
      </c>
      <c r="O68">
        <v>0.10173747191426701</v>
      </c>
      <c r="P68">
        <v>0.18138122843611701</v>
      </c>
      <c r="Q68">
        <v>0.18299903670291501</v>
      </c>
    </row>
    <row r="69" spans="1:17">
      <c r="A69" s="4">
        <v>5.6050000000000004</v>
      </c>
      <c r="B69" s="3">
        <v>0.93928999999999996</v>
      </c>
      <c r="C69" s="3">
        <v>1.07772</v>
      </c>
      <c r="D69" s="3">
        <v>0.61765999999999999</v>
      </c>
      <c r="E69" s="3">
        <v>0.28578999999999999</v>
      </c>
      <c r="F69" s="3">
        <v>0.17383000000000001</v>
      </c>
      <c r="G69" s="5">
        <v>7.8219999999999998E-2</v>
      </c>
      <c r="J69">
        <v>33</v>
      </c>
      <c r="K69">
        <v>5.9237498516595597</v>
      </c>
      <c r="L69">
        <v>0.55325014834044062</v>
      </c>
      <c r="M69">
        <v>1.0204081015473421</v>
      </c>
      <c r="O69">
        <v>0.56650894670279195</v>
      </c>
      <c r="P69">
        <v>1.0040280956397101</v>
      </c>
      <c r="Q69">
        <v>1.0159877761121801</v>
      </c>
    </row>
    <row r="70" spans="1:17">
      <c r="A70" s="4">
        <v>5.5890000000000004</v>
      </c>
      <c r="B70" s="3">
        <v>0.80147999999999997</v>
      </c>
      <c r="C70" s="3">
        <v>0.81198000000000004</v>
      </c>
      <c r="D70" s="3">
        <v>0.63131999999999999</v>
      </c>
      <c r="E70" s="3">
        <v>0.24748999999999999</v>
      </c>
      <c r="F70" s="3">
        <v>4.7410000000000001E-2</v>
      </c>
      <c r="G70" s="5">
        <v>0.28310000000000002</v>
      </c>
      <c r="J70">
        <v>34</v>
      </c>
      <c r="K70">
        <v>6.0623955326251462</v>
      </c>
      <c r="L70">
        <v>0.39260446737485388</v>
      </c>
      <c r="M70">
        <v>0.72411508684578219</v>
      </c>
      <c r="O70">
        <v>0.40460963784166099</v>
      </c>
      <c r="P70">
        <v>0.71249129693040303</v>
      </c>
      <c r="Q70">
        <v>0.72330265131454596</v>
      </c>
    </row>
    <row r="71" spans="1:17">
      <c r="A71" s="4">
        <v>5.548</v>
      </c>
      <c r="B71" s="3">
        <v>0.95847000000000004</v>
      </c>
      <c r="C71" s="3">
        <v>1.22668</v>
      </c>
      <c r="D71" s="3">
        <v>0.53886000000000001</v>
      </c>
      <c r="E71" s="3">
        <v>0.47610000000000002</v>
      </c>
      <c r="F71" s="3">
        <v>0.30843999999999999</v>
      </c>
      <c r="G71" s="5">
        <v>0.16979</v>
      </c>
      <c r="J71">
        <v>35</v>
      </c>
      <c r="K71">
        <v>6.0275397284519192</v>
      </c>
      <c r="L71">
        <v>0.38346027154808038</v>
      </c>
      <c r="M71">
        <v>0.70724963903385785</v>
      </c>
      <c r="O71">
        <v>0.40846602358381601</v>
      </c>
      <c r="P71">
        <v>0.69589658014694999</v>
      </c>
      <c r="Q71">
        <v>0.71822825013191305</v>
      </c>
    </row>
    <row r="72" spans="1:17">
      <c r="A72" s="4">
        <v>5.4770000000000003</v>
      </c>
      <c r="B72" s="3">
        <v>1.0076099999999999</v>
      </c>
      <c r="C72" s="3">
        <v>0.98521000000000003</v>
      </c>
      <c r="D72" s="3">
        <v>0.70950000000000002</v>
      </c>
      <c r="E72" s="3">
        <v>0.56066000000000005</v>
      </c>
      <c r="F72" s="3">
        <v>7.5209999999999999E-2</v>
      </c>
      <c r="G72" s="5">
        <v>0.37744</v>
      </c>
      <c r="J72">
        <v>36</v>
      </c>
      <c r="K72">
        <v>6.4551861082276858</v>
      </c>
      <c r="L72">
        <v>-0.12618610822768606</v>
      </c>
      <c r="M72">
        <v>-0.23273618186005024</v>
      </c>
      <c r="O72">
        <v>-0.12976566468640699</v>
      </c>
      <c r="P72">
        <v>-0.22900020600097901</v>
      </c>
      <c r="Q72">
        <v>-0.23222554870208301</v>
      </c>
    </row>
    <row r="73" spans="1:17">
      <c r="A73" s="4">
        <v>5.4740000000000002</v>
      </c>
      <c r="B73" s="3">
        <v>1.3860399999999999</v>
      </c>
      <c r="C73" s="3">
        <v>1.0581799999999999</v>
      </c>
      <c r="D73" s="3">
        <v>1.01328</v>
      </c>
      <c r="E73" s="3">
        <v>0.59608000000000005</v>
      </c>
      <c r="F73" s="3">
        <v>0.37124000000000001</v>
      </c>
      <c r="G73" s="5">
        <v>0.39478000000000002</v>
      </c>
      <c r="J73">
        <v>37</v>
      </c>
      <c r="K73">
        <v>6.6188394115108151</v>
      </c>
      <c r="L73">
        <v>-0.31683941151081552</v>
      </c>
      <c r="M73">
        <v>-0.58437490412778592</v>
      </c>
      <c r="O73">
        <v>-0.324253195997247</v>
      </c>
      <c r="P73">
        <v>-0.57499428046616996</v>
      </c>
      <c r="Q73">
        <v>-0.58168258071307999</v>
      </c>
    </row>
    <row r="74" spans="1:17">
      <c r="A74" s="4">
        <v>5.4290000000000003</v>
      </c>
      <c r="B74" s="3">
        <v>1.15174</v>
      </c>
      <c r="C74" s="3">
        <v>1.2279100000000001</v>
      </c>
      <c r="D74" s="3">
        <v>0.77361000000000002</v>
      </c>
      <c r="E74" s="3">
        <v>0.44888</v>
      </c>
      <c r="F74" s="3">
        <v>0.15184</v>
      </c>
      <c r="G74" s="5">
        <v>8.6800000000000002E-2</v>
      </c>
      <c r="J74">
        <v>38</v>
      </c>
      <c r="K74">
        <v>6.0097894714652611</v>
      </c>
      <c r="L74">
        <v>0.28821052853473894</v>
      </c>
      <c r="M74">
        <v>0.53157212727418968</v>
      </c>
      <c r="O74">
        <v>0.29448110438622499</v>
      </c>
      <c r="P74">
        <v>0.52303911526470104</v>
      </c>
      <c r="Q74">
        <v>0.52869836125234004</v>
      </c>
    </row>
    <row r="75" spans="1:17">
      <c r="A75" s="4">
        <v>5.399</v>
      </c>
      <c r="B75" s="3">
        <v>0.82826999999999995</v>
      </c>
      <c r="C75" s="3">
        <v>1.08708</v>
      </c>
      <c r="D75" s="3">
        <v>0.63793</v>
      </c>
      <c r="E75" s="3">
        <v>0.46611000000000002</v>
      </c>
      <c r="F75" s="3">
        <v>0</v>
      </c>
      <c r="G75" s="5">
        <v>0.51534999999999997</v>
      </c>
      <c r="J75">
        <v>39</v>
      </c>
      <c r="K75">
        <v>6.5700951226763973</v>
      </c>
      <c r="L75">
        <v>-0.27509512267639735</v>
      </c>
      <c r="M75">
        <v>-0.50738222613620021</v>
      </c>
      <c r="O75">
        <v>-0.29021099184350302</v>
      </c>
      <c r="P75">
        <v>-0.49923752025927298</v>
      </c>
      <c r="Q75">
        <v>-0.51277010894425101</v>
      </c>
    </row>
    <row r="76" spans="1:17">
      <c r="A76" s="4">
        <v>5.36</v>
      </c>
      <c r="B76" s="3">
        <v>0.63216000000000006</v>
      </c>
      <c r="C76" s="3">
        <v>0.91225999999999996</v>
      </c>
      <c r="D76" s="3">
        <v>0.74675999999999998</v>
      </c>
      <c r="E76" s="3">
        <v>0.59443999999999997</v>
      </c>
      <c r="F76" s="3">
        <v>0.10441</v>
      </c>
      <c r="G76" s="5">
        <v>0.1686</v>
      </c>
      <c r="J76">
        <v>40</v>
      </c>
      <c r="K76">
        <v>5.6823454215871791</v>
      </c>
      <c r="L76">
        <v>0.58665457841282098</v>
      </c>
      <c r="M76">
        <v>1.0820188415998757</v>
      </c>
      <c r="O76">
        <v>0.60267499498487798</v>
      </c>
      <c r="P76">
        <v>1.0646498350321101</v>
      </c>
      <c r="Q76">
        <v>1.0790887017481601</v>
      </c>
    </row>
    <row r="77" spans="1:17">
      <c r="A77" s="4">
        <v>5.3319999999999999</v>
      </c>
      <c r="B77" s="3">
        <v>1.06098</v>
      </c>
      <c r="C77" s="3">
        <v>0.94632000000000005</v>
      </c>
      <c r="D77" s="3">
        <v>0.73172000000000004</v>
      </c>
      <c r="E77" s="3">
        <v>0.22814999999999999</v>
      </c>
      <c r="F77" s="3">
        <v>0.15745999999999999</v>
      </c>
      <c r="G77" s="5">
        <v>0.12253</v>
      </c>
      <c r="J77">
        <v>41</v>
      </c>
      <c r="K77">
        <v>6.0020503911222649</v>
      </c>
      <c r="L77">
        <v>0.16594960887773524</v>
      </c>
      <c r="M77">
        <v>0.30607551729611687</v>
      </c>
      <c r="O77">
        <v>0.17511828562315401</v>
      </c>
      <c r="P77">
        <v>0.30116226859308798</v>
      </c>
      <c r="Q77">
        <v>0.30936999607100502</v>
      </c>
    </row>
    <row r="78" spans="1:17">
      <c r="A78" s="4">
        <v>5.2859999999999996</v>
      </c>
      <c r="B78" s="3">
        <v>0.47427999999999998</v>
      </c>
      <c r="C78" s="3">
        <v>1.1511499999999999</v>
      </c>
      <c r="D78" s="3">
        <v>0.65088000000000001</v>
      </c>
      <c r="E78" s="3">
        <v>0.43476999999999999</v>
      </c>
      <c r="F78" s="3">
        <v>4.2320000000000003E-2</v>
      </c>
      <c r="G78" s="5">
        <v>0.30030000000000001</v>
      </c>
      <c r="J78">
        <v>42</v>
      </c>
      <c r="K78">
        <v>5.3487694849955822</v>
      </c>
      <c r="L78">
        <v>0.78123051500441765</v>
      </c>
      <c r="M78">
        <v>1.4408924228538511</v>
      </c>
      <c r="O78">
        <v>0.78926549432376902</v>
      </c>
      <c r="P78">
        <v>1.41776263158424</v>
      </c>
      <c r="Q78">
        <v>1.42503484631277</v>
      </c>
    </row>
    <row r="79" spans="1:17">
      <c r="A79" s="4">
        <v>5.2679999999999998</v>
      </c>
      <c r="B79" s="3">
        <v>0.65434999999999999</v>
      </c>
      <c r="C79" s="3">
        <v>0.90432000000000001</v>
      </c>
      <c r="D79" s="3">
        <v>0.16006999999999999</v>
      </c>
      <c r="E79" s="3">
        <v>0.34333999999999998</v>
      </c>
      <c r="F79" s="3">
        <v>4.0300000000000002E-2</v>
      </c>
      <c r="G79" s="5">
        <v>0.27233000000000002</v>
      </c>
      <c r="J79">
        <v>43</v>
      </c>
      <c r="K79">
        <v>5.556498065828948</v>
      </c>
      <c r="L79">
        <v>0.56650193417105221</v>
      </c>
      <c r="M79">
        <v>1.0448495403107809</v>
      </c>
      <c r="O79">
        <v>0.57887507021301898</v>
      </c>
      <c r="P79">
        <v>1.02807719048631</v>
      </c>
      <c r="Q79">
        <v>1.03924381520982</v>
      </c>
    </row>
    <row r="80" spans="1:17">
      <c r="A80" s="4">
        <v>5.2530000000000001</v>
      </c>
      <c r="B80" s="3">
        <v>0.77041999999999999</v>
      </c>
      <c r="C80" s="3">
        <v>1.10395</v>
      </c>
      <c r="D80" s="3">
        <v>0.57406999999999997</v>
      </c>
      <c r="E80" s="3">
        <v>0.53205999999999998</v>
      </c>
      <c r="F80" s="3">
        <v>0.15445</v>
      </c>
      <c r="G80" s="5">
        <v>0.47998000000000002</v>
      </c>
      <c r="J80">
        <v>44</v>
      </c>
      <c r="K80">
        <v>6.136852164823277</v>
      </c>
      <c r="L80">
        <v>-0.13385216482327689</v>
      </c>
      <c r="M80">
        <v>-0.24687536696560536</v>
      </c>
      <c r="O80">
        <v>-0.14195260030496001</v>
      </c>
      <c r="P80">
        <v>-0.24291242315595499</v>
      </c>
      <c r="Q80">
        <v>-0.25015472058695698</v>
      </c>
    </row>
    <row r="81" spans="1:17">
      <c r="A81" s="4">
        <v>5.2119999999999997</v>
      </c>
      <c r="B81" s="3">
        <v>1.02389</v>
      </c>
      <c r="C81" s="3">
        <v>0.93793000000000004</v>
      </c>
      <c r="D81" s="3">
        <v>0.64044999999999996</v>
      </c>
      <c r="E81" s="3">
        <v>0.37030000000000002</v>
      </c>
      <c r="F81" s="3">
        <v>0.16064999999999999</v>
      </c>
      <c r="G81" s="5">
        <v>7.7990000000000004E-2</v>
      </c>
      <c r="J81">
        <v>45</v>
      </c>
      <c r="K81">
        <v>5.9414390839057232</v>
      </c>
      <c r="L81">
        <v>5.3560916094276934E-2</v>
      </c>
      <c r="M81">
        <v>9.8787127075954162E-2</v>
      </c>
      <c r="O81">
        <v>5.5106314283525602E-2</v>
      </c>
      <c r="P81">
        <v>9.7201355929437905E-2</v>
      </c>
      <c r="Q81">
        <v>9.8593664214010293E-2</v>
      </c>
    </row>
    <row r="82" spans="1:17">
      <c r="A82" s="4">
        <v>5.194</v>
      </c>
      <c r="B82" s="3">
        <v>0.59543000000000001</v>
      </c>
      <c r="C82" s="3">
        <v>0.41410999999999998</v>
      </c>
      <c r="D82" s="3">
        <v>0.51466000000000001</v>
      </c>
      <c r="E82" s="3">
        <v>0.12102</v>
      </c>
      <c r="F82" s="3">
        <v>0.10464</v>
      </c>
      <c r="G82" s="5">
        <v>0.33671000000000001</v>
      </c>
      <c r="J82">
        <v>46</v>
      </c>
      <c r="K82">
        <v>6.5967837803307825</v>
      </c>
      <c r="L82">
        <v>-0.6097837803307824</v>
      </c>
      <c r="M82">
        <v>-1.1246780710464608</v>
      </c>
      <c r="O82">
        <v>-0.62312193556759399</v>
      </c>
      <c r="P82">
        <v>-1.10662428117554</v>
      </c>
      <c r="Q82">
        <v>-1.1186617299430599</v>
      </c>
    </row>
    <row r="83" spans="1:17">
      <c r="A83" s="4">
        <v>5.1920000000000002</v>
      </c>
      <c r="B83" s="3">
        <v>0.90198</v>
      </c>
      <c r="C83" s="3">
        <v>1.05392</v>
      </c>
      <c r="D83" s="3">
        <v>0.69638999999999995</v>
      </c>
      <c r="E83" s="3">
        <v>0.40661000000000003</v>
      </c>
      <c r="F83" s="3">
        <v>0.14293</v>
      </c>
      <c r="G83" s="5">
        <v>0.11053</v>
      </c>
      <c r="J83">
        <v>47</v>
      </c>
      <c r="K83">
        <v>5.8012747737399071</v>
      </c>
      <c r="L83">
        <v>0.18272522626009291</v>
      </c>
      <c r="M83">
        <v>0.33701626975097693</v>
      </c>
      <c r="O83">
        <v>0.18877448080783299</v>
      </c>
      <c r="P83">
        <v>0.33160634750406498</v>
      </c>
      <c r="Q83">
        <v>0.33705069203199001</v>
      </c>
    </row>
    <row r="84" spans="1:17">
      <c r="A84" s="4">
        <v>5.1920000000000002</v>
      </c>
      <c r="B84" s="3">
        <v>0.97438000000000002</v>
      </c>
      <c r="C84" s="3">
        <v>0.90556999999999999</v>
      </c>
      <c r="D84" s="3">
        <v>0.72521000000000002</v>
      </c>
      <c r="E84" s="3">
        <v>0.18260000000000001</v>
      </c>
      <c r="F84" s="3">
        <v>0.14296</v>
      </c>
      <c r="G84" s="5">
        <v>0.16139999999999999</v>
      </c>
      <c r="J84">
        <v>48</v>
      </c>
      <c r="K84">
        <v>5.68177874823275</v>
      </c>
      <c r="L84">
        <v>0.29322125176724967</v>
      </c>
      <c r="M84">
        <v>0.54081384658760079</v>
      </c>
      <c r="O84">
        <v>0.29749220241373497</v>
      </c>
      <c r="P84">
        <v>0.53213248274052705</v>
      </c>
      <c r="Q84">
        <v>0.53599389356959504</v>
      </c>
    </row>
    <row r="85" spans="1:17">
      <c r="A85" s="4">
        <v>5.14</v>
      </c>
      <c r="B85" s="3">
        <v>0.89012000000000002</v>
      </c>
      <c r="C85" s="3">
        <v>0.94674999999999998</v>
      </c>
      <c r="D85" s="3">
        <v>0.81657999999999997</v>
      </c>
      <c r="E85" s="3">
        <v>0.51697000000000004</v>
      </c>
      <c r="F85" s="3">
        <v>2.7810000000000001E-2</v>
      </c>
      <c r="G85" s="5">
        <v>8.1850000000000006E-2</v>
      </c>
      <c r="J85">
        <v>49</v>
      </c>
      <c r="K85">
        <v>6.3769976235528176</v>
      </c>
      <c r="L85">
        <v>-0.41699762355281766</v>
      </c>
      <c r="M85">
        <v>-0.7691055387434782</v>
      </c>
      <c r="O85">
        <v>-0.43017226089081001</v>
      </c>
      <c r="P85">
        <v>-0.75675954379390598</v>
      </c>
      <c r="Q85">
        <v>-0.76862112711089803</v>
      </c>
    </row>
    <row r="86" spans="1:17">
      <c r="A86" s="4">
        <v>5.1289999999999996</v>
      </c>
      <c r="B86" s="3">
        <v>0.47038000000000002</v>
      </c>
      <c r="C86" s="3">
        <v>0.91612000000000005</v>
      </c>
      <c r="D86" s="3">
        <v>0.29924000000000001</v>
      </c>
      <c r="E86" s="3">
        <v>0.48826999999999998</v>
      </c>
      <c r="F86" s="3">
        <v>0.12468</v>
      </c>
      <c r="G86" s="5">
        <v>0.19591</v>
      </c>
      <c r="J86">
        <v>50</v>
      </c>
      <c r="K86">
        <v>5.9923197101257113</v>
      </c>
      <c r="L86">
        <v>-4.4319710125710898E-2</v>
      </c>
      <c r="M86">
        <v>-8.1742754893355418E-2</v>
      </c>
      <c r="O86">
        <v>-4.6183599457191499E-2</v>
      </c>
      <c r="P86">
        <v>-8.0430586942097398E-2</v>
      </c>
      <c r="Q86">
        <v>-8.21044453013859E-2</v>
      </c>
    </row>
    <row r="87" spans="1:17">
      <c r="A87" s="4">
        <v>5.1239999999999997</v>
      </c>
      <c r="B87" s="3">
        <v>1.04345</v>
      </c>
      <c r="C87" s="3">
        <v>0.88588</v>
      </c>
      <c r="D87" s="3">
        <v>0.76890000000000003</v>
      </c>
      <c r="E87" s="3">
        <v>0.35067999999999999</v>
      </c>
      <c r="F87" s="3">
        <v>6.4900000000000001E-3</v>
      </c>
      <c r="G87" s="5">
        <v>0.13747999999999999</v>
      </c>
      <c r="J87">
        <v>51</v>
      </c>
      <c r="K87">
        <v>5.293572809689211</v>
      </c>
      <c r="L87">
        <v>0.59642719031078872</v>
      </c>
      <c r="M87">
        <v>1.1000433326621499</v>
      </c>
      <c r="O87">
        <v>0.61055842510664204</v>
      </c>
      <c r="P87">
        <v>1.08238498963221</v>
      </c>
      <c r="Q87">
        <v>1.0951324759052301</v>
      </c>
    </row>
    <row r="88" spans="1:17">
      <c r="A88" s="4">
        <v>5.1230000000000002</v>
      </c>
      <c r="B88" s="3">
        <v>0.92052999999999996</v>
      </c>
      <c r="C88" s="3">
        <v>1.0096400000000001</v>
      </c>
      <c r="D88" s="3">
        <v>0.74836000000000003</v>
      </c>
      <c r="E88" s="3">
        <v>0.20107</v>
      </c>
      <c r="F88" s="3">
        <v>2.6169999999999999E-2</v>
      </c>
      <c r="G88" s="5">
        <v>0.19231000000000001</v>
      </c>
      <c r="J88">
        <v>52</v>
      </c>
      <c r="K88">
        <v>4.9414030840728689</v>
      </c>
      <c r="L88">
        <v>0.94759691592713136</v>
      </c>
      <c r="M88">
        <v>1.747736666521994</v>
      </c>
      <c r="O88">
        <v>0.96873862380610498</v>
      </c>
      <c r="P88">
        <v>1.7196812866409401</v>
      </c>
      <c r="Q88">
        <v>1.73875925159765</v>
      </c>
    </row>
    <row r="89" spans="1:17">
      <c r="A89" s="4">
        <v>5.1020000000000003</v>
      </c>
      <c r="B89" s="3">
        <v>1.15991</v>
      </c>
      <c r="C89" s="3">
        <v>1.1393500000000001</v>
      </c>
      <c r="D89" s="3">
        <v>0.87519000000000002</v>
      </c>
      <c r="E89" s="3">
        <v>0.51468999999999998</v>
      </c>
      <c r="F89" s="3">
        <v>1.078E-2</v>
      </c>
      <c r="G89" s="5">
        <v>0.13719000000000001</v>
      </c>
      <c r="J89">
        <v>53</v>
      </c>
      <c r="K89">
        <v>5.8894909075588568</v>
      </c>
      <c r="L89">
        <v>-1.1490907558856733E-2</v>
      </c>
      <c r="M89">
        <v>-2.119369547818685E-2</v>
      </c>
      <c r="O89">
        <v>-1.18516147311071E-2</v>
      </c>
      <c r="P89">
        <v>-2.08534856576181E-2</v>
      </c>
      <c r="Q89">
        <v>-2.1178258977962501E-2</v>
      </c>
    </row>
    <row r="90" spans="1:17">
      <c r="A90" s="4">
        <v>5.0979999999999999</v>
      </c>
      <c r="B90" s="3">
        <v>1.1131200000000001</v>
      </c>
      <c r="C90" s="3">
        <v>1.09562</v>
      </c>
      <c r="D90" s="3">
        <v>0.72436999999999996</v>
      </c>
      <c r="E90" s="3">
        <v>0.29670999999999997</v>
      </c>
      <c r="F90" s="3">
        <v>6.3320000000000001E-2</v>
      </c>
      <c r="G90" s="5">
        <v>0.18226000000000001</v>
      </c>
      <c r="J90">
        <v>54</v>
      </c>
      <c r="K90">
        <v>5.8747526101310541</v>
      </c>
      <c r="L90">
        <v>-1.9752610131053672E-2</v>
      </c>
      <c r="M90">
        <v>-3.643148305498603E-2</v>
      </c>
      <c r="O90">
        <v>-2.0211061955592E-2</v>
      </c>
      <c r="P90">
        <v>-3.5846670070102303E-2</v>
      </c>
      <c r="Q90">
        <v>-3.62602788331082E-2</v>
      </c>
    </row>
    <row r="91" spans="1:17">
      <c r="A91" s="4">
        <v>5.0730000000000004</v>
      </c>
      <c r="B91" s="3">
        <v>0.70531999999999995</v>
      </c>
      <c r="C91" s="3">
        <v>1.0351600000000001</v>
      </c>
      <c r="D91" s="3">
        <v>0.58113999999999999</v>
      </c>
      <c r="E91" s="3">
        <v>0.62544999999999995</v>
      </c>
      <c r="F91" s="3">
        <v>0.12279</v>
      </c>
      <c r="G91" s="5">
        <v>0.24990999999999999</v>
      </c>
      <c r="J91">
        <v>55</v>
      </c>
      <c r="K91">
        <v>6.4699435058326564</v>
      </c>
      <c r="L91">
        <v>-0.62194350583265656</v>
      </c>
      <c r="M91">
        <v>-1.1471053265147577</v>
      </c>
      <c r="O91">
        <v>-0.64617226439007203</v>
      </c>
      <c r="P91">
        <v>-1.1286915252165399</v>
      </c>
      <c r="Q91">
        <v>-1.1504664331688199</v>
      </c>
    </row>
    <row r="92" spans="1:17">
      <c r="A92" s="4">
        <v>5.0570000000000004</v>
      </c>
      <c r="B92" s="3">
        <v>0.18847</v>
      </c>
      <c r="C92" s="3">
        <v>0.95152000000000003</v>
      </c>
      <c r="D92" s="3">
        <v>0.43873000000000001</v>
      </c>
      <c r="E92" s="3">
        <v>0.46582000000000001</v>
      </c>
      <c r="F92" s="3">
        <v>0.39928000000000002</v>
      </c>
      <c r="G92" s="5">
        <v>0.50317999999999996</v>
      </c>
      <c r="J92">
        <v>56</v>
      </c>
      <c r="K92">
        <v>5.6758685828060784</v>
      </c>
      <c r="L92">
        <v>0.15713141719392176</v>
      </c>
      <c r="M92">
        <v>0.28981134771179407</v>
      </c>
      <c r="O92">
        <v>0.16416120990587299</v>
      </c>
      <c r="P92">
        <v>0.28515917807454699</v>
      </c>
      <c r="Q92">
        <v>0.29146815552213101</v>
      </c>
    </row>
    <row r="93" spans="1:17">
      <c r="A93" s="4">
        <v>5.0129999999999999</v>
      </c>
      <c r="B93" s="3">
        <v>0.73479000000000005</v>
      </c>
      <c r="C93" s="3">
        <v>0.64095000000000002</v>
      </c>
      <c r="D93" s="3">
        <v>0.60953999999999997</v>
      </c>
      <c r="E93" s="3">
        <v>0.41691</v>
      </c>
      <c r="F93" s="3">
        <v>8.5459999999999994E-2</v>
      </c>
      <c r="G93" s="5">
        <v>7.1720000000000006E-2</v>
      </c>
      <c r="J93">
        <v>57</v>
      </c>
      <c r="K93">
        <v>5.7268046605638503</v>
      </c>
      <c r="L93">
        <v>0.10119533943615</v>
      </c>
      <c r="M93">
        <v>0.18664350024889584</v>
      </c>
      <c r="O93">
        <v>0.105430873161613</v>
      </c>
      <c r="P93">
        <v>0.18364742286371699</v>
      </c>
      <c r="Q93">
        <v>0.187451311864645</v>
      </c>
    </row>
    <row r="94" spans="1:17">
      <c r="A94" s="4">
        <v>5.0069999999999997</v>
      </c>
      <c r="B94" s="3">
        <v>0.91851000000000005</v>
      </c>
      <c r="C94" s="3">
        <v>1.0023200000000001</v>
      </c>
      <c r="D94" s="3">
        <v>0.73545000000000005</v>
      </c>
      <c r="E94" s="3">
        <v>0.33456999999999998</v>
      </c>
      <c r="F94" s="3">
        <v>5.3269999999999998E-2</v>
      </c>
      <c r="G94" s="5">
        <v>0.22359000000000001</v>
      </c>
      <c r="J94">
        <v>58</v>
      </c>
      <c r="K94">
        <v>5.4082091844484443</v>
      </c>
      <c r="L94">
        <v>0.4157908155515555</v>
      </c>
      <c r="M94">
        <v>0.76687971618347728</v>
      </c>
      <c r="O94">
        <v>0.42101645116914999</v>
      </c>
      <c r="P94">
        <v>0.75456945104301199</v>
      </c>
      <c r="Q94">
        <v>0.75929633884189196</v>
      </c>
    </row>
    <row r="95" spans="1:17">
      <c r="A95" s="4">
        <v>4.9710000000000001</v>
      </c>
      <c r="B95" s="3">
        <v>8.3080000000000001E-2</v>
      </c>
      <c r="C95" s="3">
        <v>1.02626</v>
      </c>
      <c r="D95" s="3">
        <v>9.1310000000000002E-2</v>
      </c>
      <c r="E95" s="3">
        <v>0.34037000000000001</v>
      </c>
      <c r="F95" s="3">
        <v>0.15603</v>
      </c>
      <c r="G95" s="5">
        <v>0.22269</v>
      </c>
      <c r="J95">
        <v>59</v>
      </c>
      <c r="K95">
        <v>5.9468224400782583</v>
      </c>
      <c r="L95">
        <v>-0.13382244007825861</v>
      </c>
      <c r="M95">
        <v>-0.24682054299362077</v>
      </c>
      <c r="O95">
        <v>-0.13637294675579201</v>
      </c>
      <c r="P95">
        <v>-0.242858479240672</v>
      </c>
      <c r="Q95">
        <v>-0.24516186214109001</v>
      </c>
    </row>
    <row r="96" spans="1:17">
      <c r="A96" s="4">
        <v>4.9589999999999996</v>
      </c>
      <c r="B96" s="3">
        <v>0.87866999999999995</v>
      </c>
      <c r="C96" s="3">
        <v>0.80434000000000005</v>
      </c>
      <c r="D96" s="3">
        <v>0.81325000000000003</v>
      </c>
      <c r="E96" s="3">
        <v>0.35732999999999998</v>
      </c>
      <c r="F96" s="3">
        <v>6.4130000000000006E-2</v>
      </c>
      <c r="G96" s="5">
        <v>0.14272000000000001</v>
      </c>
      <c r="J96">
        <v>60</v>
      </c>
      <c r="K96">
        <v>6.2245997199906462</v>
      </c>
      <c r="L96">
        <v>-0.43359971999064584</v>
      </c>
      <c r="M96">
        <v>-0.79972625119813734</v>
      </c>
      <c r="O96">
        <v>-0.44507125385172502</v>
      </c>
      <c r="P96">
        <v>-0.78688872011695199</v>
      </c>
      <c r="Q96">
        <v>-0.79722993185445601</v>
      </c>
    </row>
    <row r="97" spans="1:17">
      <c r="A97" s="4">
        <v>4.9489999999999998</v>
      </c>
      <c r="B97" s="3">
        <v>0.83223000000000003</v>
      </c>
      <c r="C97" s="3">
        <v>0.91915999999999998</v>
      </c>
      <c r="D97" s="3">
        <v>0.79081000000000001</v>
      </c>
      <c r="E97" s="3">
        <v>9.2450000000000004E-2</v>
      </c>
      <c r="F97" s="3">
        <v>2.2699999999999999E-3</v>
      </c>
      <c r="G97" s="5">
        <v>0.24807999999999999</v>
      </c>
      <c r="J97">
        <v>61</v>
      </c>
      <c r="K97">
        <v>5.9230052805177138</v>
      </c>
      <c r="L97">
        <v>-0.15300528051771423</v>
      </c>
      <c r="M97">
        <v>-0.28220114949472469</v>
      </c>
      <c r="O97">
        <v>-0.15575445720602801</v>
      </c>
      <c r="P97">
        <v>-0.27767114185478697</v>
      </c>
      <c r="Q97">
        <v>-0.28015461325851299</v>
      </c>
    </row>
    <row r="98" spans="1:17">
      <c r="A98" s="4">
        <v>4.8979999999999997</v>
      </c>
      <c r="B98" s="3">
        <v>0.37545000000000001</v>
      </c>
      <c r="C98" s="3">
        <v>1.0410299999999999</v>
      </c>
      <c r="D98" s="3">
        <v>7.6119999999999993E-2</v>
      </c>
      <c r="E98" s="3">
        <v>0.31767000000000001</v>
      </c>
      <c r="F98" s="3">
        <v>0.12504000000000001</v>
      </c>
      <c r="G98" s="5">
        <v>0.16388</v>
      </c>
      <c r="J98">
        <v>62</v>
      </c>
      <c r="K98">
        <v>5.1066586682663999</v>
      </c>
      <c r="L98">
        <v>0.65234133173360043</v>
      </c>
      <c r="M98">
        <v>1.2031707210054643</v>
      </c>
      <c r="O98">
        <v>0.67544020466760701</v>
      </c>
      <c r="P98">
        <v>1.1838569351896999</v>
      </c>
      <c r="Q98">
        <v>1.2046343105333299</v>
      </c>
    </row>
    <row r="99" spans="1:17">
      <c r="A99" s="4">
        <v>4.8849999999999998</v>
      </c>
      <c r="B99" s="3">
        <v>0.89537</v>
      </c>
      <c r="C99" s="3">
        <v>1.1720200000000001</v>
      </c>
      <c r="D99" s="3">
        <v>0.66825000000000001</v>
      </c>
      <c r="E99" s="3">
        <v>0.57672000000000001</v>
      </c>
      <c r="F99" s="3">
        <v>0.14233999999999999</v>
      </c>
      <c r="G99" s="5">
        <v>0.21684</v>
      </c>
      <c r="J99">
        <v>63</v>
      </c>
      <c r="K99">
        <v>5.8166682129504288</v>
      </c>
      <c r="L99">
        <v>-6.2668212950429236E-2</v>
      </c>
      <c r="M99">
        <v>-0.11558451885811766</v>
      </c>
      <c r="O99">
        <v>-6.3483665318299298E-2</v>
      </c>
      <c r="P99">
        <v>-0.113729109146204</v>
      </c>
      <c r="Q99">
        <v>-0.11446665154274099</v>
      </c>
    </row>
    <row r="100" spans="1:17">
      <c r="A100" s="4">
        <v>4.8760000000000003</v>
      </c>
      <c r="B100" s="3">
        <v>0.59065999999999996</v>
      </c>
      <c r="C100" s="3">
        <v>0.73802999999999996</v>
      </c>
      <c r="D100" s="3">
        <v>0.54908999999999997</v>
      </c>
      <c r="E100" s="3">
        <v>0.59591000000000005</v>
      </c>
      <c r="F100" s="3">
        <v>0.24249000000000001</v>
      </c>
      <c r="G100" s="5">
        <v>0.42192000000000002</v>
      </c>
      <c r="J100">
        <v>64</v>
      </c>
      <c r="K100">
        <v>5.8119958508080822</v>
      </c>
      <c r="L100">
        <v>-9.5995850808082039E-2</v>
      </c>
      <c r="M100">
        <v>-0.17705362424814142</v>
      </c>
      <c r="O100">
        <v>-9.8536322240076801E-2</v>
      </c>
      <c r="P100">
        <v>-0.174211487453313</v>
      </c>
      <c r="Q100">
        <v>-0.17650163474758901</v>
      </c>
    </row>
    <row r="101" spans="1:17">
      <c r="A101" s="4">
        <v>4.8739999999999997</v>
      </c>
      <c r="B101" s="3">
        <v>0.82818999999999998</v>
      </c>
      <c r="C101" s="3">
        <v>1.3006</v>
      </c>
      <c r="D101" s="3">
        <v>0.60267999999999999</v>
      </c>
      <c r="E101" s="3">
        <v>0.43625999999999998</v>
      </c>
      <c r="F101" s="3">
        <v>2.666E-2</v>
      </c>
      <c r="G101" s="5">
        <v>0.33229999999999998</v>
      </c>
      <c r="J101">
        <v>65</v>
      </c>
      <c r="K101">
        <v>5.6391114859252154</v>
      </c>
      <c r="L101">
        <v>6.9888514074784247E-2</v>
      </c>
      <c r="M101">
        <v>0.1289015577870789</v>
      </c>
      <c r="O101">
        <v>7.1605133566607401E-2</v>
      </c>
      <c r="P101">
        <v>0.126832377549433</v>
      </c>
      <c r="Q101">
        <v>0.128380573016007</v>
      </c>
    </row>
    <row r="102" spans="1:17">
      <c r="A102" s="4">
        <v>4.867</v>
      </c>
      <c r="B102" s="3">
        <v>0.71206000000000003</v>
      </c>
      <c r="C102" s="3">
        <v>1.07284</v>
      </c>
      <c r="D102" s="3">
        <v>7.5660000000000005E-2</v>
      </c>
      <c r="E102" s="3">
        <v>0.30658000000000002</v>
      </c>
      <c r="F102" s="3">
        <v>3.0599999999999999E-2</v>
      </c>
      <c r="G102" s="5">
        <v>0.18259</v>
      </c>
      <c r="J102">
        <v>66</v>
      </c>
      <c r="K102">
        <v>6.1707818812137019</v>
      </c>
      <c r="L102">
        <v>-0.47578188121370157</v>
      </c>
      <c r="M102">
        <v>-0.87752653590099083</v>
      </c>
      <c r="O102">
        <v>-0.484180121494792</v>
      </c>
      <c r="P102">
        <v>-0.863440123003682</v>
      </c>
      <c r="Q102">
        <v>-0.87102727366337795</v>
      </c>
    </row>
    <row r="103" spans="1:17">
      <c r="A103" s="4">
        <v>4.8570000000000002</v>
      </c>
      <c r="B103" s="3">
        <v>1.1540600000000001</v>
      </c>
      <c r="C103" s="3">
        <v>0.92932999999999999</v>
      </c>
      <c r="D103" s="3">
        <v>0.88212999999999997</v>
      </c>
      <c r="E103" s="3">
        <v>7.6990000000000003E-2</v>
      </c>
      <c r="F103" s="3">
        <v>1.397E-2</v>
      </c>
      <c r="G103" s="5">
        <v>0</v>
      </c>
      <c r="J103">
        <v>67</v>
      </c>
      <c r="K103">
        <v>5.7302813203441634</v>
      </c>
      <c r="L103">
        <v>-4.1281320344163319E-2</v>
      </c>
      <c r="M103">
        <v>-7.6138784324075087E-2</v>
      </c>
      <c r="O103">
        <v>-4.2631965757898002E-2</v>
      </c>
      <c r="P103">
        <v>-7.4916573587865298E-2</v>
      </c>
      <c r="Q103">
        <v>-7.6132272891885899E-2</v>
      </c>
    </row>
    <row r="104" spans="1:17">
      <c r="A104" s="4">
        <v>4.8390000000000004</v>
      </c>
      <c r="B104" s="3">
        <v>1.0256400000000001</v>
      </c>
      <c r="C104" s="3">
        <v>0.80001</v>
      </c>
      <c r="D104" s="3">
        <v>0.83947000000000005</v>
      </c>
      <c r="E104" s="3">
        <v>0.33916000000000002</v>
      </c>
      <c r="F104" s="3">
        <v>4.582E-2</v>
      </c>
      <c r="G104" s="5">
        <v>0.21854000000000001</v>
      </c>
      <c r="J104">
        <v>68</v>
      </c>
      <c r="K104">
        <v>5.3804250961011082</v>
      </c>
      <c r="L104">
        <v>0.22457490389889223</v>
      </c>
      <c r="M104">
        <v>0.41420332562049988</v>
      </c>
      <c r="O104">
        <v>0.229441659241019</v>
      </c>
      <c r="P104">
        <v>0.40755436535613299</v>
      </c>
      <c r="Q104">
        <v>0.41194674473628701</v>
      </c>
    </row>
    <row r="105" spans="1:17">
      <c r="A105" s="4">
        <v>4.8</v>
      </c>
      <c r="B105" s="3">
        <v>1.12094</v>
      </c>
      <c r="C105" s="3">
        <v>1.2021500000000001</v>
      </c>
      <c r="D105" s="3">
        <v>0.75905</v>
      </c>
      <c r="E105" s="3">
        <v>0.32112000000000002</v>
      </c>
      <c r="F105" s="3">
        <v>2.758E-2</v>
      </c>
      <c r="G105" s="5">
        <v>0.128</v>
      </c>
      <c r="J105">
        <v>69</v>
      </c>
      <c r="K105">
        <v>4.7439504526689511</v>
      </c>
      <c r="L105">
        <v>0.84504954733104931</v>
      </c>
      <c r="M105">
        <v>1.5585994995068779</v>
      </c>
      <c r="O105">
        <v>0.86123721561177902</v>
      </c>
      <c r="P105">
        <v>1.5335802263642599</v>
      </c>
      <c r="Q105">
        <v>1.54819908906572</v>
      </c>
    </row>
    <row r="106" spans="1:17">
      <c r="A106" s="4">
        <v>4.7880000000000003</v>
      </c>
      <c r="B106" s="3">
        <v>0.59531999999999996</v>
      </c>
      <c r="C106" s="3">
        <v>0.95347999999999999</v>
      </c>
      <c r="D106" s="3">
        <v>0.69510000000000005</v>
      </c>
      <c r="E106" s="3">
        <v>0.40148</v>
      </c>
      <c r="F106" s="3">
        <v>6.8250000000000005E-2</v>
      </c>
      <c r="G106" s="5">
        <v>0.23027</v>
      </c>
      <c r="J106">
        <v>70</v>
      </c>
      <c r="K106">
        <v>5.9148946986122413</v>
      </c>
      <c r="L106">
        <v>-0.36689469861224122</v>
      </c>
      <c r="M106">
        <v>-0.67669629009900667</v>
      </c>
      <c r="O106">
        <v>-0.379196713746419</v>
      </c>
      <c r="P106">
        <v>-0.66583368599709702</v>
      </c>
      <c r="Q106">
        <v>-0.67690438503059802</v>
      </c>
    </row>
    <row r="107" spans="1:17">
      <c r="A107" s="4">
        <v>4.7859999999999996</v>
      </c>
      <c r="B107" s="3">
        <v>0.39046999999999998</v>
      </c>
      <c r="C107" s="3">
        <v>0.85563</v>
      </c>
      <c r="D107" s="3">
        <v>0.57379000000000002</v>
      </c>
      <c r="E107" s="3">
        <v>0.47216000000000002</v>
      </c>
      <c r="F107" s="3">
        <v>0.15071999999999999</v>
      </c>
      <c r="G107" s="5">
        <v>0.22974</v>
      </c>
      <c r="J107">
        <v>71</v>
      </c>
      <c r="K107">
        <v>5.7116616677569132</v>
      </c>
      <c r="L107">
        <v>-0.23466166775691288</v>
      </c>
      <c r="M107">
        <v>-0.43280723488287148</v>
      </c>
      <c r="O107">
        <v>-0.240470850677311</v>
      </c>
      <c r="P107">
        <v>-0.42585963709969499</v>
      </c>
      <c r="Q107">
        <v>-0.431098610523097</v>
      </c>
    </row>
    <row r="108" spans="1:17">
      <c r="A108" s="4">
        <v>4.7389999999999999</v>
      </c>
      <c r="B108" s="3">
        <v>0.88112999999999997</v>
      </c>
      <c r="C108" s="3">
        <v>0.60428999999999999</v>
      </c>
      <c r="D108" s="3">
        <v>0.73792999999999997</v>
      </c>
      <c r="E108" s="3">
        <v>0.26268000000000002</v>
      </c>
      <c r="F108" s="3">
        <v>6.3579999999999998E-2</v>
      </c>
      <c r="G108" s="5">
        <v>6.4310000000000006E-2</v>
      </c>
      <c r="J108">
        <v>72</v>
      </c>
      <c r="K108">
        <v>6.7377516070798986</v>
      </c>
      <c r="L108">
        <v>-1.2637516070798984</v>
      </c>
      <c r="M108">
        <v>-2.3308486804314166</v>
      </c>
      <c r="O108">
        <v>-1.3190487861492</v>
      </c>
      <c r="P108">
        <v>-2.2934329493162302</v>
      </c>
      <c r="Q108">
        <v>-2.3430719045732902</v>
      </c>
    </row>
    <row r="109" spans="1:17">
      <c r="A109" s="4">
        <v>4.7149999999999999</v>
      </c>
      <c r="B109" s="3">
        <v>0.59867000000000004</v>
      </c>
      <c r="C109" s="3">
        <v>0.92557999999999996</v>
      </c>
      <c r="D109" s="3">
        <v>0.66015000000000001</v>
      </c>
      <c r="E109" s="3">
        <v>0.24499000000000001</v>
      </c>
      <c r="F109" s="3">
        <v>0.12905</v>
      </c>
      <c r="G109" s="5">
        <v>0.11251</v>
      </c>
      <c r="J109">
        <v>73</v>
      </c>
      <c r="K109">
        <v>6.1419658153859311</v>
      </c>
      <c r="L109">
        <v>-0.71296581538593085</v>
      </c>
      <c r="M109">
        <v>-1.3149858094541997</v>
      </c>
      <c r="O109">
        <v>-0.72178102613113404</v>
      </c>
      <c r="P109">
        <v>-1.29387712235671</v>
      </c>
      <c r="Q109">
        <v>-1.30185138971874</v>
      </c>
    </row>
    <row r="110" spans="1:17">
      <c r="A110" s="4">
        <v>4.694</v>
      </c>
      <c r="B110" s="3">
        <v>0.39752999999999999</v>
      </c>
      <c r="C110" s="3">
        <v>0.43106</v>
      </c>
      <c r="D110" s="3">
        <v>0.60163999999999995</v>
      </c>
      <c r="E110" s="3">
        <v>0.40820000000000001</v>
      </c>
      <c r="F110" s="3">
        <v>0.12569</v>
      </c>
      <c r="G110" s="5">
        <v>0.21221999999999999</v>
      </c>
      <c r="J110">
        <v>74</v>
      </c>
      <c r="K110">
        <v>5.4369010265098368</v>
      </c>
      <c r="L110">
        <v>-3.7901026509836733E-2</v>
      </c>
      <c r="M110">
        <v>-6.9904209919524049E-2</v>
      </c>
      <c r="O110">
        <v>-3.87441419986315E-2</v>
      </c>
      <c r="P110">
        <v>-6.8782079107633301E-2</v>
      </c>
      <c r="Q110">
        <v>-6.9542906360338497E-2</v>
      </c>
    </row>
    <row r="111" spans="1:17">
      <c r="A111" s="4">
        <v>4.6859999999999999</v>
      </c>
      <c r="B111" s="3">
        <v>1.0087999999999999</v>
      </c>
      <c r="C111" s="3">
        <v>0.54447000000000001</v>
      </c>
      <c r="D111" s="3">
        <v>0.69804999999999995</v>
      </c>
      <c r="E111" s="3">
        <v>0.30032999999999999</v>
      </c>
      <c r="F111" s="3">
        <v>5.8630000000000002E-2</v>
      </c>
      <c r="G111" s="5">
        <v>0.38085999999999998</v>
      </c>
      <c r="J111">
        <v>75</v>
      </c>
      <c r="K111">
        <v>5.4181582118418019</v>
      </c>
      <c r="L111">
        <v>-5.8158211841801588E-2</v>
      </c>
      <c r="M111">
        <v>-0.10726632557243</v>
      </c>
      <c r="O111">
        <v>-6.0477572245089803E-2</v>
      </c>
      <c r="P111">
        <v>-0.10554444288265</v>
      </c>
      <c r="Q111">
        <v>-0.107628434604809</v>
      </c>
    </row>
    <row r="112" spans="1:17">
      <c r="A112" s="4">
        <v>4.681</v>
      </c>
      <c r="B112" s="3">
        <v>0.79906999999999995</v>
      </c>
      <c r="C112" s="3">
        <v>1.20278</v>
      </c>
      <c r="D112" s="3">
        <v>0.67390000000000005</v>
      </c>
      <c r="E112" s="3">
        <v>0.25123000000000001</v>
      </c>
      <c r="F112" s="3">
        <v>2.9610000000000001E-2</v>
      </c>
      <c r="G112" s="5">
        <v>0.15275</v>
      </c>
      <c r="J112">
        <v>76</v>
      </c>
      <c r="K112">
        <v>5.3130980326555992</v>
      </c>
      <c r="L112">
        <v>1.8901967344400639E-2</v>
      </c>
      <c r="M112">
        <v>3.4862567450304728E-2</v>
      </c>
      <c r="O112">
        <v>1.94666219907354E-2</v>
      </c>
      <c r="P112">
        <v>3.43029393368771E-2</v>
      </c>
      <c r="Q112">
        <v>3.4811531403587802E-2</v>
      </c>
    </row>
    <row r="113" spans="1:17">
      <c r="A113" s="4">
        <v>4.6769999999999996</v>
      </c>
      <c r="B113" s="3">
        <v>0.98548999999999998</v>
      </c>
      <c r="C113" s="3">
        <v>0.81889000000000001</v>
      </c>
      <c r="D113" s="3">
        <v>0.60236999999999996</v>
      </c>
      <c r="E113" s="3">
        <v>0</v>
      </c>
      <c r="F113" s="3">
        <v>0.13788</v>
      </c>
      <c r="G113" s="5">
        <v>0.17921999999999999</v>
      </c>
      <c r="J113">
        <v>77</v>
      </c>
      <c r="K113">
        <v>5.2468865820732411</v>
      </c>
      <c r="L113">
        <v>3.9113417926758487E-2</v>
      </c>
      <c r="M113">
        <v>7.2140330466051505E-2</v>
      </c>
      <c r="O113">
        <v>4.0845909927692499E-2</v>
      </c>
      <c r="P113">
        <v>7.0982304537579297E-2</v>
      </c>
      <c r="Q113">
        <v>7.2537318791102895E-2</v>
      </c>
    </row>
    <row r="114" spans="1:17">
      <c r="A114" s="4">
        <v>4.6420000000000003</v>
      </c>
      <c r="B114" s="3">
        <v>0.92049000000000003</v>
      </c>
      <c r="C114" s="3">
        <v>1.18468</v>
      </c>
      <c r="D114" s="3">
        <v>0.27688000000000001</v>
      </c>
      <c r="E114" s="3">
        <v>0.33206999999999998</v>
      </c>
      <c r="F114" s="3">
        <v>8.8840000000000002E-2</v>
      </c>
      <c r="G114" s="5">
        <v>0.11973</v>
      </c>
      <c r="J114">
        <v>78</v>
      </c>
      <c r="K114">
        <v>4.4012635787580665</v>
      </c>
      <c r="L114">
        <v>0.86673642124193329</v>
      </c>
      <c r="M114">
        <v>1.5985985160499054</v>
      </c>
      <c r="O114">
        <v>0.91778932893603604</v>
      </c>
      <c r="P114">
        <v>1.5729371624237301</v>
      </c>
      <c r="Q114">
        <v>1.61859931383676</v>
      </c>
    </row>
    <row r="115" spans="1:17">
      <c r="A115" s="4">
        <v>4.633</v>
      </c>
      <c r="B115" s="3">
        <v>0.54557999999999995</v>
      </c>
      <c r="C115" s="3">
        <v>0.67954000000000003</v>
      </c>
      <c r="D115" s="3">
        <v>0.40132000000000001</v>
      </c>
      <c r="E115" s="3">
        <v>0.42342000000000002</v>
      </c>
      <c r="F115" s="3">
        <v>4.3549999999999998E-2</v>
      </c>
      <c r="G115" s="5">
        <v>0.23086999999999999</v>
      </c>
      <c r="J115">
        <v>79</v>
      </c>
      <c r="K115">
        <v>5.5752311490685695</v>
      </c>
      <c r="L115">
        <v>-0.32223114906856942</v>
      </c>
      <c r="M115">
        <v>-0.5943193618054794</v>
      </c>
      <c r="O115">
        <v>-0.32638935670164798</v>
      </c>
      <c r="P115">
        <v>-0.58477910566420799</v>
      </c>
      <c r="Q115">
        <v>-0.58854013009165296</v>
      </c>
    </row>
    <row r="116" spans="1:17">
      <c r="A116" s="4">
        <v>4.6100000000000003</v>
      </c>
      <c r="B116" s="3">
        <v>0.27100000000000002</v>
      </c>
      <c r="C116" s="3">
        <v>1.0327599999999999</v>
      </c>
      <c r="D116" s="3">
        <v>0.33474999999999999</v>
      </c>
      <c r="E116" s="3">
        <v>0.25861000000000001</v>
      </c>
      <c r="F116" s="3">
        <v>8.0790000000000001E-2</v>
      </c>
      <c r="G116" s="5">
        <v>0.18987000000000001</v>
      </c>
      <c r="J116">
        <v>80</v>
      </c>
      <c r="K116">
        <v>5.3847764488911949</v>
      </c>
      <c r="L116">
        <v>-0.17277644889119514</v>
      </c>
      <c r="M116">
        <v>-0.3186668611549448</v>
      </c>
      <c r="O116">
        <v>-0.17507308507736899</v>
      </c>
      <c r="P116">
        <v>-0.31355149107863201</v>
      </c>
      <c r="Q116">
        <v>-0.31562855784832999</v>
      </c>
    </row>
    <row r="117" spans="1:17">
      <c r="A117" s="4">
        <v>4.5709999999999997</v>
      </c>
      <c r="B117" s="3">
        <v>7.1199999999999999E-2</v>
      </c>
      <c r="C117" s="3">
        <v>0.78968000000000005</v>
      </c>
      <c r="D117" s="3">
        <v>0.34200999999999998</v>
      </c>
      <c r="E117" s="3">
        <v>0.28531000000000001</v>
      </c>
      <c r="F117" s="3">
        <v>6.232E-2</v>
      </c>
      <c r="G117" s="5">
        <v>0.24362</v>
      </c>
      <c r="J117">
        <v>81</v>
      </c>
      <c r="K117">
        <v>3.7602923206585652</v>
      </c>
      <c r="L117">
        <v>1.4337076793414347</v>
      </c>
      <c r="M117">
        <v>2.644313671924055</v>
      </c>
      <c r="O117">
        <v>1.51751895204848</v>
      </c>
      <c r="P117">
        <v>2.6018660732602901</v>
      </c>
      <c r="Q117">
        <v>2.6768355681482201</v>
      </c>
    </row>
    <row r="118" spans="1:17">
      <c r="A118" s="4">
        <v>4.5650000000000004</v>
      </c>
      <c r="B118" s="3">
        <v>0.64498999999999995</v>
      </c>
      <c r="C118" s="3">
        <v>0.38174000000000002</v>
      </c>
      <c r="D118" s="3">
        <v>0.51529000000000003</v>
      </c>
      <c r="E118" s="3">
        <v>0.39785999999999999</v>
      </c>
      <c r="F118" s="3">
        <v>8.4919999999999995E-2</v>
      </c>
      <c r="G118" s="5">
        <v>0.26474999999999999</v>
      </c>
      <c r="J118">
        <v>82</v>
      </c>
      <c r="K118">
        <v>5.5459645649403102</v>
      </c>
      <c r="L118">
        <v>-0.35396456494031003</v>
      </c>
      <c r="M118">
        <v>-0.65284810281427452</v>
      </c>
      <c r="O118">
        <v>-0.35674254738179501</v>
      </c>
      <c r="P118">
        <v>-0.64236831951515905</v>
      </c>
      <c r="Q118">
        <v>-0.64488410853692202</v>
      </c>
    </row>
    <row r="119" spans="1:17">
      <c r="A119" s="4">
        <v>4.55</v>
      </c>
      <c r="B119" s="3">
        <v>0.52107000000000003</v>
      </c>
      <c r="C119" s="3">
        <v>1.0140400000000001</v>
      </c>
      <c r="D119" s="3">
        <v>0.36878</v>
      </c>
      <c r="E119" s="3">
        <v>0.10081</v>
      </c>
      <c r="F119" s="3">
        <v>0.14660000000000001</v>
      </c>
      <c r="G119" s="5">
        <v>0.19062000000000001</v>
      </c>
      <c r="J119">
        <v>83</v>
      </c>
      <c r="K119">
        <v>5.1008133411830281</v>
      </c>
      <c r="L119">
        <v>9.1186658816972077E-2</v>
      </c>
      <c r="M119">
        <v>0.16818360679880945</v>
      </c>
      <c r="O119">
        <v>9.4478623672928697E-2</v>
      </c>
      <c r="P119">
        <v>0.165483855132045</v>
      </c>
      <c r="Q119">
        <v>0.16844446980837999</v>
      </c>
    </row>
    <row r="120" spans="1:17">
      <c r="A120" s="4">
        <v>4.5179999999999998</v>
      </c>
      <c r="B120" s="3">
        <v>0.26673000000000002</v>
      </c>
      <c r="C120" s="3">
        <v>0.74302000000000001</v>
      </c>
      <c r="D120" s="3">
        <v>0.38846999999999998</v>
      </c>
      <c r="E120" s="3">
        <v>0.24424999999999999</v>
      </c>
      <c r="F120" s="3">
        <v>0.17175000000000001</v>
      </c>
      <c r="G120" s="5">
        <v>0.46187</v>
      </c>
      <c r="J120">
        <v>84</v>
      </c>
      <c r="K120">
        <v>5.5697607201297421</v>
      </c>
      <c r="L120">
        <v>-0.42976072012974242</v>
      </c>
      <c r="M120">
        <v>-0.79264564476422017</v>
      </c>
      <c r="O120">
        <v>-0.443547851584491</v>
      </c>
      <c r="P120">
        <v>-0.77992177445762001</v>
      </c>
      <c r="Q120">
        <v>-0.79233333170656794</v>
      </c>
    </row>
    <row r="121" spans="1:17">
      <c r="A121" s="4">
        <v>4.5170000000000003</v>
      </c>
      <c r="B121" s="3">
        <v>0</v>
      </c>
      <c r="C121" s="3">
        <v>1.0012000000000001</v>
      </c>
      <c r="D121" s="3">
        <v>9.8059999999999994E-2</v>
      </c>
      <c r="E121" s="3">
        <v>0.22605</v>
      </c>
      <c r="F121" s="3">
        <v>7.6249999999999998E-2</v>
      </c>
      <c r="G121" s="5">
        <v>0.24834000000000001</v>
      </c>
      <c r="J121">
        <v>85</v>
      </c>
      <c r="K121">
        <v>4.694833271482703</v>
      </c>
      <c r="L121">
        <v>0.43416672851729654</v>
      </c>
      <c r="M121">
        <v>0.80077203509169137</v>
      </c>
      <c r="O121">
        <v>0.44494906791212602</v>
      </c>
      <c r="P121">
        <v>0.787917716662064</v>
      </c>
      <c r="Q121">
        <v>0.79764151002858696</v>
      </c>
    </row>
    <row r="122" spans="1:17">
      <c r="A122" s="4">
        <v>4.5140000000000002</v>
      </c>
      <c r="B122" s="3">
        <v>0.35997000000000001</v>
      </c>
      <c r="C122" s="3">
        <v>0.86448999999999998</v>
      </c>
      <c r="D122" s="3">
        <v>0.56874000000000002</v>
      </c>
      <c r="E122" s="3">
        <v>0.38281999999999999</v>
      </c>
      <c r="F122" s="3">
        <v>5.9069999999999998E-2</v>
      </c>
      <c r="G122" s="5">
        <v>0.32296000000000002</v>
      </c>
      <c r="J122">
        <v>86</v>
      </c>
      <c r="K122">
        <v>5.299638222805962</v>
      </c>
      <c r="L122">
        <v>-0.17563822280596231</v>
      </c>
      <c r="M122">
        <v>-0.32394508348562973</v>
      </c>
      <c r="O122">
        <v>-0.180206291635921</v>
      </c>
      <c r="P122">
        <v>-0.31874498523749401</v>
      </c>
      <c r="Q122">
        <v>-0.32286340201210301</v>
      </c>
    </row>
    <row r="123" spans="1:17">
      <c r="A123" s="4">
        <v>4.5119999999999996</v>
      </c>
      <c r="B123" s="3">
        <v>0.19073000000000001</v>
      </c>
      <c r="C123" s="3">
        <v>0.60406000000000004</v>
      </c>
      <c r="D123" s="3">
        <v>0.44055</v>
      </c>
      <c r="E123" s="3">
        <v>0.4345</v>
      </c>
      <c r="F123" s="3">
        <v>0.15048</v>
      </c>
      <c r="G123" s="5">
        <v>0.24324999999999999</v>
      </c>
      <c r="J123">
        <v>87</v>
      </c>
      <c r="K123">
        <v>5.1556857718414415</v>
      </c>
      <c r="L123">
        <v>-3.268577184144128E-2</v>
      </c>
      <c r="M123">
        <v>-6.0285255218424476E-2</v>
      </c>
      <c r="O123">
        <v>-3.37117420850521E-2</v>
      </c>
      <c r="P123">
        <v>-5.9317531780010202E-2</v>
      </c>
      <c r="Q123">
        <v>-6.0241294687772499E-2</v>
      </c>
    </row>
    <row r="124" spans="1:17">
      <c r="A124" s="4">
        <v>4.5069999999999997</v>
      </c>
      <c r="B124" s="3">
        <v>0.33023999999999998</v>
      </c>
      <c r="C124" s="3">
        <v>0.95570999999999995</v>
      </c>
      <c r="D124" s="3">
        <v>0</v>
      </c>
      <c r="E124" s="3">
        <v>0.40839999999999999</v>
      </c>
      <c r="F124" s="3">
        <v>8.7859999999999994E-2</v>
      </c>
      <c r="G124" s="5">
        <v>0.21487999999999999</v>
      </c>
      <c r="J124">
        <v>88</v>
      </c>
      <c r="K124">
        <v>6.1025917082459351</v>
      </c>
      <c r="L124">
        <v>-1.0005917082459348</v>
      </c>
      <c r="M124">
        <v>-1.8454796415291153</v>
      </c>
      <c r="O124">
        <v>-1.0329194144290801</v>
      </c>
      <c r="P124">
        <v>-1.8158552516552899</v>
      </c>
      <c r="Q124">
        <v>-1.8449559301004801</v>
      </c>
    </row>
    <row r="125" spans="1:17">
      <c r="A125" s="4">
        <v>4.4359999999999999</v>
      </c>
      <c r="B125" s="3">
        <v>0.45406999999999997</v>
      </c>
      <c r="C125" s="3">
        <v>0.86907999999999996</v>
      </c>
      <c r="D125" s="3">
        <v>0.35874</v>
      </c>
      <c r="E125" s="3">
        <v>0.24232000000000001</v>
      </c>
      <c r="F125" s="3">
        <v>0.17460999999999999</v>
      </c>
      <c r="G125" s="5">
        <v>0.219</v>
      </c>
      <c r="J125">
        <v>89</v>
      </c>
      <c r="K125">
        <v>5.5774642614168561</v>
      </c>
      <c r="L125">
        <v>-0.47946426141685627</v>
      </c>
      <c r="M125">
        <v>-0.88431827487033032</v>
      </c>
      <c r="O125">
        <v>-0.48934030386522498</v>
      </c>
      <c r="P125">
        <v>-0.87012283821647596</v>
      </c>
      <c r="Q125">
        <v>-0.87903858962088099</v>
      </c>
    </row>
    <row r="126" spans="1:17">
      <c r="A126" s="4">
        <v>4.4189999999999996</v>
      </c>
      <c r="B126" s="3">
        <v>0.36470999999999998</v>
      </c>
      <c r="C126" s="3">
        <v>0.99875999999999998</v>
      </c>
      <c r="D126" s="3">
        <v>0.41435</v>
      </c>
      <c r="E126" s="3">
        <v>0.42215000000000003</v>
      </c>
      <c r="F126" s="3">
        <v>5.8389999999999997E-2</v>
      </c>
      <c r="G126" s="5">
        <v>0.37541999999999998</v>
      </c>
      <c r="J126">
        <v>90</v>
      </c>
      <c r="K126">
        <v>5.5403633460523043</v>
      </c>
      <c r="L126">
        <v>-0.4673633460523039</v>
      </c>
      <c r="M126">
        <v>-0.86199948813133476</v>
      </c>
      <c r="O126">
        <v>-0.48010094343932702</v>
      </c>
      <c r="P126">
        <v>-0.84816232172060702</v>
      </c>
      <c r="Q126">
        <v>-0.85964260377437196</v>
      </c>
    </row>
    <row r="127" spans="1:17">
      <c r="A127" s="4">
        <v>4.3689999999999998</v>
      </c>
      <c r="B127" s="3">
        <v>0.44024999999999997</v>
      </c>
      <c r="C127" s="3">
        <v>0.59206999999999999</v>
      </c>
      <c r="D127" s="3">
        <v>0.36291000000000001</v>
      </c>
      <c r="E127" s="3">
        <v>0.46073999999999998</v>
      </c>
      <c r="F127" s="3">
        <v>0.28105000000000002</v>
      </c>
      <c r="G127" s="5">
        <v>0.18093000000000001</v>
      </c>
      <c r="J127">
        <v>91</v>
      </c>
      <c r="K127">
        <v>4.8642784426496792</v>
      </c>
      <c r="L127">
        <v>0.19272155735032115</v>
      </c>
      <c r="M127">
        <v>0.35545338587433623</v>
      </c>
      <c r="O127">
        <v>0.21202111152348699</v>
      </c>
      <c r="P127">
        <v>0.34974750353992501</v>
      </c>
      <c r="Q127">
        <v>0.36684197968994903</v>
      </c>
    </row>
    <row r="128" spans="1:17">
      <c r="A128" s="4">
        <v>4.3499999999999996</v>
      </c>
      <c r="B128" s="3">
        <v>0.76820999999999995</v>
      </c>
      <c r="C128" s="3">
        <v>0.77710999999999997</v>
      </c>
      <c r="D128" s="3">
        <v>0.72989999999999999</v>
      </c>
      <c r="E128" s="3">
        <v>0.19847000000000001</v>
      </c>
      <c r="F128" s="3">
        <v>3.9E-2</v>
      </c>
      <c r="G128" s="5">
        <v>7.8549999999999995E-2</v>
      </c>
      <c r="J128">
        <v>92</v>
      </c>
      <c r="K128">
        <v>4.7023784879416493</v>
      </c>
      <c r="L128">
        <v>0.31062151205835065</v>
      </c>
      <c r="M128">
        <v>0.57290668311612569</v>
      </c>
      <c r="O128">
        <v>0.31847589325190501</v>
      </c>
      <c r="P128">
        <v>0.56371015200300501</v>
      </c>
      <c r="Q128">
        <v>0.57079265202014995</v>
      </c>
    </row>
    <row r="129" spans="1:17">
      <c r="A129" s="4">
        <v>4.3319999999999999</v>
      </c>
      <c r="B129" s="3">
        <v>0.99355000000000004</v>
      </c>
      <c r="C129" s="3">
        <v>1.1046400000000001</v>
      </c>
      <c r="D129" s="3">
        <v>4.7759999999999997E-2</v>
      </c>
      <c r="E129" s="3">
        <v>0.49495</v>
      </c>
      <c r="F129" s="3">
        <v>0.12474</v>
      </c>
      <c r="G129" s="5">
        <v>0.10460999999999999</v>
      </c>
      <c r="J129">
        <v>93</v>
      </c>
      <c r="K129">
        <v>5.3460747016744037</v>
      </c>
      <c r="L129">
        <v>-0.33907470167440401</v>
      </c>
      <c r="M129">
        <v>-0.62538541319179786</v>
      </c>
      <c r="O129">
        <v>-0.34391550327268</v>
      </c>
      <c r="P129">
        <v>-0.61534647215723604</v>
      </c>
      <c r="Q129">
        <v>-0.619723404121169</v>
      </c>
    </row>
    <row r="130" spans="1:17">
      <c r="A130" s="4">
        <v>4.3070000000000004</v>
      </c>
      <c r="B130" s="3">
        <v>0.27107999999999999</v>
      </c>
      <c r="C130" s="3">
        <v>0.70904999999999996</v>
      </c>
      <c r="D130" s="3">
        <v>0.48246</v>
      </c>
      <c r="E130" s="3">
        <v>0.44017000000000001</v>
      </c>
      <c r="F130" s="3">
        <v>0.19034000000000001</v>
      </c>
      <c r="G130" s="5">
        <v>0.79588000000000003</v>
      </c>
      <c r="J130">
        <v>94</v>
      </c>
      <c r="K130">
        <v>4.1373789577531435</v>
      </c>
      <c r="L130">
        <v>0.83362104224685663</v>
      </c>
      <c r="M130">
        <v>1.5375208984229625</v>
      </c>
      <c r="O130">
        <v>0.88959286879271204</v>
      </c>
      <c r="P130">
        <v>1.51283998755889</v>
      </c>
      <c r="Q130">
        <v>1.56280325627145</v>
      </c>
    </row>
    <row r="131" spans="1:17">
      <c r="A131" s="4">
        <v>4.2969999999999997</v>
      </c>
      <c r="B131" s="3">
        <v>0.7419</v>
      </c>
      <c r="C131" s="3">
        <v>0.38562000000000002</v>
      </c>
      <c r="D131" s="3">
        <v>0.72926000000000002</v>
      </c>
      <c r="E131" s="3">
        <v>0.40577000000000002</v>
      </c>
      <c r="F131" s="3">
        <v>0.38330999999999998</v>
      </c>
      <c r="G131" s="5">
        <v>5.5469999999999998E-2</v>
      </c>
      <c r="J131">
        <v>95</v>
      </c>
      <c r="K131">
        <v>5.1561101894202244</v>
      </c>
      <c r="L131">
        <v>-0.19711018942022474</v>
      </c>
      <c r="M131">
        <v>-0.36354772752480508</v>
      </c>
      <c r="O131">
        <v>-0.202035383295219</v>
      </c>
      <c r="P131">
        <v>-0.35771191152576798</v>
      </c>
      <c r="Q131">
        <v>-0.36215341294472703</v>
      </c>
    </row>
    <row r="132" spans="1:17">
      <c r="A132" s="4">
        <v>4.2919999999999998</v>
      </c>
      <c r="B132" s="3">
        <v>1.6039999999999999E-2</v>
      </c>
      <c r="C132" s="3">
        <v>0.41133999999999998</v>
      </c>
      <c r="D132" s="3">
        <v>0.22561999999999999</v>
      </c>
      <c r="E132" s="3">
        <v>0.43053999999999998</v>
      </c>
      <c r="F132" s="3">
        <v>6.9769999999999999E-2</v>
      </c>
      <c r="G132" s="5">
        <v>0.33128000000000002</v>
      </c>
      <c r="J132">
        <v>96</v>
      </c>
      <c r="K132">
        <v>4.8231979817835287</v>
      </c>
      <c r="L132">
        <v>0.12580201821647119</v>
      </c>
      <c r="M132">
        <v>0.23202777073654179</v>
      </c>
      <c r="O132">
        <v>0.13340908954609801</v>
      </c>
      <c r="P132">
        <v>0.228303166580967</v>
      </c>
      <c r="Q132">
        <v>0.23510444552510401</v>
      </c>
    </row>
    <row r="133" spans="1:17">
      <c r="A133" s="4">
        <v>4.2709999999999999</v>
      </c>
      <c r="B133" s="3">
        <v>0.83523999999999998</v>
      </c>
      <c r="C133" s="3">
        <v>1.01905</v>
      </c>
      <c r="D133" s="3">
        <v>0.70806000000000002</v>
      </c>
      <c r="E133" s="3">
        <v>0.53725999999999996</v>
      </c>
      <c r="F133" s="3">
        <v>9.1789999999999997E-2</v>
      </c>
      <c r="G133" s="5">
        <v>0.40827999999999998</v>
      </c>
      <c r="J133">
        <v>97</v>
      </c>
      <c r="K133">
        <v>4.3188400057947662</v>
      </c>
      <c r="L133">
        <v>0.57915999420523345</v>
      </c>
      <c r="M133">
        <v>1.0681959181608291</v>
      </c>
      <c r="O133">
        <v>0.61569171933036604</v>
      </c>
      <c r="P133">
        <v>1.0510488027827301</v>
      </c>
      <c r="Q133">
        <v>1.0836904860757799</v>
      </c>
    </row>
    <row r="134" spans="1:17">
      <c r="A134" s="4">
        <v>4.2519999999999998</v>
      </c>
      <c r="B134" s="3">
        <v>0.42249999999999999</v>
      </c>
      <c r="C134" s="3">
        <v>0.88766999999999996</v>
      </c>
      <c r="D134" s="3">
        <v>0.23402000000000001</v>
      </c>
      <c r="E134" s="3">
        <v>0.49308999999999997</v>
      </c>
      <c r="F134" s="3">
        <v>5.7860000000000002E-2</v>
      </c>
      <c r="G134" s="5">
        <v>0.20618</v>
      </c>
      <c r="J134">
        <v>98</v>
      </c>
      <c r="K134">
        <v>5.9237220963256716</v>
      </c>
      <c r="L134">
        <v>-1.0387220963256718</v>
      </c>
      <c r="M134">
        <v>-1.9158068832450372</v>
      </c>
      <c r="O134">
        <v>-1.0555404855631001</v>
      </c>
      <c r="P134">
        <v>-1.8850535718808401</v>
      </c>
      <c r="Q134">
        <v>-1.90025314349672</v>
      </c>
    </row>
    <row r="135" spans="1:17">
      <c r="A135" s="4">
        <v>4.218</v>
      </c>
      <c r="B135" s="3">
        <v>1.0121599999999999</v>
      </c>
      <c r="C135" s="3">
        <v>1.1061399999999999</v>
      </c>
      <c r="D135" s="3">
        <v>0.76649</v>
      </c>
      <c r="E135" s="3">
        <v>0.30586999999999998</v>
      </c>
      <c r="F135" s="3">
        <v>8.7200000000000003E-3</v>
      </c>
      <c r="G135" s="5">
        <v>0.11921</v>
      </c>
      <c r="J135">
        <v>99</v>
      </c>
      <c r="K135">
        <v>5.0536470732599117</v>
      </c>
      <c r="L135">
        <v>-0.17764707325991136</v>
      </c>
      <c r="M135">
        <v>-0.32765018376288313</v>
      </c>
      <c r="O135">
        <v>-0.18342689272597501</v>
      </c>
      <c r="P135">
        <v>-0.32239060973800698</v>
      </c>
      <c r="Q135">
        <v>-0.32759318598813802</v>
      </c>
    </row>
    <row r="136" spans="1:17">
      <c r="A136" s="4">
        <v>4.194</v>
      </c>
      <c r="B136" s="3">
        <v>0.88180000000000003</v>
      </c>
      <c r="C136" s="3">
        <v>0.747</v>
      </c>
      <c r="D136" s="3">
        <v>0.61712</v>
      </c>
      <c r="E136" s="3">
        <v>0.17288000000000001</v>
      </c>
      <c r="F136" s="3">
        <v>6.3240000000000005E-2</v>
      </c>
      <c r="G136" s="5">
        <v>0.11291</v>
      </c>
      <c r="J136">
        <v>100</v>
      </c>
      <c r="K136">
        <v>5.6825315017094242</v>
      </c>
      <c r="L136">
        <v>-0.80853150170942456</v>
      </c>
      <c r="M136">
        <v>-1.4912460433591328</v>
      </c>
      <c r="O136">
        <v>-0.83185413933258401</v>
      </c>
      <c r="P136">
        <v>-1.46730795529132</v>
      </c>
      <c r="Q136">
        <v>-1.48832024892643</v>
      </c>
    </row>
    <row r="137" spans="1:17">
      <c r="A137" s="4">
        <v>4.077</v>
      </c>
      <c r="B137" s="3">
        <v>0.54649000000000003</v>
      </c>
      <c r="C137" s="3">
        <v>0.68093000000000004</v>
      </c>
      <c r="D137" s="3">
        <v>0.40064</v>
      </c>
      <c r="E137" s="3">
        <v>0.35571000000000003</v>
      </c>
      <c r="F137" s="3">
        <v>7.8539999999999999E-2</v>
      </c>
      <c r="G137" s="5">
        <v>9.1310000000000002E-2</v>
      </c>
      <c r="J137">
        <v>101</v>
      </c>
      <c r="K137">
        <v>4.5378532036830714</v>
      </c>
      <c r="L137">
        <v>0.32914679631692856</v>
      </c>
      <c r="M137">
        <v>0.60707450068946733</v>
      </c>
      <c r="O137">
        <v>0.36174779612771202</v>
      </c>
      <c r="P137">
        <v>0.59732949387055001</v>
      </c>
      <c r="Q137">
        <v>0.62621301543252705</v>
      </c>
    </row>
    <row r="138" spans="1:17">
      <c r="A138" s="4">
        <v>4.0330000000000004</v>
      </c>
      <c r="B138" s="3">
        <v>0.75778000000000001</v>
      </c>
      <c r="C138" s="3">
        <v>0.86040000000000005</v>
      </c>
      <c r="D138" s="3">
        <v>0.16683000000000001</v>
      </c>
      <c r="E138" s="3">
        <v>0.10384</v>
      </c>
      <c r="F138" s="3">
        <v>7.1220000000000006E-2</v>
      </c>
      <c r="G138" s="5">
        <v>0.12343999999999999</v>
      </c>
      <c r="J138">
        <v>102</v>
      </c>
      <c r="K138">
        <v>5.1788841351643367</v>
      </c>
      <c r="L138">
        <v>-0.32188413516433645</v>
      </c>
      <c r="M138">
        <v>-0.59367933341996326</v>
      </c>
      <c r="O138">
        <v>-0.34504805868417598</v>
      </c>
      <c r="P138">
        <v>-0.58414935127467904</v>
      </c>
      <c r="Q138">
        <v>-0.60480295846454302</v>
      </c>
    </row>
    <row r="139" spans="1:17">
      <c r="A139" s="4">
        <v>3.9950000000000001</v>
      </c>
      <c r="B139" s="3">
        <v>0.26074000000000003</v>
      </c>
      <c r="C139" s="3">
        <v>1.0352600000000001</v>
      </c>
      <c r="D139" s="3">
        <v>0.20583000000000001</v>
      </c>
      <c r="E139" s="3">
        <v>0.38857000000000003</v>
      </c>
      <c r="F139" s="3">
        <v>0.12352</v>
      </c>
      <c r="G139" s="5">
        <v>0.18798000000000001</v>
      </c>
      <c r="J139">
        <v>103</v>
      </c>
      <c r="K139">
        <v>5.2535958130397402</v>
      </c>
      <c r="L139">
        <v>-0.4145958130397398</v>
      </c>
      <c r="M139">
        <v>-0.76467566753010785</v>
      </c>
      <c r="O139">
        <v>-0.42702875542457502</v>
      </c>
      <c r="P139">
        <v>-0.75240078267514898</v>
      </c>
      <c r="Q139">
        <v>-0.76359898607179899</v>
      </c>
    </row>
    <row r="140" spans="1:17">
      <c r="A140" s="4">
        <v>3.9889999999999999</v>
      </c>
      <c r="B140" s="3">
        <v>0.67866000000000004</v>
      </c>
      <c r="C140" s="3">
        <v>0.66290000000000004</v>
      </c>
      <c r="D140" s="3">
        <v>0.31051000000000001</v>
      </c>
      <c r="E140" s="3">
        <v>0.41465999999999997</v>
      </c>
      <c r="F140" s="3">
        <v>0.11686000000000001</v>
      </c>
      <c r="G140" s="5">
        <v>0.12388</v>
      </c>
      <c r="J140">
        <v>104</v>
      </c>
      <c r="K140">
        <v>5.7751947140054982</v>
      </c>
      <c r="L140">
        <v>-0.9751947140054984</v>
      </c>
      <c r="M140">
        <v>-1.798637722452131</v>
      </c>
      <c r="O140">
        <v>-0.99896888444457499</v>
      </c>
      <c r="P140">
        <v>-1.76976525811676</v>
      </c>
      <c r="Q140">
        <v>-1.79120782007429</v>
      </c>
    </row>
    <row r="141" spans="1:17">
      <c r="A141" s="4">
        <v>3.956</v>
      </c>
      <c r="B141" s="3">
        <v>0.23905999999999999</v>
      </c>
      <c r="C141" s="3">
        <v>0.79273000000000005</v>
      </c>
      <c r="D141" s="3">
        <v>0.36314999999999997</v>
      </c>
      <c r="E141" s="3">
        <v>0.22917000000000001</v>
      </c>
      <c r="F141" s="3">
        <v>0.19900000000000001</v>
      </c>
      <c r="G141" s="5">
        <v>0.17441000000000001</v>
      </c>
      <c r="J141">
        <v>105</v>
      </c>
      <c r="K141">
        <v>5.0842218318777794</v>
      </c>
      <c r="L141">
        <v>-0.29622183187777917</v>
      </c>
      <c r="M141">
        <v>-0.5463480814419619</v>
      </c>
      <c r="O141">
        <v>-0.30293018772941899</v>
      </c>
      <c r="P141">
        <v>-0.53757787980590399</v>
      </c>
      <c r="Q141">
        <v>-0.54363090169841199</v>
      </c>
    </row>
    <row r="142" spans="1:17">
      <c r="A142" s="4">
        <v>3.931</v>
      </c>
      <c r="B142" s="3">
        <v>0.21102000000000001</v>
      </c>
      <c r="C142" s="3">
        <v>1.1329899999999999</v>
      </c>
      <c r="D142" s="3">
        <v>0.33861000000000002</v>
      </c>
      <c r="E142" s="3">
        <v>0.45727000000000001</v>
      </c>
      <c r="F142" s="3">
        <v>7.2669999999999998E-2</v>
      </c>
      <c r="G142" s="5">
        <v>0.29065999999999997</v>
      </c>
      <c r="J142">
        <v>106</v>
      </c>
      <c r="K142">
        <v>4.8276344274314207</v>
      </c>
      <c r="L142">
        <v>-4.1634427431421095E-2</v>
      </c>
      <c r="M142">
        <v>-7.6790050905082674E-2</v>
      </c>
      <c r="O142">
        <v>-4.2771223843608701E-2</v>
      </c>
      <c r="P142">
        <v>-7.55573857728052E-2</v>
      </c>
      <c r="Q142">
        <v>-7.6581957592748204E-2</v>
      </c>
    </row>
    <row r="143" spans="1:17">
      <c r="A143" s="4">
        <v>3.9039999999999999</v>
      </c>
      <c r="B143" s="3">
        <v>0.36498000000000003</v>
      </c>
      <c r="C143" s="3">
        <v>0.97619</v>
      </c>
      <c r="D143" s="3">
        <v>0.43540000000000001</v>
      </c>
      <c r="E143" s="3">
        <v>0.36771999999999999</v>
      </c>
      <c r="F143" s="3">
        <v>0.10713</v>
      </c>
      <c r="G143" s="5">
        <v>0.20843</v>
      </c>
      <c r="J143">
        <v>107</v>
      </c>
      <c r="K143">
        <v>4.6598618396820148</v>
      </c>
      <c r="L143">
        <v>7.913816031798504E-2</v>
      </c>
      <c r="M143">
        <v>0.14596149711347767</v>
      </c>
      <c r="O143">
        <v>8.2237451820453597E-2</v>
      </c>
      <c r="P143">
        <v>0.14361846379045601</v>
      </c>
      <c r="Q143">
        <v>0.146403724191355</v>
      </c>
    </row>
    <row r="144" spans="1:17">
      <c r="A144" s="4">
        <v>3.8959999999999999</v>
      </c>
      <c r="B144" s="3">
        <v>1.0602400000000001</v>
      </c>
      <c r="C144" s="3">
        <v>0.90527999999999997</v>
      </c>
      <c r="D144" s="3">
        <v>0.43371999999999999</v>
      </c>
      <c r="E144" s="3">
        <v>0.31913999999999998</v>
      </c>
      <c r="F144" s="3">
        <v>0.11090999999999999</v>
      </c>
      <c r="G144" s="5">
        <v>6.8220000000000003E-2</v>
      </c>
      <c r="J144">
        <v>108</v>
      </c>
      <c r="K144">
        <v>4.8374439293860654</v>
      </c>
      <c r="L144">
        <v>-0.12244392938606552</v>
      </c>
      <c r="M144">
        <v>-0.22583415098146309</v>
      </c>
      <c r="O144">
        <v>-0.12631132659069799</v>
      </c>
      <c r="P144">
        <v>-0.222208969329526</v>
      </c>
      <c r="Q144">
        <v>-0.22569092892239501</v>
      </c>
    </row>
    <row r="145" spans="1:17">
      <c r="A145" s="4">
        <v>3.8450000000000002</v>
      </c>
      <c r="B145" s="3">
        <v>6.9400000000000003E-2</v>
      </c>
      <c r="C145" s="3">
        <v>0.77264999999999995</v>
      </c>
      <c r="D145" s="3">
        <v>0.29707</v>
      </c>
      <c r="E145" s="3">
        <v>0.47692000000000001</v>
      </c>
      <c r="F145" s="3">
        <v>0.15639</v>
      </c>
      <c r="G145" s="5">
        <v>0.19386999999999999</v>
      </c>
      <c r="J145">
        <v>109</v>
      </c>
      <c r="K145">
        <v>4.1471059661685254</v>
      </c>
      <c r="L145">
        <v>0.5468940338314745</v>
      </c>
      <c r="M145">
        <v>1.0086849583023436</v>
      </c>
      <c r="O145">
        <v>0.57511996206905602</v>
      </c>
      <c r="P145">
        <v>0.99249313705859399</v>
      </c>
      <c r="Q145">
        <v>1.0177828780286899</v>
      </c>
    </row>
    <row r="146" spans="1:17">
      <c r="A146" s="4">
        <v>3.819</v>
      </c>
      <c r="B146" s="3">
        <v>0.46038000000000001</v>
      </c>
      <c r="C146" s="3">
        <v>0.62736000000000003</v>
      </c>
      <c r="D146" s="3">
        <v>0.61114000000000002</v>
      </c>
      <c r="E146" s="3">
        <v>0.66246000000000005</v>
      </c>
      <c r="F146" s="3">
        <v>7.2470000000000007E-2</v>
      </c>
      <c r="G146" s="5">
        <v>0.40359</v>
      </c>
      <c r="J146">
        <v>110</v>
      </c>
      <c r="K146">
        <v>4.6868081486066488</v>
      </c>
      <c r="L146">
        <v>-8.0814860664890631E-4</v>
      </c>
      <c r="M146">
        <v>-1.4905398361887104E-3</v>
      </c>
      <c r="O146" s="40">
        <v>-8.5193665495527098E-4</v>
      </c>
      <c r="P146">
        <v>-1.4666130844445699E-3</v>
      </c>
      <c r="Q146">
        <v>-1.5058218450514701E-3</v>
      </c>
    </row>
    <row r="147" spans="1:17">
      <c r="A147" s="4">
        <v>3.7810000000000001</v>
      </c>
      <c r="B147" s="3">
        <v>0.28520000000000001</v>
      </c>
      <c r="C147" s="3">
        <v>1.00268</v>
      </c>
      <c r="D147" s="3">
        <v>0.38214999999999999</v>
      </c>
      <c r="E147" s="3">
        <v>0.32878000000000002</v>
      </c>
      <c r="F147" s="3">
        <v>5.747E-2</v>
      </c>
      <c r="G147" s="5">
        <v>0.34377000000000002</v>
      </c>
      <c r="J147">
        <v>111</v>
      </c>
      <c r="K147">
        <v>5.3297527182083764</v>
      </c>
      <c r="L147">
        <v>-0.64875271820837632</v>
      </c>
      <c r="M147">
        <v>-1.1965519241999951</v>
      </c>
      <c r="O147">
        <v>-0.671437363849404</v>
      </c>
      <c r="P147">
        <v>-1.1773443860028201</v>
      </c>
      <c r="Q147">
        <v>-1.1977513651544101</v>
      </c>
    </row>
    <row r="148" spans="1:17">
      <c r="A148" s="4">
        <v>3.681</v>
      </c>
      <c r="B148" s="3">
        <v>0.20824000000000001</v>
      </c>
      <c r="C148" s="3">
        <v>0.66800999999999999</v>
      </c>
      <c r="D148" s="3">
        <v>0.46721000000000001</v>
      </c>
      <c r="E148" s="3">
        <v>0.19184000000000001</v>
      </c>
      <c r="F148" s="3">
        <v>8.1240000000000007E-2</v>
      </c>
      <c r="G148" s="5">
        <v>0.21332999999999999</v>
      </c>
      <c r="J148">
        <v>112</v>
      </c>
      <c r="K148">
        <v>4.592236665473818</v>
      </c>
      <c r="L148">
        <v>8.4763334526181566E-2</v>
      </c>
      <c r="M148">
        <v>0.15633650261845009</v>
      </c>
      <c r="O148">
        <v>9.2562476319411294E-2</v>
      </c>
      <c r="P148">
        <v>0.15382692548691801</v>
      </c>
      <c r="Q148">
        <v>0.16074809161961801</v>
      </c>
    </row>
    <row r="149" spans="1:17">
      <c r="A149" s="4">
        <v>3.6779999999999999</v>
      </c>
      <c r="B149" s="3">
        <v>7.85E-2</v>
      </c>
      <c r="C149" s="3">
        <v>0</v>
      </c>
      <c r="D149" s="3">
        <v>6.6989999999999994E-2</v>
      </c>
      <c r="E149" s="3">
        <v>0.48879</v>
      </c>
      <c r="F149" s="3">
        <v>8.2890000000000005E-2</v>
      </c>
      <c r="G149" s="5">
        <v>0.23835000000000001</v>
      </c>
      <c r="J149">
        <v>113</v>
      </c>
      <c r="K149">
        <v>5.1586567256217988</v>
      </c>
      <c r="L149">
        <v>-0.51665672562179843</v>
      </c>
      <c r="M149">
        <v>-0.95291562076363712</v>
      </c>
      <c r="O149">
        <v>-0.55092431567054001</v>
      </c>
      <c r="P149">
        <v>-0.93761903161081495</v>
      </c>
      <c r="Q149">
        <v>-0.96821396150710004</v>
      </c>
    </row>
    <row r="150" spans="1:17">
      <c r="A150" s="4">
        <v>3.6669999999999998</v>
      </c>
      <c r="B150" s="3">
        <v>0.34193000000000001</v>
      </c>
      <c r="C150" s="3">
        <v>0.76061999999999996</v>
      </c>
      <c r="D150" s="3">
        <v>0.15010000000000001</v>
      </c>
      <c r="E150" s="3">
        <v>0.23501</v>
      </c>
      <c r="F150" s="3">
        <v>5.2690000000000001E-2</v>
      </c>
      <c r="G150" s="5">
        <v>0.18386</v>
      </c>
      <c r="J150">
        <v>114</v>
      </c>
      <c r="K150">
        <v>4.3629954246228131</v>
      </c>
      <c r="L150">
        <v>0.27000457537718692</v>
      </c>
      <c r="M150">
        <v>0.49799328024796907</v>
      </c>
      <c r="O150">
        <v>0.27697024445141499</v>
      </c>
      <c r="P150">
        <v>0.48999928954949401</v>
      </c>
      <c r="Q150">
        <v>0.496279625365314</v>
      </c>
    </row>
    <row r="151" spans="1:17">
      <c r="A151" s="4">
        <v>3.6560000000000001</v>
      </c>
      <c r="B151" s="3">
        <v>0.17416999999999999</v>
      </c>
      <c r="C151" s="3">
        <v>0.46475</v>
      </c>
      <c r="D151" s="3">
        <v>0.24009</v>
      </c>
      <c r="E151" s="3">
        <v>0.37724999999999997</v>
      </c>
      <c r="F151" s="3">
        <v>0.12139</v>
      </c>
      <c r="G151" s="5">
        <v>0.28656999999999999</v>
      </c>
      <c r="J151">
        <v>115</v>
      </c>
      <c r="K151">
        <v>4.3673948564132905</v>
      </c>
      <c r="L151">
        <v>0.24260514358670981</v>
      </c>
      <c r="M151">
        <v>0.44745808877868021</v>
      </c>
      <c r="O151">
        <v>0.25289983147713702</v>
      </c>
      <c r="P151">
        <v>0.44027530952937999</v>
      </c>
      <c r="Q151">
        <v>0.44951956507430901</v>
      </c>
    </row>
    <row r="152" spans="1:17">
      <c r="A152" s="4">
        <v>3.6549999999999998</v>
      </c>
      <c r="B152" s="3">
        <v>0.46533999999999998</v>
      </c>
      <c r="C152" s="3">
        <v>0.77115</v>
      </c>
      <c r="D152" s="3">
        <v>0.15185000000000001</v>
      </c>
      <c r="E152" s="3">
        <v>0.46866000000000002</v>
      </c>
      <c r="F152" s="3">
        <v>0.17921999999999999</v>
      </c>
      <c r="G152" s="5">
        <v>0.20165</v>
      </c>
      <c r="J152">
        <v>116</v>
      </c>
      <c r="K152">
        <v>3.8924375381396055</v>
      </c>
      <c r="L152">
        <v>0.67856246186039426</v>
      </c>
      <c r="M152">
        <v>1.2515326666703088</v>
      </c>
      <c r="O152">
        <v>0.70516419955406695</v>
      </c>
      <c r="P152">
        <v>1.231442555231</v>
      </c>
      <c r="Q152">
        <v>1.25534867897762</v>
      </c>
    </row>
    <row r="153" spans="1:17">
      <c r="A153" s="4">
        <v>3.5870000000000002</v>
      </c>
      <c r="B153" s="3">
        <v>0.25812000000000002</v>
      </c>
      <c r="C153" s="3">
        <v>0.85187999999999997</v>
      </c>
      <c r="D153" s="3">
        <v>0.27124999999999999</v>
      </c>
      <c r="E153" s="3">
        <v>0.39493</v>
      </c>
      <c r="F153" s="3">
        <v>0.12831999999999999</v>
      </c>
      <c r="G153" s="5">
        <v>0.21747</v>
      </c>
      <c r="J153">
        <v>117</v>
      </c>
      <c r="K153">
        <v>4.1375333331492428</v>
      </c>
      <c r="L153">
        <v>0.42746666685075763</v>
      </c>
      <c r="M153">
        <v>0.78841451973284127</v>
      </c>
      <c r="O153">
        <v>0.452299740354147</v>
      </c>
      <c r="P153">
        <v>0.77575856916630104</v>
      </c>
      <c r="Q153">
        <v>0.79797378357784099</v>
      </c>
    </row>
    <row r="154" spans="1:17">
      <c r="A154" s="4">
        <v>3.5750000000000002</v>
      </c>
      <c r="B154" s="3">
        <v>0.31981999999999999</v>
      </c>
      <c r="C154" s="3">
        <v>0.30285000000000001</v>
      </c>
      <c r="D154" s="3">
        <v>0.30335000000000001</v>
      </c>
      <c r="E154" s="3">
        <v>0.23413999999999999</v>
      </c>
      <c r="F154" s="3">
        <v>9.7189999999999999E-2</v>
      </c>
      <c r="G154" s="5">
        <v>0.36509999999999998</v>
      </c>
      <c r="J154">
        <v>118</v>
      </c>
      <c r="K154">
        <v>4.4060153057498921</v>
      </c>
      <c r="L154">
        <v>0.14398469425010774</v>
      </c>
      <c r="M154">
        <v>0.26556368570771399</v>
      </c>
      <c r="O154">
        <v>0.153862099133379</v>
      </c>
      <c r="P154">
        <v>0.26130074940394399</v>
      </c>
      <c r="Q154">
        <v>0.27011476089476699</v>
      </c>
    </row>
    <row r="155" spans="1:17">
      <c r="A155" s="4">
        <v>3.4649999999999999</v>
      </c>
      <c r="B155" s="3">
        <v>0.22208</v>
      </c>
      <c r="C155" s="3">
        <v>0.77370000000000005</v>
      </c>
      <c r="D155" s="3">
        <v>0.42864000000000002</v>
      </c>
      <c r="E155" s="3">
        <v>0.59201000000000004</v>
      </c>
      <c r="F155" s="3">
        <v>0.55191000000000001</v>
      </c>
      <c r="G155" s="5">
        <v>0.22628000000000001</v>
      </c>
      <c r="J155">
        <v>119</v>
      </c>
      <c r="K155">
        <v>4.0660719208581284</v>
      </c>
      <c r="L155">
        <v>0.45192807914187139</v>
      </c>
      <c r="M155">
        <v>0.83353086240715502</v>
      </c>
      <c r="O155">
        <v>0.46780654878862499</v>
      </c>
      <c r="P155">
        <v>0.82015068595646101</v>
      </c>
      <c r="Q155">
        <v>0.83443428162995803</v>
      </c>
    </row>
    <row r="156" spans="1:17">
      <c r="A156" s="4">
        <v>3.34</v>
      </c>
      <c r="B156" s="3">
        <v>0.28665000000000002</v>
      </c>
      <c r="C156" s="3">
        <v>0.35386000000000001</v>
      </c>
      <c r="D156" s="3">
        <v>0.31909999999999999</v>
      </c>
      <c r="E156" s="3">
        <v>0.48449999999999999</v>
      </c>
      <c r="F156" s="3">
        <v>8.0100000000000005E-2</v>
      </c>
      <c r="G156" s="5">
        <v>0.18260000000000001</v>
      </c>
      <c r="J156">
        <v>120</v>
      </c>
      <c r="K156">
        <v>3.8089025516445241</v>
      </c>
      <c r="L156">
        <v>0.70809744835547628</v>
      </c>
      <c r="M156">
        <v>1.3060066502545442</v>
      </c>
      <c r="O156">
        <v>0.76110198268748497</v>
      </c>
      <c r="P156">
        <v>1.28504210027289</v>
      </c>
      <c r="Q156">
        <v>1.33227005990879</v>
      </c>
    </row>
    <row r="157" spans="1:17">
      <c r="A157" s="4">
        <v>3.0059999999999998</v>
      </c>
      <c r="B157" s="3">
        <v>0.66320000000000001</v>
      </c>
      <c r="C157" s="3">
        <v>0.47488999999999998</v>
      </c>
      <c r="D157" s="3">
        <v>0.72192999999999996</v>
      </c>
      <c r="E157" s="3">
        <v>0.15684000000000001</v>
      </c>
      <c r="F157" s="3">
        <v>0.18906000000000001</v>
      </c>
      <c r="G157" s="5">
        <v>0.47178999999999999</v>
      </c>
      <c r="J157">
        <v>121</v>
      </c>
      <c r="K157">
        <v>4.60324675807757</v>
      </c>
      <c r="L157">
        <v>-8.9246758077569766E-2</v>
      </c>
      <c r="M157">
        <v>-0.16460567656847588</v>
      </c>
      <c r="O157">
        <v>-9.17916973292255E-2</v>
      </c>
      <c r="P157">
        <v>-0.16196335929313099</v>
      </c>
      <c r="Q157">
        <v>-0.164256381624592</v>
      </c>
    </row>
    <row r="158" spans="1:17">
      <c r="A158" s="4">
        <v>2.9049999999999998</v>
      </c>
      <c r="B158" s="3">
        <v>1.5299999999999999E-2</v>
      </c>
      <c r="C158" s="3">
        <v>0.41587000000000002</v>
      </c>
      <c r="D158" s="3">
        <v>0.22395999999999999</v>
      </c>
      <c r="E158" s="3">
        <v>0.11849999999999999</v>
      </c>
      <c r="F158" s="3">
        <v>0.10062</v>
      </c>
      <c r="G158" s="5">
        <v>0.19727</v>
      </c>
      <c r="J158">
        <v>122</v>
      </c>
      <c r="K158">
        <v>4.1181721917859511</v>
      </c>
      <c r="L158">
        <v>0.3938278082140485</v>
      </c>
      <c r="M158">
        <v>0.72637140237866071</v>
      </c>
      <c r="O158">
        <v>0.40808641771566001</v>
      </c>
      <c r="P158">
        <v>0.71471139316856902</v>
      </c>
      <c r="Q158">
        <v>0.72753448934041998</v>
      </c>
    </row>
    <row r="159" spans="1:17" ht="15" thickBot="1">
      <c r="A159" s="6">
        <v>2.839</v>
      </c>
      <c r="B159" s="7">
        <v>0.20868</v>
      </c>
      <c r="C159" s="7">
        <v>0.13994999999999999</v>
      </c>
      <c r="D159" s="7">
        <v>0.28443000000000002</v>
      </c>
      <c r="E159" s="7">
        <v>0.36453000000000002</v>
      </c>
      <c r="F159" s="7">
        <v>0.10731</v>
      </c>
      <c r="G159" s="8">
        <v>0.16681000000000001</v>
      </c>
      <c r="J159">
        <v>123</v>
      </c>
      <c r="K159">
        <v>4.1820222959508913</v>
      </c>
      <c r="L159">
        <v>0.32497770404910842</v>
      </c>
      <c r="M159">
        <v>0.59938507568173238</v>
      </c>
      <c r="O159">
        <v>0.348429852343007</v>
      </c>
      <c r="P159">
        <v>0.58976350264079203</v>
      </c>
      <c r="Q159">
        <v>0.61067309773822898</v>
      </c>
    </row>
    <row r="160" spans="1:17">
      <c r="J160">
        <v>124</v>
      </c>
      <c r="K160">
        <v>4.3644190663141185</v>
      </c>
      <c r="L160">
        <v>7.1580933685881476E-2</v>
      </c>
      <c r="M160">
        <v>0.13202303671945967</v>
      </c>
      <c r="O160">
        <v>7.3747989595233196E-2</v>
      </c>
      <c r="P160">
        <v>0.129903749232296</v>
      </c>
      <c r="Q160">
        <v>0.13185545420295799</v>
      </c>
    </row>
    <row r="161" spans="10:17">
      <c r="J161">
        <v>125</v>
      </c>
      <c r="K161">
        <v>4.6937891970196111</v>
      </c>
      <c r="L161">
        <v>-0.27478919701961146</v>
      </c>
      <c r="M161">
        <v>-0.50681798043361537</v>
      </c>
      <c r="O161">
        <v>-0.28156291856157001</v>
      </c>
      <c r="P161">
        <v>-0.49868233205821899</v>
      </c>
      <c r="Q161">
        <v>-0.50479132567998597</v>
      </c>
    </row>
    <row r="162" spans="10:17">
      <c r="J162">
        <v>126</v>
      </c>
      <c r="K162">
        <v>4.3712372632074468</v>
      </c>
      <c r="L162">
        <v>-2.2372632074469934E-3</v>
      </c>
      <c r="M162">
        <v>-4.1263820877783398E-3</v>
      </c>
      <c r="O162">
        <v>-2.3238900864154398E-3</v>
      </c>
      <c r="P162">
        <v>-4.0601437240539804E-3</v>
      </c>
      <c r="Q162">
        <v>-4.1380016422304404E-3</v>
      </c>
    </row>
    <row r="163" spans="10:17">
      <c r="J163">
        <v>127</v>
      </c>
      <c r="K163">
        <v>4.691782501777471</v>
      </c>
      <c r="L163">
        <v>-0.34178250177747138</v>
      </c>
      <c r="M163">
        <v>-0.63037964802540603</v>
      </c>
      <c r="O163">
        <v>-0.353046201372964</v>
      </c>
      <c r="P163">
        <v>-0.62026053750183996</v>
      </c>
      <c r="Q163">
        <v>-0.63039826684816502</v>
      </c>
    </row>
    <row r="164" spans="10:17">
      <c r="J164">
        <v>128</v>
      </c>
      <c r="K164">
        <v>5.1328866507766922</v>
      </c>
      <c r="L164">
        <v>-0.8008866507766923</v>
      </c>
      <c r="M164">
        <v>-1.4771459697300853</v>
      </c>
      <c r="O164">
        <v>-0.94209637058893203</v>
      </c>
      <c r="P164">
        <v>-1.45343422177951</v>
      </c>
      <c r="Q164">
        <v>-1.57636767102067</v>
      </c>
    </row>
    <row r="165" spans="10:17">
      <c r="J165">
        <v>129</v>
      </c>
      <c r="K165">
        <v>4.4171379867911327</v>
      </c>
      <c r="L165">
        <v>-0.11013798679113229</v>
      </c>
      <c r="M165">
        <v>-0.20313721441721036</v>
      </c>
      <c r="O165">
        <v>-0.11365166643320899</v>
      </c>
      <c r="P165">
        <v>-0.199876373223214</v>
      </c>
      <c r="Q165">
        <v>-0.203039622666813</v>
      </c>
    </row>
    <row r="166" spans="10:17">
      <c r="J166">
        <v>130</v>
      </c>
      <c r="K166">
        <v>4.7085266494505111</v>
      </c>
      <c r="L166">
        <v>-0.41152664945051143</v>
      </c>
      <c r="M166">
        <v>-0.75901493810994036</v>
      </c>
      <c r="O166">
        <v>-0.453609958546356</v>
      </c>
      <c r="P166">
        <v>-0.74683092158619402</v>
      </c>
      <c r="Q166">
        <v>-0.78408762422774703</v>
      </c>
    </row>
    <row r="167" spans="10:17">
      <c r="J167">
        <v>131</v>
      </c>
      <c r="K167">
        <v>3.4076776372696753</v>
      </c>
      <c r="L167">
        <v>0.8843223627303245</v>
      </c>
      <c r="M167">
        <v>1.6310338208065698</v>
      </c>
      <c r="O167">
        <v>0.93205326966897994</v>
      </c>
      <c r="P167">
        <v>1.60485180247504</v>
      </c>
      <c r="Q167">
        <v>1.64759322601233</v>
      </c>
    </row>
    <row r="168" spans="10:17">
      <c r="J168">
        <v>132</v>
      </c>
      <c r="K168">
        <v>5.5996903619207998</v>
      </c>
      <c r="L168">
        <v>-1.3286903619207999</v>
      </c>
      <c r="M168">
        <v>-2.4506209601909825</v>
      </c>
      <c r="O168">
        <v>-1.3510248420951301</v>
      </c>
      <c r="P168">
        <v>-2.4112825957224802</v>
      </c>
      <c r="Q168">
        <v>-2.4314642388019498</v>
      </c>
    </row>
    <row r="169" spans="10:17">
      <c r="J169">
        <v>133</v>
      </c>
      <c r="K169">
        <v>4.4984380208202763</v>
      </c>
      <c r="L169">
        <v>-0.24643802082027655</v>
      </c>
      <c r="M169">
        <v>-0.45452740271036157</v>
      </c>
      <c r="O169">
        <v>-0.25576882480834501</v>
      </c>
      <c r="P169">
        <v>-0.44723114395831198</v>
      </c>
      <c r="Q169">
        <v>-0.45561916825037901</v>
      </c>
    </row>
    <row r="170" spans="10:17">
      <c r="J170">
        <v>134</v>
      </c>
      <c r="K170">
        <v>5.5211859834834573</v>
      </c>
      <c r="L170">
        <v>-1.3031859834834574</v>
      </c>
      <c r="M170">
        <v>-2.4035809829574304</v>
      </c>
      <c r="O170">
        <v>-1.3331323194121201</v>
      </c>
      <c r="P170">
        <v>-2.3649977233374799</v>
      </c>
      <c r="Q170">
        <v>-2.3920164142861502</v>
      </c>
    </row>
    <row r="171" spans="10:17">
      <c r="J171">
        <v>135</v>
      </c>
      <c r="K171">
        <v>4.6078050137069395</v>
      </c>
      <c r="L171">
        <v>-0.41380501370693956</v>
      </c>
      <c r="M171">
        <v>-0.76321712649164963</v>
      </c>
      <c r="O171">
        <v>-0.42749885780555602</v>
      </c>
      <c r="P171">
        <v>-0.75096565473071897</v>
      </c>
      <c r="Q171">
        <v>-0.76329018916811497</v>
      </c>
    </row>
    <row r="172" spans="10:17">
      <c r="J172">
        <v>136</v>
      </c>
      <c r="K172">
        <v>4.297198709527521</v>
      </c>
      <c r="L172">
        <v>-0.22019870952752107</v>
      </c>
      <c r="M172">
        <v>-0.40613192391570507</v>
      </c>
      <c r="O172">
        <v>-0.22414227018809699</v>
      </c>
      <c r="P172">
        <v>-0.39961252907463302</v>
      </c>
      <c r="Q172">
        <v>-0.40317500002204099</v>
      </c>
    </row>
    <row r="173" spans="10:17">
      <c r="J173">
        <v>137</v>
      </c>
      <c r="K173">
        <v>4.1102460971282291</v>
      </c>
      <c r="L173">
        <v>-7.7246097128228719E-2</v>
      </c>
      <c r="M173">
        <v>-0.14247179790009612</v>
      </c>
      <c r="O173">
        <v>-8.4512050554579193E-2</v>
      </c>
      <c r="P173">
        <v>-0.14018478264831899</v>
      </c>
      <c r="Q173">
        <v>-0.14662969099497999</v>
      </c>
    </row>
    <row r="174" spans="10:17">
      <c r="J174">
        <v>138</v>
      </c>
      <c r="K174">
        <v>4.4533650959276248</v>
      </c>
      <c r="L174">
        <v>-0.45836509592762464</v>
      </c>
      <c r="M174">
        <v>-0.8454032208650456</v>
      </c>
      <c r="O174">
        <v>-0.47705647438346199</v>
      </c>
      <c r="P174">
        <v>-0.83183246448718096</v>
      </c>
      <c r="Q174">
        <v>-0.84862338159916095</v>
      </c>
    </row>
    <row r="175" spans="10:17">
      <c r="J175">
        <v>139</v>
      </c>
      <c r="K175">
        <v>4.4026921853051553</v>
      </c>
      <c r="L175">
        <v>-0.41369218530515539</v>
      </c>
      <c r="M175">
        <v>-0.76300902710729246</v>
      </c>
      <c r="O175">
        <v>-0.42991377400707098</v>
      </c>
      <c r="P175">
        <v>-0.75076089584231898</v>
      </c>
      <c r="Q175">
        <v>-0.76533868380311898</v>
      </c>
    </row>
    <row r="176" spans="10:17">
      <c r="J176">
        <v>140</v>
      </c>
      <c r="K176">
        <v>4.0895391533978369</v>
      </c>
      <c r="L176">
        <v>-0.13353915339783695</v>
      </c>
      <c r="M176">
        <v>-0.24629805235420602</v>
      </c>
      <c r="O176">
        <v>-0.13969440930208099</v>
      </c>
      <c r="P176">
        <v>-0.242344375833528</v>
      </c>
      <c r="Q176">
        <v>-0.24786667949726801</v>
      </c>
    </row>
    <row r="177" spans="10:17">
      <c r="J177">
        <v>141</v>
      </c>
      <c r="K177">
        <v>4.7446976041198514</v>
      </c>
      <c r="L177">
        <v>-0.81369760411985137</v>
      </c>
      <c r="M177">
        <v>-1.5007743422106299</v>
      </c>
      <c r="O177">
        <v>-0.85561723668023204</v>
      </c>
      <c r="P177">
        <v>-1.4766833020139201</v>
      </c>
      <c r="Q177">
        <v>-1.5142431157006</v>
      </c>
    </row>
    <row r="178" spans="10:17">
      <c r="J178">
        <v>142</v>
      </c>
      <c r="K178">
        <v>4.6469055743577723</v>
      </c>
      <c r="L178">
        <v>-0.74290557435777238</v>
      </c>
      <c r="M178">
        <v>-1.3702063506594457</v>
      </c>
      <c r="O178">
        <v>-0.75989650337590997</v>
      </c>
      <c r="P178">
        <v>-1.348211240973</v>
      </c>
      <c r="Q178">
        <v>-1.36354149352067</v>
      </c>
    </row>
    <row r="179" spans="10:17">
      <c r="J179">
        <v>143</v>
      </c>
      <c r="K179">
        <v>5.037800908401489</v>
      </c>
      <c r="L179">
        <v>-1.1418009084014891</v>
      </c>
      <c r="M179">
        <v>-2.1059242383972245</v>
      </c>
      <c r="O179">
        <v>-1.19407758209343</v>
      </c>
      <c r="P179">
        <v>-2.07211908591592</v>
      </c>
      <c r="Q179">
        <v>-2.1190235889098301</v>
      </c>
    </row>
    <row r="180" spans="10:17">
      <c r="J180">
        <v>144</v>
      </c>
      <c r="K180">
        <v>4.1771607120763452</v>
      </c>
      <c r="L180">
        <v>-0.33216071207634501</v>
      </c>
      <c r="M180">
        <v>-0.61263333165863199</v>
      </c>
      <c r="O180">
        <v>-0.34584683372102099</v>
      </c>
      <c r="P180">
        <v>-0.60279909222387795</v>
      </c>
      <c r="Q180">
        <v>-0.61509239889915501</v>
      </c>
    </row>
    <row r="181" spans="10:17">
      <c r="J181">
        <v>145</v>
      </c>
      <c r="K181">
        <v>4.8069245845135269</v>
      </c>
      <c r="L181">
        <v>-0.98792458451352694</v>
      </c>
      <c r="M181">
        <v>-1.822116546700087</v>
      </c>
      <c r="O181">
        <v>-1.06816990366819</v>
      </c>
      <c r="P181">
        <v>-1.7928671907276299</v>
      </c>
      <c r="Q181">
        <v>-1.8642596160485101</v>
      </c>
    </row>
    <row r="182" spans="10:17">
      <c r="J182">
        <v>146</v>
      </c>
      <c r="K182">
        <v>4.4665391480412566</v>
      </c>
      <c r="L182">
        <v>-0.68553914804125649</v>
      </c>
      <c r="M182">
        <v>-1.2644003850473575</v>
      </c>
      <c r="O182">
        <v>-0.70720938588978599</v>
      </c>
      <c r="P182">
        <v>-1.2441037157585899</v>
      </c>
      <c r="Q182">
        <v>-1.2636141046415701</v>
      </c>
    </row>
    <row r="183" spans="10:17">
      <c r="J183">
        <v>147</v>
      </c>
      <c r="K183">
        <v>3.8412215025663361</v>
      </c>
      <c r="L183">
        <v>-0.16022150256633605</v>
      </c>
      <c r="M183">
        <v>-0.2955106650241216</v>
      </c>
      <c r="O183">
        <v>-0.16706541216363699</v>
      </c>
      <c r="P183">
        <v>-0.29076700762712598</v>
      </c>
      <c r="Q183">
        <v>-0.29691217072883003</v>
      </c>
    </row>
    <row r="184" spans="10:17">
      <c r="J184">
        <v>148</v>
      </c>
      <c r="K184">
        <v>2.8065979080548216</v>
      </c>
      <c r="L184">
        <v>0.87140209194517837</v>
      </c>
      <c r="M184">
        <v>1.6072038245148454</v>
      </c>
      <c r="O184">
        <v>1.0178914148645499</v>
      </c>
      <c r="P184">
        <v>1.58140433497689</v>
      </c>
      <c r="Q184">
        <v>1.70916641975257</v>
      </c>
    </row>
    <row r="185" spans="10:17">
      <c r="J185">
        <v>149</v>
      </c>
      <c r="K185">
        <v>3.7901199966690382</v>
      </c>
      <c r="L185">
        <v>-0.12311999666903839</v>
      </c>
      <c r="M185">
        <v>-0.22708108156938245</v>
      </c>
      <c r="O185">
        <v>-0.12772277999169401</v>
      </c>
      <c r="P185">
        <v>-0.22343588368044101</v>
      </c>
      <c r="Q185">
        <v>-0.22757408522073799</v>
      </c>
    </row>
    <row r="186" spans="10:17">
      <c r="J186">
        <v>150</v>
      </c>
      <c r="K186">
        <v>3.5928450872588535</v>
      </c>
      <c r="L186">
        <v>6.3154912741146596E-2</v>
      </c>
      <c r="M186">
        <v>0.11648218225858689</v>
      </c>
      <c r="O186">
        <v>6.5509056144828298E-2</v>
      </c>
      <c r="P186">
        <v>0.11461236288863599</v>
      </c>
      <c r="Q186">
        <v>0.116728946930182</v>
      </c>
    </row>
    <row r="187" spans="10:17">
      <c r="J187">
        <v>151</v>
      </c>
      <c r="K187">
        <v>4.351353591026899</v>
      </c>
      <c r="L187">
        <v>-0.6963535910268992</v>
      </c>
      <c r="M187">
        <v>-1.2843464171801517</v>
      </c>
      <c r="O187">
        <v>-0.72905232938782005</v>
      </c>
      <c r="P187">
        <v>-1.26372956607033</v>
      </c>
      <c r="Q187">
        <v>-1.29305973264245</v>
      </c>
    </row>
    <row r="188" spans="10:17">
      <c r="J188">
        <v>152</v>
      </c>
      <c r="K188">
        <v>4.2724222210930023</v>
      </c>
      <c r="L188">
        <v>-0.6854222210930021</v>
      </c>
      <c r="M188">
        <v>-1.2641847263518362</v>
      </c>
      <c r="O188">
        <v>-0.70228673464675695</v>
      </c>
      <c r="P188">
        <v>-1.2438915189041699</v>
      </c>
      <c r="Q188">
        <v>-1.25910123333974</v>
      </c>
    </row>
    <row r="189" spans="10:17">
      <c r="J189">
        <v>153</v>
      </c>
      <c r="K189">
        <v>3.3191102516625524</v>
      </c>
      <c r="L189">
        <v>0.25588974833744782</v>
      </c>
      <c r="M189">
        <v>0.47196005837447669</v>
      </c>
      <c r="O189">
        <v>0.26926909251391401</v>
      </c>
      <c r="P189">
        <v>0.46438396354279798</v>
      </c>
      <c r="Q189">
        <v>0.47636958347922997</v>
      </c>
    </row>
    <row r="190" spans="10:17">
      <c r="J190">
        <v>154</v>
      </c>
      <c r="K190">
        <v>4.9414419681082427</v>
      </c>
      <c r="L190">
        <v>-1.4764419681082428</v>
      </c>
      <c r="M190">
        <v>-2.7231322942096861</v>
      </c>
      <c r="O190">
        <v>-1.7009411342521801</v>
      </c>
      <c r="P190">
        <v>-2.6794194669607001</v>
      </c>
      <c r="Q190">
        <v>-2.8759223739311501</v>
      </c>
    </row>
    <row r="191" spans="10:17">
      <c r="J191">
        <v>155</v>
      </c>
      <c r="K191">
        <v>3.7275024544729529</v>
      </c>
      <c r="L191">
        <v>-0.38750245447295306</v>
      </c>
      <c r="M191">
        <v>-0.71470499393407616</v>
      </c>
      <c r="O191">
        <v>-0.41346674860513499</v>
      </c>
      <c r="P191">
        <v>-0.70323225865776495</v>
      </c>
      <c r="Q191">
        <v>-0.72641006000947606</v>
      </c>
    </row>
    <row r="192" spans="10:17">
      <c r="J192">
        <v>156</v>
      </c>
      <c r="K192">
        <v>4.2390101494614196</v>
      </c>
      <c r="L192">
        <v>-1.2330101494614198</v>
      </c>
      <c r="M192">
        <v>-2.2741494956207746</v>
      </c>
      <c r="O192">
        <v>-1.3252090625739901</v>
      </c>
      <c r="P192">
        <v>-2.2376439228831502</v>
      </c>
      <c r="Q192">
        <v>-2.3197962983190599</v>
      </c>
    </row>
    <row r="193" spans="10:17">
      <c r="J193">
        <v>157</v>
      </c>
      <c r="K193">
        <v>2.9879820904901879</v>
      </c>
      <c r="L193">
        <v>-8.2982090490188121E-2</v>
      </c>
      <c r="M193">
        <v>-0.15305119695587999</v>
      </c>
      <c r="O193">
        <v>-8.7734249107385795E-2</v>
      </c>
      <c r="P193">
        <v>-0.15059435688718101</v>
      </c>
      <c r="Q193">
        <v>-0.15484639330272601</v>
      </c>
    </row>
    <row r="194" spans="10:17" ht="15" thickBot="1">
      <c r="J194" s="29">
        <v>158</v>
      </c>
      <c r="K194" s="29">
        <v>3.1760553961845295</v>
      </c>
      <c r="L194" s="29">
        <v>-0.33705539618452951</v>
      </c>
      <c r="M194" s="29">
        <v>-0.62166102976858906</v>
      </c>
      <c r="O194">
        <v>-0.36552855930391998</v>
      </c>
      <c r="P194">
        <v>-0.61168187405166197</v>
      </c>
      <c r="Q194">
        <v>-0.63699441762815601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1078-5ED6-41FD-B751-ABD67BD80E1C}">
  <dimension ref="A1:V186"/>
  <sheetViews>
    <sheetView workbookViewId="0">
      <selection activeCell="H1" sqref="H1"/>
    </sheetView>
  </sheetViews>
  <sheetFormatPr defaultRowHeight="14.4"/>
  <cols>
    <col min="1" max="1" width="13" customWidth="1"/>
    <col min="3" max="3" width="13.21875" customWidth="1"/>
  </cols>
  <sheetData>
    <row r="1" spans="1:13" ht="73.2">
      <c r="A1" t="s">
        <v>274</v>
      </c>
      <c r="B1" t="s">
        <v>275</v>
      </c>
      <c r="C1" t="s">
        <v>276</v>
      </c>
      <c r="G1" s="22" t="s">
        <v>161</v>
      </c>
      <c r="H1" s="23" t="s">
        <v>208</v>
      </c>
      <c r="I1" s="23" t="s">
        <v>209</v>
      </c>
      <c r="J1" s="23" t="s">
        <v>210</v>
      </c>
      <c r="K1" s="23" t="s">
        <v>211</v>
      </c>
      <c r="L1" s="23" t="s">
        <v>212</v>
      </c>
      <c r="M1" s="24" t="s">
        <v>213</v>
      </c>
    </row>
    <row r="2" spans="1:13">
      <c r="A2">
        <v>1</v>
      </c>
      <c r="B2">
        <f>SUMSQ(H2-AVERAGE(H2))</f>
        <v>0</v>
      </c>
      <c r="C2">
        <f>COUNT(H2)-1</f>
        <v>0</v>
      </c>
      <c r="G2" s="4">
        <v>7.5869999999999997</v>
      </c>
      <c r="H2" s="3">
        <v>1.3965099999999999</v>
      </c>
      <c r="I2" s="3">
        <v>1.34951</v>
      </c>
      <c r="J2" s="3">
        <v>0.94142999999999999</v>
      </c>
      <c r="K2" s="3">
        <v>0.66556999999999999</v>
      </c>
      <c r="L2" s="3">
        <v>0.41977999999999999</v>
      </c>
      <c r="M2" s="5">
        <v>0.29677999999999999</v>
      </c>
    </row>
    <row r="3" spans="1:13">
      <c r="A3">
        <v>1</v>
      </c>
      <c r="B3">
        <f t="shared" ref="B3:B66" si="0">SUMSQ(H3-AVERAGE(H3))</f>
        <v>0</v>
      </c>
      <c r="C3">
        <f t="shared" ref="C3:C66" si="1">COUNT(H3)-1</f>
        <v>0</v>
      </c>
      <c r="G3" s="4">
        <v>7.5609999999999999</v>
      </c>
      <c r="H3" s="3">
        <v>1.3023199999999999</v>
      </c>
      <c r="I3" s="3">
        <v>1.4022300000000001</v>
      </c>
      <c r="J3" s="3">
        <v>0.94784000000000002</v>
      </c>
      <c r="K3" s="3">
        <v>0.62877000000000005</v>
      </c>
      <c r="L3" s="3">
        <v>0.14144999999999999</v>
      </c>
      <c r="M3" s="5">
        <v>0.43630000000000002</v>
      </c>
    </row>
    <row r="4" spans="1:13">
      <c r="A4">
        <v>1</v>
      </c>
      <c r="B4">
        <f t="shared" si="0"/>
        <v>0</v>
      </c>
      <c r="C4">
        <f t="shared" si="1"/>
        <v>0</v>
      </c>
      <c r="G4" s="4">
        <v>7.5270000000000001</v>
      </c>
      <c r="H4" s="3">
        <v>1.32548</v>
      </c>
      <c r="I4" s="3">
        <v>1.3605799999999999</v>
      </c>
      <c r="J4" s="3">
        <v>0.87463999999999997</v>
      </c>
      <c r="K4" s="3">
        <v>0.64937999999999996</v>
      </c>
      <c r="L4" s="3">
        <v>0.48357</v>
      </c>
      <c r="M4" s="5">
        <v>0.34139000000000003</v>
      </c>
    </row>
    <row r="5" spans="1:13">
      <c r="A5">
        <v>1</v>
      </c>
      <c r="B5">
        <f t="shared" si="0"/>
        <v>0</v>
      </c>
      <c r="C5">
        <f t="shared" si="1"/>
        <v>0</v>
      </c>
      <c r="G5" s="4">
        <v>7.5220000000000002</v>
      </c>
      <c r="H5" s="3">
        <v>1.4590000000000001</v>
      </c>
      <c r="I5" s="3">
        <v>1.3309500000000001</v>
      </c>
      <c r="J5" s="3">
        <v>0.88521000000000005</v>
      </c>
      <c r="K5" s="3">
        <v>0.66973000000000005</v>
      </c>
      <c r="L5" s="3">
        <v>0.36503000000000002</v>
      </c>
      <c r="M5" s="5">
        <v>0.34699000000000002</v>
      </c>
    </row>
    <row r="6" spans="1:13">
      <c r="A6">
        <v>1</v>
      </c>
      <c r="B6">
        <f t="shared" si="0"/>
        <v>0</v>
      </c>
      <c r="C6">
        <f t="shared" si="1"/>
        <v>0</v>
      </c>
      <c r="G6" s="4">
        <v>7.4269999999999996</v>
      </c>
      <c r="H6" s="3">
        <v>1.32629</v>
      </c>
      <c r="I6" s="3">
        <v>1.3226100000000001</v>
      </c>
      <c r="J6" s="3">
        <v>0.90563000000000005</v>
      </c>
      <c r="K6" s="3">
        <v>0.63297000000000003</v>
      </c>
      <c r="L6" s="3">
        <v>0.32956999999999997</v>
      </c>
      <c r="M6" s="5">
        <v>0.45811000000000002</v>
      </c>
    </row>
    <row r="7" spans="1:13">
      <c r="A7">
        <v>1</v>
      </c>
      <c r="B7">
        <f t="shared" si="0"/>
        <v>0</v>
      </c>
      <c r="C7">
        <f t="shared" si="1"/>
        <v>0</v>
      </c>
      <c r="G7" s="4">
        <v>7.4059999999999997</v>
      </c>
      <c r="H7" s="3">
        <v>1.2902499999999999</v>
      </c>
      <c r="I7" s="3">
        <v>1.31826</v>
      </c>
      <c r="J7" s="3">
        <v>0.88910999999999996</v>
      </c>
      <c r="K7" s="3">
        <v>0.64168999999999998</v>
      </c>
      <c r="L7" s="3">
        <v>0.41371999999999998</v>
      </c>
      <c r="M7" s="5">
        <v>0.23351</v>
      </c>
    </row>
    <row r="8" spans="1:13">
      <c r="A8">
        <v>1</v>
      </c>
      <c r="B8">
        <f t="shared" si="0"/>
        <v>0</v>
      </c>
      <c r="C8">
        <f t="shared" si="1"/>
        <v>0</v>
      </c>
      <c r="G8" s="4">
        <v>7.3780000000000001</v>
      </c>
      <c r="H8" s="3">
        <v>1.32944</v>
      </c>
      <c r="I8" s="3">
        <v>1.28017</v>
      </c>
      <c r="J8" s="3">
        <v>0.89283999999999997</v>
      </c>
      <c r="K8" s="3">
        <v>0.61575999999999997</v>
      </c>
      <c r="L8" s="3">
        <v>0.31813999999999998</v>
      </c>
      <c r="M8" s="5">
        <v>0.47610000000000002</v>
      </c>
    </row>
    <row r="9" spans="1:13">
      <c r="A9">
        <v>1</v>
      </c>
      <c r="B9">
        <f t="shared" si="0"/>
        <v>0</v>
      </c>
      <c r="C9">
        <f t="shared" si="1"/>
        <v>0</v>
      </c>
      <c r="G9" s="4">
        <v>7.3639999999999999</v>
      </c>
      <c r="H9" s="3">
        <v>1.3317099999999999</v>
      </c>
      <c r="I9" s="3">
        <v>1.2890699999999999</v>
      </c>
      <c r="J9" s="3">
        <v>0.91086999999999996</v>
      </c>
      <c r="K9" s="3">
        <v>0.65980000000000005</v>
      </c>
      <c r="L9" s="3">
        <v>0.43844</v>
      </c>
      <c r="M9" s="5">
        <v>0.36262</v>
      </c>
    </row>
    <row r="10" spans="1:13">
      <c r="A10">
        <v>1</v>
      </c>
      <c r="B10">
        <f t="shared" si="0"/>
        <v>0</v>
      </c>
      <c r="C10">
        <f t="shared" si="1"/>
        <v>0</v>
      </c>
      <c r="G10" s="4">
        <v>7.2859999999999996</v>
      </c>
      <c r="H10" s="3">
        <v>1.2501800000000001</v>
      </c>
      <c r="I10" s="3">
        <v>1.3196699999999999</v>
      </c>
      <c r="J10" s="3">
        <v>0.90837000000000001</v>
      </c>
      <c r="K10" s="3">
        <v>0.63937999999999995</v>
      </c>
      <c r="L10" s="3">
        <v>0.42921999999999999</v>
      </c>
      <c r="M10" s="5">
        <v>0.47500999999999999</v>
      </c>
    </row>
    <row r="11" spans="1:13">
      <c r="A11">
        <v>1</v>
      </c>
      <c r="B11">
        <f t="shared" si="0"/>
        <v>0</v>
      </c>
      <c r="C11">
        <f t="shared" si="1"/>
        <v>0</v>
      </c>
      <c r="G11" s="4">
        <v>7.2839999999999998</v>
      </c>
      <c r="H11" s="3">
        <v>1.33358</v>
      </c>
      <c r="I11" s="3">
        <v>1.3092299999999999</v>
      </c>
      <c r="J11" s="3">
        <v>0.93156000000000005</v>
      </c>
      <c r="K11" s="3">
        <v>0.65124000000000004</v>
      </c>
      <c r="L11" s="3">
        <v>0.35637000000000002</v>
      </c>
      <c r="M11" s="5">
        <v>0.43562000000000001</v>
      </c>
    </row>
    <row r="12" spans="1:13">
      <c r="A12">
        <v>1</v>
      </c>
      <c r="B12">
        <f t="shared" si="0"/>
        <v>0</v>
      </c>
      <c r="C12">
        <f t="shared" si="1"/>
        <v>0</v>
      </c>
      <c r="G12" s="4">
        <v>7.2779999999999996</v>
      </c>
      <c r="H12" s="3">
        <v>1.2285699999999999</v>
      </c>
      <c r="I12" s="3">
        <v>1.22393</v>
      </c>
      <c r="J12" s="3">
        <v>0.91386999999999996</v>
      </c>
      <c r="K12" s="3">
        <v>0.41319</v>
      </c>
      <c r="L12" s="3">
        <v>7.7850000000000003E-2</v>
      </c>
      <c r="M12" s="5">
        <v>0.33172000000000001</v>
      </c>
    </row>
    <row r="13" spans="1:13">
      <c r="A13">
        <v>1</v>
      </c>
      <c r="B13">
        <f t="shared" si="0"/>
        <v>0</v>
      </c>
      <c r="C13">
        <f t="shared" si="1"/>
        <v>0</v>
      </c>
      <c r="G13" s="4">
        <v>7.226</v>
      </c>
      <c r="H13" s="3">
        <v>0.95577999999999996</v>
      </c>
      <c r="I13" s="3">
        <v>1.2378800000000001</v>
      </c>
      <c r="J13" s="3">
        <v>0.86026999999999998</v>
      </c>
      <c r="K13" s="3">
        <v>0.63375999999999999</v>
      </c>
      <c r="L13" s="3">
        <v>0.10582999999999999</v>
      </c>
      <c r="M13" s="5">
        <v>0.25496999999999997</v>
      </c>
    </row>
    <row r="14" spans="1:13">
      <c r="A14">
        <v>1</v>
      </c>
      <c r="B14">
        <f t="shared" si="0"/>
        <v>0</v>
      </c>
      <c r="C14">
        <f t="shared" si="1"/>
        <v>0</v>
      </c>
      <c r="G14" s="4">
        <v>7.2</v>
      </c>
      <c r="H14" s="3">
        <v>1.3372299999999999</v>
      </c>
      <c r="I14" s="3">
        <v>1.29704</v>
      </c>
      <c r="J14" s="3">
        <v>0.89041999999999999</v>
      </c>
      <c r="K14" s="3">
        <v>0.62433000000000005</v>
      </c>
      <c r="L14" s="3">
        <v>0.18676000000000001</v>
      </c>
      <c r="M14" s="5">
        <v>0.33088000000000001</v>
      </c>
    </row>
    <row r="15" spans="1:13">
      <c r="A15">
        <v>1</v>
      </c>
      <c r="B15">
        <f t="shared" si="0"/>
        <v>0</v>
      </c>
      <c r="C15">
        <f t="shared" si="1"/>
        <v>0</v>
      </c>
      <c r="G15" s="4">
        <v>7.1870000000000003</v>
      </c>
      <c r="H15" s="3">
        <v>1.02054</v>
      </c>
      <c r="I15" s="3">
        <v>0.91451000000000005</v>
      </c>
      <c r="J15" s="3">
        <v>0.81444000000000005</v>
      </c>
      <c r="K15" s="3">
        <v>0.48181000000000002</v>
      </c>
      <c r="L15" s="3">
        <v>0.21312</v>
      </c>
      <c r="M15" s="5">
        <v>0.14074</v>
      </c>
    </row>
    <row r="16" spans="1:13">
      <c r="A16">
        <v>1</v>
      </c>
      <c r="B16">
        <f t="shared" si="0"/>
        <v>0</v>
      </c>
      <c r="C16">
        <f t="shared" si="1"/>
        <v>0</v>
      </c>
      <c r="G16" s="4">
        <v>7.1189999999999998</v>
      </c>
      <c r="H16" s="3">
        <v>1.3945099999999999</v>
      </c>
      <c r="I16" s="3">
        <v>1.2471099999999999</v>
      </c>
      <c r="J16" s="3">
        <v>0.86178999999999994</v>
      </c>
      <c r="K16" s="3">
        <v>0.54603999999999997</v>
      </c>
      <c r="L16" s="3">
        <v>0.15890000000000001</v>
      </c>
      <c r="M16" s="5">
        <v>0.40105000000000002</v>
      </c>
    </row>
    <row r="17" spans="1:13">
      <c r="A17">
        <v>1</v>
      </c>
      <c r="B17">
        <f t="shared" si="0"/>
        <v>0</v>
      </c>
      <c r="C17">
        <f t="shared" si="1"/>
        <v>0</v>
      </c>
      <c r="G17" s="4">
        <v>6.9829999999999997</v>
      </c>
      <c r="H17" s="3">
        <v>0.98124</v>
      </c>
      <c r="I17" s="3">
        <v>1.2328699999999999</v>
      </c>
      <c r="J17" s="3">
        <v>0.69701999999999997</v>
      </c>
      <c r="K17" s="3">
        <v>0.49048999999999998</v>
      </c>
      <c r="L17" s="3">
        <v>0.17521</v>
      </c>
      <c r="M17" s="5">
        <v>0.14574000000000001</v>
      </c>
    </row>
    <row r="18" spans="1:13">
      <c r="A18">
        <v>1</v>
      </c>
      <c r="B18">
        <f t="shared" si="0"/>
        <v>0</v>
      </c>
      <c r="C18">
        <f t="shared" si="1"/>
        <v>0</v>
      </c>
      <c r="G18" s="4">
        <v>6.9459999999999997</v>
      </c>
      <c r="H18" s="3">
        <v>1.5639099999999999</v>
      </c>
      <c r="I18" s="3">
        <v>1.21963</v>
      </c>
      <c r="J18" s="3">
        <v>0.91893999999999998</v>
      </c>
      <c r="K18" s="3">
        <v>0.61582999999999999</v>
      </c>
      <c r="L18" s="3">
        <v>0.37797999999999998</v>
      </c>
      <c r="M18" s="5">
        <v>0.28033999999999998</v>
      </c>
    </row>
    <row r="19" spans="1:13">
      <c r="A19">
        <v>1</v>
      </c>
      <c r="B19">
        <f t="shared" si="0"/>
        <v>0</v>
      </c>
      <c r="C19">
        <f t="shared" si="1"/>
        <v>0</v>
      </c>
      <c r="G19" s="4">
        <v>6.94</v>
      </c>
      <c r="H19" s="3">
        <v>1.33596</v>
      </c>
      <c r="I19" s="3">
        <v>1.36948</v>
      </c>
      <c r="J19" s="3">
        <v>0.89532999999999996</v>
      </c>
      <c r="K19" s="3">
        <v>0.61777000000000004</v>
      </c>
      <c r="L19" s="3">
        <v>0.28703000000000001</v>
      </c>
      <c r="M19" s="5">
        <v>0.45900999999999997</v>
      </c>
    </row>
    <row r="20" spans="1:13">
      <c r="A20">
        <v>1</v>
      </c>
      <c r="B20">
        <f t="shared" si="0"/>
        <v>0</v>
      </c>
      <c r="C20">
        <f t="shared" si="1"/>
        <v>0</v>
      </c>
      <c r="G20" s="4">
        <v>6.9370000000000003</v>
      </c>
      <c r="H20" s="3">
        <v>1.30782</v>
      </c>
      <c r="I20" s="3">
        <v>1.28566</v>
      </c>
      <c r="J20" s="3">
        <v>0.89666999999999997</v>
      </c>
      <c r="K20" s="3">
        <v>0.58450000000000002</v>
      </c>
      <c r="L20" s="3">
        <v>0.22539999999999999</v>
      </c>
      <c r="M20" s="5">
        <v>0.2225</v>
      </c>
    </row>
    <row r="21" spans="1:13">
      <c r="A21">
        <v>1</v>
      </c>
      <c r="B21">
        <f t="shared" si="0"/>
        <v>0</v>
      </c>
      <c r="C21">
        <f t="shared" si="1"/>
        <v>0</v>
      </c>
      <c r="G21" s="4">
        <v>6.9009999999999998</v>
      </c>
      <c r="H21" s="3">
        <v>1.42727</v>
      </c>
      <c r="I21" s="3">
        <v>1.12575</v>
      </c>
      <c r="J21" s="3">
        <v>0.80925000000000002</v>
      </c>
      <c r="K21" s="3">
        <v>0.64156999999999997</v>
      </c>
      <c r="L21" s="3">
        <v>0.38583000000000001</v>
      </c>
      <c r="M21" s="5">
        <v>0.26428000000000001</v>
      </c>
    </row>
    <row r="22" spans="1:13">
      <c r="A22">
        <v>1</v>
      </c>
      <c r="B22">
        <f t="shared" si="0"/>
        <v>0</v>
      </c>
      <c r="C22">
        <f t="shared" si="1"/>
        <v>0</v>
      </c>
      <c r="G22" s="4">
        <v>6.867</v>
      </c>
      <c r="H22" s="3">
        <v>1.26637</v>
      </c>
      <c r="I22" s="3">
        <v>1.28548</v>
      </c>
      <c r="J22" s="3">
        <v>0.90942999999999996</v>
      </c>
      <c r="K22" s="3">
        <v>0.59624999999999995</v>
      </c>
      <c r="L22" s="3">
        <v>0.32067000000000001</v>
      </c>
      <c r="M22" s="5">
        <v>0.51912000000000003</v>
      </c>
    </row>
    <row r="23" spans="1:13">
      <c r="A23">
        <v>1</v>
      </c>
      <c r="B23">
        <f t="shared" si="0"/>
        <v>0</v>
      </c>
      <c r="C23">
        <f t="shared" si="1"/>
        <v>0</v>
      </c>
      <c r="G23" s="4">
        <v>6.8529999999999998</v>
      </c>
      <c r="H23" s="3">
        <v>1.3601099999999999</v>
      </c>
      <c r="I23" s="3">
        <v>1.08182</v>
      </c>
      <c r="J23" s="3">
        <v>0.76275999999999999</v>
      </c>
      <c r="K23" s="3">
        <v>0.63273999999999997</v>
      </c>
      <c r="L23" s="3">
        <v>0.32523999999999997</v>
      </c>
      <c r="M23" s="5">
        <v>0.21542</v>
      </c>
    </row>
    <row r="24" spans="1:13">
      <c r="A24">
        <v>1</v>
      </c>
      <c r="B24">
        <f t="shared" si="0"/>
        <v>0</v>
      </c>
      <c r="C24">
        <f t="shared" si="1"/>
        <v>0</v>
      </c>
      <c r="G24" s="4">
        <v>6.81</v>
      </c>
      <c r="H24" s="3">
        <v>1.0442400000000001</v>
      </c>
      <c r="I24" s="3">
        <v>1.25596</v>
      </c>
      <c r="J24" s="3">
        <v>0.72052000000000005</v>
      </c>
      <c r="K24" s="3">
        <v>0.42908000000000002</v>
      </c>
      <c r="L24" s="3">
        <v>0.11069</v>
      </c>
      <c r="M24" s="5">
        <v>5.8409999999999997E-2</v>
      </c>
    </row>
    <row r="25" spans="1:13">
      <c r="A25">
        <v>1</v>
      </c>
      <c r="B25">
        <f t="shared" si="0"/>
        <v>0</v>
      </c>
      <c r="C25">
        <f t="shared" si="1"/>
        <v>0</v>
      </c>
      <c r="G25" s="4">
        <v>6.798</v>
      </c>
      <c r="H25" s="3">
        <v>1.52186</v>
      </c>
      <c r="I25" s="3">
        <v>1.02</v>
      </c>
      <c r="J25" s="3">
        <v>1.02525</v>
      </c>
      <c r="K25" s="3">
        <v>0.54252</v>
      </c>
      <c r="L25" s="3">
        <v>0.49209999999999998</v>
      </c>
      <c r="M25" s="5">
        <v>0.31104999999999999</v>
      </c>
    </row>
    <row r="26" spans="1:13">
      <c r="A26">
        <v>1</v>
      </c>
      <c r="B26">
        <f t="shared" si="0"/>
        <v>0</v>
      </c>
      <c r="C26">
        <f t="shared" si="1"/>
        <v>0</v>
      </c>
      <c r="G26" s="4">
        <v>6.7859999999999996</v>
      </c>
      <c r="H26" s="3">
        <v>1.0635300000000001</v>
      </c>
      <c r="I26" s="3">
        <v>1.1984999999999999</v>
      </c>
      <c r="J26" s="3">
        <v>0.79661000000000004</v>
      </c>
      <c r="K26" s="3">
        <v>0.54210000000000003</v>
      </c>
      <c r="L26" s="3">
        <v>9.2700000000000005E-2</v>
      </c>
      <c r="M26" s="5">
        <v>0.24434</v>
      </c>
    </row>
    <row r="27" spans="1:13">
      <c r="A27">
        <v>1</v>
      </c>
      <c r="B27">
        <f t="shared" si="0"/>
        <v>0</v>
      </c>
      <c r="C27">
        <f t="shared" si="1"/>
        <v>0</v>
      </c>
      <c r="G27" s="4">
        <v>6.75</v>
      </c>
      <c r="H27" s="3">
        <v>1.32792</v>
      </c>
      <c r="I27" s="3">
        <v>1.2993699999999999</v>
      </c>
      <c r="J27" s="3">
        <v>0.89185999999999999</v>
      </c>
      <c r="K27" s="3">
        <v>0.61477000000000004</v>
      </c>
      <c r="L27" s="3">
        <v>0.21843000000000001</v>
      </c>
      <c r="M27" s="5">
        <v>0.28214</v>
      </c>
    </row>
    <row r="28" spans="1:13">
      <c r="A28">
        <v>1</v>
      </c>
      <c r="B28">
        <f t="shared" si="0"/>
        <v>0</v>
      </c>
      <c r="C28">
        <f t="shared" si="1"/>
        <v>0</v>
      </c>
      <c r="G28" s="4">
        <v>6.67</v>
      </c>
      <c r="H28" s="3">
        <v>1.1071500000000001</v>
      </c>
      <c r="I28" s="3">
        <v>1.1244700000000001</v>
      </c>
      <c r="J28" s="3">
        <v>0.85857000000000006</v>
      </c>
      <c r="K28" s="3">
        <v>0.44131999999999999</v>
      </c>
      <c r="L28" s="3">
        <v>0.12869</v>
      </c>
      <c r="M28" s="5">
        <v>0.33362999999999998</v>
      </c>
    </row>
    <row r="29" spans="1:13">
      <c r="A29">
        <v>1</v>
      </c>
      <c r="B29">
        <f t="shared" si="0"/>
        <v>0</v>
      </c>
      <c r="C29">
        <f t="shared" si="1"/>
        <v>0</v>
      </c>
      <c r="G29" s="4">
        <v>6.6109999999999998</v>
      </c>
      <c r="H29" s="3">
        <v>1.69042</v>
      </c>
      <c r="I29" s="3">
        <v>1.0786</v>
      </c>
      <c r="J29" s="3">
        <v>0.79732999999999998</v>
      </c>
      <c r="K29" s="3">
        <v>0.64039999999999997</v>
      </c>
      <c r="L29" s="3">
        <v>0.52207999999999999</v>
      </c>
      <c r="M29" s="5">
        <v>0.32573000000000002</v>
      </c>
    </row>
    <row r="30" spans="1:13">
      <c r="A30">
        <v>1</v>
      </c>
      <c r="B30">
        <f t="shared" si="0"/>
        <v>0</v>
      </c>
      <c r="C30">
        <f t="shared" si="1"/>
        <v>0</v>
      </c>
      <c r="G30" s="4">
        <v>6.5750000000000002</v>
      </c>
      <c r="H30" s="3">
        <v>1.2777799999999999</v>
      </c>
      <c r="I30" s="3">
        <v>1.2603800000000001</v>
      </c>
      <c r="J30" s="3">
        <v>0.94579000000000002</v>
      </c>
      <c r="K30" s="3">
        <v>0.55010999999999999</v>
      </c>
      <c r="L30" s="3">
        <v>0.20646</v>
      </c>
      <c r="M30" s="5">
        <v>0.12332</v>
      </c>
    </row>
    <row r="31" spans="1:13">
      <c r="A31">
        <v>1</v>
      </c>
      <c r="B31">
        <f t="shared" si="0"/>
        <v>0</v>
      </c>
      <c r="C31">
        <f t="shared" si="1"/>
        <v>0</v>
      </c>
      <c r="G31" s="4">
        <v>6.5739999999999998</v>
      </c>
      <c r="H31" s="3">
        <v>1.0535099999999999</v>
      </c>
      <c r="I31" s="3">
        <v>1.24823</v>
      </c>
      <c r="J31" s="3">
        <v>0.78722999999999999</v>
      </c>
      <c r="K31" s="3">
        <v>0.44973999999999997</v>
      </c>
      <c r="L31" s="3">
        <v>8.4839999999999999E-2</v>
      </c>
      <c r="M31" s="5">
        <v>0.11451</v>
      </c>
    </row>
    <row r="32" spans="1:13">
      <c r="A32">
        <v>1</v>
      </c>
      <c r="B32">
        <f t="shared" si="0"/>
        <v>0</v>
      </c>
      <c r="C32">
        <f t="shared" si="1"/>
        <v>0</v>
      </c>
      <c r="G32" s="4">
        <v>6.5049999999999999</v>
      </c>
      <c r="H32" s="3">
        <v>1.1789799999999999</v>
      </c>
      <c r="I32" s="3">
        <v>1.2064299999999999</v>
      </c>
      <c r="J32" s="3">
        <v>0.84482999999999997</v>
      </c>
      <c r="K32" s="3">
        <v>0.46364</v>
      </c>
      <c r="L32" s="3">
        <v>2.6519999999999998E-2</v>
      </c>
      <c r="M32" s="5">
        <v>0.10686</v>
      </c>
    </row>
    <row r="33" spans="1:13">
      <c r="A33">
        <v>1</v>
      </c>
      <c r="B33">
        <f t="shared" si="0"/>
        <v>0</v>
      </c>
      <c r="C33">
        <f t="shared" si="1"/>
        <v>0</v>
      </c>
      <c r="G33" s="4">
        <v>6.4850000000000003</v>
      </c>
      <c r="H33" s="3">
        <v>1.06166</v>
      </c>
      <c r="I33" s="3">
        <v>1.2089000000000001</v>
      </c>
      <c r="J33" s="3">
        <v>0.81159999999999999</v>
      </c>
      <c r="K33" s="3">
        <v>0.60362000000000005</v>
      </c>
      <c r="L33" s="3">
        <v>0.24557999999999999</v>
      </c>
      <c r="M33" s="5">
        <v>0.2324</v>
      </c>
    </row>
    <row r="34" spans="1:13">
      <c r="A34">
        <v>1</v>
      </c>
      <c r="B34">
        <f t="shared" si="0"/>
        <v>0</v>
      </c>
      <c r="C34">
        <f t="shared" si="1"/>
        <v>0</v>
      </c>
      <c r="G34" s="4">
        <v>6.4770000000000003</v>
      </c>
      <c r="H34" s="3">
        <v>0.91861000000000004</v>
      </c>
      <c r="I34" s="3">
        <v>1.2401800000000001</v>
      </c>
      <c r="J34" s="3">
        <v>0.69077</v>
      </c>
      <c r="K34" s="3">
        <v>0.53466000000000002</v>
      </c>
      <c r="L34" s="3">
        <v>5.1200000000000002E-2</v>
      </c>
      <c r="M34" s="5">
        <v>0.18401000000000001</v>
      </c>
    </row>
    <row r="35" spans="1:13">
      <c r="A35">
        <v>1</v>
      </c>
      <c r="B35">
        <f t="shared" si="0"/>
        <v>0</v>
      </c>
      <c r="C35">
        <f t="shared" si="1"/>
        <v>0</v>
      </c>
      <c r="G35" s="4">
        <v>6.4550000000000001</v>
      </c>
      <c r="H35" s="3">
        <v>0.96689999999999998</v>
      </c>
      <c r="I35" s="3">
        <v>1.2650399999999999</v>
      </c>
      <c r="J35" s="3">
        <v>0.73850000000000005</v>
      </c>
      <c r="K35" s="3">
        <v>0.55664000000000002</v>
      </c>
      <c r="L35" s="3">
        <v>3.1870000000000002E-2</v>
      </c>
      <c r="M35" s="5">
        <v>0.57630000000000003</v>
      </c>
    </row>
    <row r="36" spans="1:13">
      <c r="A36">
        <v>1</v>
      </c>
      <c r="B36">
        <f t="shared" si="0"/>
        <v>0</v>
      </c>
      <c r="C36">
        <f t="shared" si="1"/>
        <v>0</v>
      </c>
      <c r="G36" s="4">
        <v>6.4109999999999996</v>
      </c>
      <c r="H36" s="3">
        <v>1.39541</v>
      </c>
      <c r="I36" s="3">
        <v>1.0839300000000001</v>
      </c>
      <c r="J36" s="3">
        <v>0.72024999999999995</v>
      </c>
      <c r="K36" s="3">
        <v>0.31047999999999998</v>
      </c>
      <c r="L36" s="3">
        <v>0.32523999999999997</v>
      </c>
      <c r="M36" s="5">
        <v>0.13705999999999999</v>
      </c>
    </row>
    <row r="37" spans="1:13">
      <c r="A37">
        <v>1</v>
      </c>
      <c r="B37">
        <f t="shared" si="0"/>
        <v>0</v>
      </c>
      <c r="C37">
        <f t="shared" si="1"/>
        <v>0</v>
      </c>
      <c r="G37" s="4">
        <v>6.3289999999999997</v>
      </c>
      <c r="H37" s="3">
        <v>1.23011</v>
      </c>
      <c r="I37" s="3">
        <v>1.31379</v>
      </c>
      <c r="J37" s="3">
        <v>0.95562000000000002</v>
      </c>
      <c r="K37" s="3">
        <v>0.45950999999999997</v>
      </c>
      <c r="L37" s="3">
        <v>6.3979999999999995E-2</v>
      </c>
      <c r="M37" s="5">
        <v>0.18226999999999999</v>
      </c>
    </row>
    <row r="38" spans="1:13">
      <c r="A38">
        <v>1</v>
      </c>
      <c r="B38">
        <f t="shared" si="0"/>
        <v>0</v>
      </c>
      <c r="C38">
        <f t="shared" si="1"/>
        <v>0</v>
      </c>
      <c r="G38" s="4">
        <v>6.3019999999999996</v>
      </c>
      <c r="H38" s="3">
        <v>1.2074</v>
      </c>
      <c r="I38" s="3">
        <v>1.30203</v>
      </c>
      <c r="J38" s="3">
        <v>0.88721000000000005</v>
      </c>
      <c r="K38" s="3">
        <v>0.60365000000000002</v>
      </c>
      <c r="L38" s="3">
        <v>0.13586000000000001</v>
      </c>
      <c r="M38" s="5">
        <v>0.51751999999999998</v>
      </c>
    </row>
    <row r="39" spans="1:13">
      <c r="A39">
        <v>1</v>
      </c>
      <c r="B39">
        <f t="shared" si="0"/>
        <v>0</v>
      </c>
      <c r="C39">
        <f t="shared" si="1"/>
        <v>0</v>
      </c>
      <c r="G39" s="4">
        <v>6.298</v>
      </c>
      <c r="H39" s="3">
        <v>1.29098</v>
      </c>
      <c r="I39" s="3">
        <v>1.0761700000000001</v>
      </c>
      <c r="J39" s="3">
        <v>0.87529999999999997</v>
      </c>
      <c r="K39" s="3">
        <v>0.39739999999999998</v>
      </c>
      <c r="L39" s="3">
        <v>8.1290000000000001E-2</v>
      </c>
      <c r="M39" s="5">
        <v>0.25375999999999999</v>
      </c>
    </row>
    <row r="40" spans="1:13">
      <c r="A40">
        <v>1</v>
      </c>
      <c r="B40">
        <f t="shared" si="0"/>
        <v>0</v>
      </c>
      <c r="C40">
        <f t="shared" si="1"/>
        <v>0</v>
      </c>
      <c r="G40" s="4">
        <v>6.2949999999999999</v>
      </c>
      <c r="H40" s="3">
        <v>1.5542199999999999</v>
      </c>
      <c r="I40" s="3">
        <v>1.16594</v>
      </c>
      <c r="J40" s="3">
        <v>0.72492000000000001</v>
      </c>
      <c r="K40" s="3">
        <v>0.55498999999999998</v>
      </c>
      <c r="L40" s="3">
        <v>0.25608999999999998</v>
      </c>
      <c r="M40" s="5">
        <v>0.16228000000000001</v>
      </c>
    </row>
    <row r="41" spans="1:13">
      <c r="A41">
        <v>1</v>
      </c>
      <c r="B41">
        <f t="shared" si="0"/>
        <v>0</v>
      </c>
      <c r="C41">
        <f t="shared" si="1"/>
        <v>0</v>
      </c>
      <c r="G41" s="4">
        <v>6.2690000000000001</v>
      </c>
      <c r="H41" s="3">
        <v>0.99534</v>
      </c>
      <c r="I41" s="3">
        <v>0.97199999999999998</v>
      </c>
      <c r="J41" s="3">
        <v>0.60819999999999996</v>
      </c>
      <c r="K41" s="3">
        <v>0.59657000000000004</v>
      </c>
      <c r="L41" s="3">
        <v>0.13633000000000001</v>
      </c>
      <c r="M41" s="5">
        <v>0.16991000000000001</v>
      </c>
    </row>
    <row r="42" spans="1:13">
      <c r="A42">
        <v>1</v>
      </c>
      <c r="B42">
        <f t="shared" si="0"/>
        <v>0</v>
      </c>
      <c r="C42">
        <f t="shared" si="1"/>
        <v>0</v>
      </c>
      <c r="G42" s="4">
        <v>6.1680000000000001</v>
      </c>
      <c r="H42" s="3">
        <v>1.21183</v>
      </c>
      <c r="I42" s="3">
        <v>1.18354</v>
      </c>
      <c r="J42" s="3">
        <v>0.61482999999999999</v>
      </c>
      <c r="K42" s="3">
        <v>0.55884</v>
      </c>
      <c r="L42" s="3">
        <v>1.14E-2</v>
      </c>
      <c r="M42" s="5">
        <v>0.31844</v>
      </c>
    </row>
    <row r="43" spans="1:13">
      <c r="A43">
        <v>1</v>
      </c>
      <c r="B43">
        <f t="shared" si="0"/>
        <v>0</v>
      </c>
      <c r="C43">
        <f t="shared" si="1"/>
        <v>0</v>
      </c>
      <c r="G43" s="4">
        <v>6.13</v>
      </c>
      <c r="H43" s="3">
        <v>0.76454</v>
      </c>
      <c r="I43" s="3">
        <v>1.0250699999999999</v>
      </c>
      <c r="J43" s="3">
        <v>0.67737000000000003</v>
      </c>
      <c r="K43" s="3">
        <v>0.40350000000000003</v>
      </c>
      <c r="L43" s="3">
        <v>0.11776</v>
      </c>
      <c r="M43" s="5">
        <v>0.10692</v>
      </c>
    </row>
    <row r="44" spans="1:13">
      <c r="A44">
        <v>1</v>
      </c>
      <c r="B44">
        <f t="shared" si="0"/>
        <v>0</v>
      </c>
      <c r="C44">
        <f t="shared" si="1"/>
        <v>0</v>
      </c>
      <c r="G44" s="4">
        <v>6.1230000000000002</v>
      </c>
      <c r="H44" s="3">
        <v>0.74553000000000003</v>
      </c>
      <c r="I44" s="3">
        <v>1.04356</v>
      </c>
      <c r="J44" s="3">
        <v>0.64424999999999999</v>
      </c>
      <c r="K44" s="3">
        <v>0.57733000000000001</v>
      </c>
      <c r="L44" s="3">
        <v>9.4719999999999999E-2</v>
      </c>
      <c r="M44" s="5">
        <v>0.27489000000000002</v>
      </c>
    </row>
    <row r="45" spans="1:13">
      <c r="A45">
        <v>1</v>
      </c>
      <c r="B45">
        <f t="shared" si="0"/>
        <v>0</v>
      </c>
      <c r="C45">
        <f t="shared" si="1"/>
        <v>0</v>
      </c>
      <c r="G45" s="4">
        <v>6.0030000000000001</v>
      </c>
      <c r="H45" s="3">
        <v>0.63244</v>
      </c>
      <c r="I45" s="3">
        <v>1.34043</v>
      </c>
      <c r="J45" s="3">
        <v>0.59772000000000003</v>
      </c>
      <c r="K45" s="3">
        <v>0.65820999999999996</v>
      </c>
      <c r="L45" s="3">
        <v>0.30825999999999998</v>
      </c>
      <c r="M45" s="5">
        <v>0.22836999999999999</v>
      </c>
    </row>
    <row r="46" spans="1:13">
      <c r="A46">
        <v>1</v>
      </c>
      <c r="B46">
        <f t="shared" si="0"/>
        <v>0</v>
      </c>
      <c r="C46">
        <f t="shared" si="1"/>
        <v>0</v>
      </c>
      <c r="G46" s="4">
        <v>5.9950000000000001</v>
      </c>
      <c r="H46" s="3">
        <v>1.1689099999999999</v>
      </c>
      <c r="I46" s="3">
        <v>1.26999</v>
      </c>
      <c r="J46" s="3">
        <v>0.78902000000000005</v>
      </c>
      <c r="K46" s="3">
        <v>0.31751000000000001</v>
      </c>
      <c r="L46" s="3">
        <v>3.431E-2</v>
      </c>
      <c r="M46" s="5">
        <v>0.16893</v>
      </c>
    </row>
    <row r="47" spans="1:13">
      <c r="A47">
        <v>1</v>
      </c>
      <c r="B47">
        <f t="shared" si="0"/>
        <v>0</v>
      </c>
      <c r="C47">
        <f t="shared" si="1"/>
        <v>0</v>
      </c>
      <c r="G47" s="4">
        <v>5.9870000000000001</v>
      </c>
      <c r="H47" s="3">
        <v>1.27074</v>
      </c>
      <c r="I47" s="3">
        <v>1.25712</v>
      </c>
      <c r="J47" s="3">
        <v>0.99111000000000005</v>
      </c>
      <c r="K47" s="3">
        <v>0.49614999999999998</v>
      </c>
      <c r="L47" s="3">
        <v>0.18060000000000001</v>
      </c>
      <c r="M47" s="5">
        <v>0.10705000000000001</v>
      </c>
    </row>
    <row r="48" spans="1:13">
      <c r="A48">
        <v>1</v>
      </c>
      <c r="B48">
        <f t="shared" si="0"/>
        <v>0</v>
      </c>
      <c r="C48">
        <f t="shared" si="1"/>
        <v>0</v>
      </c>
      <c r="G48" s="4">
        <v>5.984</v>
      </c>
      <c r="H48" s="3">
        <v>1.24461</v>
      </c>
      <c r="I48" s="3">
        <v>0.95774000000000004</v>
      </c>
      <c r="J48" s="3">
        <v>0.96538000000000002</v>
      </c>
      <c r="K48" s="3">
        <v>0.33207999999999999</v>
      </c>
      <c r="L48" s="3">
        <v>7.8570000000000001E-2</v>
      </c>
      <c r="M48" s="5">
        <v>0.18557000000000001</v>
      </c>
    </row>
    <row r="49" spans="1:13">
      <c r="A49">
        <v>1</v>
      </c>
      <c r="B49">
        <f t="shared" si="0"/>
        <v>0</v>
      </c>
      <c r="C49">
        <f t="shared" si="1"/>
        <v>0</v>
      </c>
      <c r="G49" s="4">
        <v>5.9749999999999996</v>
      </c>
      <c r="H49" s="3">
        <v>0.86402000000000001</v>
      </c>
      <c r="I49" s="3">
        <v>0.99902999999999997</v>
      </c>
      <c r="J49" s="3">
        <v>0.79074999999999995</v>
      </c>
      <c r="K49" s="3">
        <v>0.48574000000000001</v>
      </c>
      <c r="L49" s="3">
        <v>0.18090000000000001</v>
      </c>
      <c r="M49" s="5">
        <v>0.11541</v>
      </c>
    </row>
    <row r="50" spans="1:13">
      <c r="A50">
        <v>1</v>
      </c>
      <c r="B50">
        <f t="shared" si="0"/>
        <v>0</v>
      </c>
      <c r="C50">
        <f t="shared" si="1"/>
        <v>0</v>
      </c>
      <c r="G50" s="4">
        <v>5.96</v>
      </c>
      <c r="H50" s="3">
        <v>1.32376</v>
      </c>
      <c r="I50" s="3">
        <v>1.21624</v>
      </c>
      <c r="J50" s="3">
        <v>0.74716000000000005</v>
      </c>
      <c r="K50" s="3">
        <v>0.45491999999999999</v>
      </c>
      <c r="L50" s="3">
        <v>0.30599999999999999</v>
      </c>
      <c r="M50" s="5">
        <v>0.17362</v>
      </c>
    </row>
    <row r="51" spans="1:13">
      <c r="A51">
        <v>1</v>
      </c>
      <c r="B51">
        <f t="shared" si="0"/>
        <v>0</v>
      </c>
      <c r="C51">
        <f t="shared" si="1"/>
        <v>0</v>
      </c>
      <c r="G51" s="4">
        <v>5.9480000000000004</v>
      </c>
      <c r="H51" s="3">
        <v>1.2511399999999999</v>
      </c>
      <c r="I51" s="3">
        <v>1.19777</v>
      </c>
      <c r="J51" s="3">
        <v>0.95445999999999998</v>
      </c>
      <c r="K51" s="3">
        <v>0.26235999999999998</v>
      </c>
      <c r="L51" s="3">
        <v>2.9010000000000001E-2</v>
      </c>
      <c r="M51" s="5">
        <v>0.22822999999999999</v>
      </c>
    </row>
    <row r="52" spans="1:13">
      <c r="A52">
        <v>1</v>
      </c>
      <c r="B52">
        <f t="shared" si="0"/>
        <v>0</v>
      </c>
      <c r="C52">
        <f t="shared" si="1"/>
        <v>0</v>
      </c>
      <c r="G52" s="4">
        <v>5.89</v>
      </c>
      <c r="H52" s="3">
        <v>0.68132999999999999</v>
      </c>
      <c r="I52" s="3">
        <v>0.97841</v>
      </c>
      <c r="J52" s="3">
        <v>0.53920000000000001</v>
      </c>
      <c r="K52" s="3">
        <v>0.57413999999999998</v>
      </c>
      <c r="L52" s="3">
        <v>8.7999999999999995E-2</v>
      </c>
      <c r="M52" s="5">
        <v>0.20535999999999999</v>
      </c>
    </row>
    <row r="53" spans="1:13">
      <c r="A53">
        <v>1</v>
      </c>
      <c r="B53">
        <f t="shared" si="0"/>
        <v>0</v>
      </c>
      <c r="C53">
        <f t="shared" si="1"/>
        <v>0</v>
      </c>
      <c r="G53" s="4">
        <v>5.8890000000000002</v>
      </c>
      <c r="H53" s="3">
        <v>0.59448000000000001</v>
      </c>
      <c r="I53" s="3">
        <v>1.01528</v>
      </c>
      <c r="J53" s="3">
        <v>0.61826000000000003</v>
      </c>
      <c r="K53" s="3">
        <v>0.32818000000000003</v>
      </c>
      <c r="L53" s="3">
        <v>1.6150000000000001E-2</v>
      </c>
      <c r="M53" s="5">
        <v>0.20951</v>
      </c>
    </row>
    <row r="54" spans="1:13">
      <c r="A54">
        <v>1</v>
      </c>
      <c r="B54">
        <f t="shared" si="0"/>
        <v>0</v>
      </c>
      <c r="C54">
        <f t="shared" si="1"/>
        <v>0</v>
      </c>
      <c r="G54" s="4">
        <v>5.8780000000000001</v>
      </c>
      <c r="H54" s="3">
        <v>0.75985000000000003</v>
      </c>
      <c r="I54" s="3">
        <v>1.30477</v>
      </c>
      <c r="J54" s="3">
        <v>0.66098000000000001</v>
      </c>
      <c r="K54" s="3">
        <v>0.53898999999999997</v>
      </c>
      <c r="L54" s="3">
        <v>8.2419999999999993E-2</v>
      </c>
      <c r="M54" s="5">
        <v>0.34239999999999998</v>
      </c>
    </row>
    <row r="55" spans="1:13">
      <c r="A55">
        <v>1</v>
      </c>
      <c r="B55">
        <f t="shared" si="0"/>
        <v>0</v>
      </c>
      <c r="C55">
        <f t="shared" si="1"/>
        <v>0</v>
      </c>
      <c r="G55" s="4">
        <v>5.8550000000000004</v>
      </c>
      <c r="H55" s="3">
        <v>1.1225400000000001</v>
      </c>
      <c r="I55" s="3">
        <v>1.1224099999999999</v>
      </c>
      <c r="J55" s="3">
        <v>0.64368000000000003</v>
      </c>
      <c r="K55" s="3">
        <v>0.51649</v>
      </c>
      <c r="L55" s="3">
        <v>8.4540000000000004E-2</v>
      </c>
      <c r="M55" s="5">
        <v>0.11827</v>
      </c>
    </row>
    <row r="56" spans="1:13">
      <c r="A56">
        <v>1</v>
      </c>
      <c r="B56">
        <f t="shared" si="0"/>
        <v>0</v>
      </c>
      <c r="C56">
        <f t="shared" si="1"/>
        <v>0</v>
      </c>
      <c r="G56" s="4">
        <v>5.8479999999999999</v>
      </c>
      <c r="H56" s="3">
        <v>1.1849799999999999</v>
      </c>
      <c r="I56" s="3">
        <v>1.2738499999999999</v>
      </c>
      <c r="J56" s="3">
        <v>0.87336999999999998</v>
      </c>
      <c r="K56" s="3">
        <v>0.60855000000000004</v>
      </c>
      <c r="L56" s="3">
        <v>3.7870000000000001E-2</v>
      </c>
      <c r="M56" s="5">
        <v>0.25328000000000001</v>
      </c>
    </row>
    <row r="57" spans="1:13">
      <c r="A57">
        <v>1</v>
      </c>
      <c r="B57">
        <f t="shared" si="0"/>
        <v>0</v>
      </c>
      <c r="C57">
        <f t="shared" si="1"/>
        <v>0</v>
      </c>
      <c r="G57" s="4">
        <v>5.8330000000000002</v>
      </c>
      <c r="H57" s="3">
        <v>1.14723</v>
      </c>
      <c r="I57" s="3">
        <v>1.25745</v>
      </c>
      <c r="J57" s="3">
        <v>0.73128000000000004</v>
      </c>
      <c r="K57" s="3">
        <v>0.21342</v>
      </c>
      <c r="L57" s="3">
        <v>1.031E-2</v>
      </c>
      <c r="M57" s="5">
        <v>2.6409999999999999E-2</v>
      </c>
    </row>
    <row r="58" spans="1:13">
      <c r="A58">
        <v>1</v>
      </c>
      <c r="B58">
        <f t="shared" si="0"/>
        <v>0</v>
      </c>
      <c r="C58">
        <f t="shared" si="1"/>
        <v>0</v>
      </c>
      <c r="G58" s="4">
        <v>5.8280000000000003</v>
      </c>
      <c r="H58" s="3">
        <v>0.59325000000000006</v>
      </c>
      <c r="I58" s="3">
        <v>1.14184</v>
      </c>
      <c r="J58" s="3">
        <v>0.74314000000000002</v>
      </c>
      <c r="K58" s="3">
        <v>0.55474999999999997</v>
      </c>
      <c r="L58" s="3">
        <v>0.19317000000000001</v>
      </c>
      <c r="M58" s="5">
        <v>0.27815000000000001</v>
      </c>
    </row>
    <row r="59" spans="1:13">
      <c r="A59">
        <v>1</v>
      </c>
      <c r="B59">
        <f t="shared" si="0"/>
        <v>0</v>
      </c>
      <c r="C59">
        <f t="shared" si="1"/>
        <v>0</v>
      </c>
      <c r="G59" s="4">
        <v>5.8239999999999998</v>
      </c>
      <c r="H59" s="3">
        <v>0.90019000000000005</v>
      </c>
      <c r="I59" s="3">
        <v>0.97458999999999996</v>
      </c>
      <c r="J59" s="3">
        <v>0.73016999999999999</v>
      </c>
      <c r="K59" s="3">
        <v>0.41496</v>
      </c>
      <c r="L59" s="3">
        <v>5.9889999999999999E-2</v>
      </c>
      <c r="M59" s="5">
        <v>0.14982000000000001</v>
      </c>
    </row>
    <row r="60" spans="1:13">
      <c r="A60">
        <v>1</v>
      </c>
      <c r="B60">
        <f t="shared" si="0"/>
        <v>0</v>
      </c>
      <c r="C60">
        <f t="shared" si="1"/>
        <v>0</v>
      </c>
      <c r="G60" s="4">
        <v>5.8129999999999997</v>
      </c>
      <c r="H60" s="3">
        <v>1.0319199999999999</v>
      </c>
      <c r="I60" s="3">
        <v>1.23289</v>
      </c>
      <c r="J60" s="3">
        <v>0.73607999999999996</v>
      </c>
      <c r="K60" s="3">
        <v>0.37938</v>
      </c>
      <c r="L60" s="3">
        <v>0.19089999999999999</v>
      </c>
      <c r="M60" s="5">
        <v>0.11046</v>
      </c>
    </row>
    <row r="61" spans="1:13">
      <c r="A61">
        <v>1</v>
      </c>
      <c r="B61">
        <f t="shared" si="0"/>
        <v>0</v>
      </c>
      <c r="C61">
        <f t="shared" si="1"/>
        <v>0</v>
      </c>
      <c r="G61" s="4">
        <v>5.7910000000000004</v>
      </c>
      <c r="H61" s="3">
        <v>1.1255500000000001</v>
      </c>
      <c r="I61" s="3">
        <v>1.27948</v>
      </c>
      <c r="J61" s="3">
        <v>0.77903</v>
      </c>
      <c r="K61" s="3">
        <v>0.53122000000000003</v>
      </c>
      <c r="L61" s="3">
        <v>4.2119999999999998E-2</v>
      </c>
      <c r="M61" s="5">
        <v>0.16758999999999999</v>
      </c>
    </row>
    <row r="62" spans="1:13">
      <c r="A62">
        <v>1</v>
      </c>
      <c r="B62">
        <f t="shared" si="0"/>
        <v>0</v>
      </c>
      <c r="C62">
        <f t="shared" si="1"/>
        <v>0</v>
      </c>
      <c r="G62" s="4">
        <v>5.77</v>
      </c>
      <c r="H62" s="3">
        <v>1.12486</v>
      </c>
      <c r="I62" s="3">
        <v>1.07023</v>
      </c>
      <c r="J62" s="3">
        <v>0.72394000000000003</v>
      </c>
      <c r="K62" s="3">
        <v>0.53024000000000004</v>
      </c>
      <c r="L62" s="3">
        <v>0.10501000000000001</v>
      </c>
      <c r="M62" s="5">
        <v>0.33074999999999999</v>
      </c>
    </row>
    <row r="63" spans="1:13">
      <c r="A63">
        <v>1</v>
      </c>
      <c r="B63">
        <f t="shared" si="0"/>
        <v>0</v>
      </c>
      <c r="C63">
        <f t="shared" si="1"/>
        <v>0</v>
      </c>
      <c r="G63" s="4">
        <v>5.7590000000000003</v>
      </c>
      <c r="H63" s="3">
        <v>1.0825400000000001</v>
      </c>
      <c r="I63" s="3">
        <v>0.79623999999999995</v>
      </c>
      <c r="J63" s="3">
        <v>0.78805000000000003</v>
      </c>
      <c r="K63" s="3">
        <v>0.25883</v>
      </c>
      <c r="L63" s="3">
        <v>2.4299999999999999E-2</v>
      </c>
      <c r="M63" s="5">
        <v>5.4440000000000002E-2</v>
      </c>
    </row>
    <row r="64" spans="1:13">
      <c r="A64">
        <v>1</v>
      </c>
      <c r="B64">
        <f t="shared" si="0"/>
        <v>0</v>
      </c>
      <c r="C64">
        <f t="shared" si="1"/>
        <v>0</v>
      </c>
      <c r="G64" s="4">
        <v>5.7539999999999996</v>
      </c>
      <c r="H64" s="3">
        <v>1.1314500000000001</v>
      </c>
      <c r="I64" s="3">
        <v>1.1186199999999999</v>
      </c>
      <c r="J64" s="3">
        <v>0.70379999999999998</v>
      </c>
      <c r="K64" s="3">
        <v>0.41667999999999999</v>
      </c>
      <c r="L64" s="3">
        <v>0.11022999999999999</v>
      </c>
      <c r="M64" s="5">
        <v>0.18295</v>
      </c>
    </row>
    <row r="65" spans="1:13">
      <c r="A65">
        <v>1</v>
      </c>
      <c r="B65">
        <f t="shared" si="0"/>
        <v>0</v>
      </c>
      <c r="C65">
        <f t="shared" si="1"/>
        <v>0</v>
      </c>
      <c r="G65" s="4">
        <v>5.7160000000000002</v>
      </c>
      <c r="H65" s="3">
        <v>1.13764</v>
      </c>
      <c r="I65" s="3">
        <v>1.23617</v>
      </c>
      <c r="J65" s="3">
        <v>0.66925999999999997</v>
      </c>
      <c r="K65" s="3">
        <v>0.36679</v>
      </c>
      <c r="L65" s="3">
        <v>3.005E-2</v>
      </c>
      <c r="M65" s="5">
        <v>1.99E-3</v>
      </c>
    </row>
    <row r="66" spans="1:13">
      <c r="A66">
        <v>1</v>
      </c>
      <c r="B66">
        <f t="shared" si="0"/>
        <v>0</v>
      </c>
      <c r="C66">
        <f t="shared" si="1"/>
        <v>0</v>
      </c>
      <c r="G66" s="4">
        <v>5.7089999999999996</v>
      </c>
      <c r="H66" s="3">
        <v>0.81037999999999999</v>
      </c>
      <c r="I66" s="3">
        <v>1.1510199999999999</v>
      </c>
      <c r="J66" s="3">
        <v>0.68740999999999997</v>
      </c>
      <c r="K66" s="3">
        <v>0.50441999999999998</v>
      </c>
      <c r="L66" s="3">
        <v>2.299E-2</v>
      </c>
      <c r="M66" s="5">
        <v>0.21229999999999999</v>
      </c>
    </row>
    <row r="67" spans="1:13">
      <c r="A67">
        <v>1</v>
      </c>
      <c r="B67">
        <f t="shared" ref="B67:B130" si="2">SUMSQ(H67-AVERAGE(H67))</f>
        <v>0</v>
      </c>
      <c r="C67">
        <f t="shared" ref="C67:C130" si="3">COUNT(H67)-1</f>
        <v>0</v>
      </c>
      <c r="G67" s="4">
        <v>5.6950000000000003</v>
      </c>
      <c r="H67" s="3">
        <v>1.2080599999999999</v>
      </c>
      <c r="I67" s="3">
        <v>1.0700799999999999</v>
      </c>
      <c r="J67" s="3">
        <v>0.92356000000000005</v>
      </c>
      <c r="K67" s="3">
        <v>0.49026999999999998</v>
      </c>
      <c r="L67" s="3">
        <v>0.14280000000000001</v>
      </c>
      <c r="M67" s="5">
        <v>0.26168999999999998</v>
      </c>
    </row>
    <row r="68" spans="1:13">
      <c r="A68">
        <v>1</v>
      </c>
      <c r="B68">
        <f t="shared" si="2"/>
        <v>0</v>
      </c>
      <c r="C68">
        <f t="shared" si="3"/>
        <v>0</v>
      </c>
      <c r="G68" s="4">
        <v>5.6890000000000001</v>
      </c>
      <c r="H68" s="3">
        <v>1.2081299999999999</v>
      </c>
      <c r="I68" s="3">
        <v>0.89317999999999997</v>
      </c>
      <c r="J68" s="3">
        <v>0.92356000000000005</v>
      </c>
      <c r="K68" s="3">
        <v>0.40672000000000003</v>
      </c>
      <c r="L68" s="3">
        <v>6.1460000000000001E-2</v>
      </c>
      <c r="M68" s="5">
        <v>0.30637999999999999</v>
      </c>
    </row>
    <row r="69" spans="1:13">
      <c r="A69">
        <v>1</v>
      </c>
      <c r="B69">
        <f t="shared" si="2"/>
        <v>0</v>
      </c>
      <c r="C69">
        <f t="shared" si="3"/>
        <v>0</v>
      </c>
      <c r="G69" s="4">
        <v>5.6050000000000004</v>
      </c>
      <c r="H69" s="3">
        <v>0.93928999999999996</v>
      </c>
      <c r="I69" s="3">
        <v>1.07772</v>
      </c>
      <c r="J69" s="3">
        <v>0.61765999999999999</v>
      </c>
      <c r="K69" s="3">
        <v>0.28578999999999999</v>
      </c>
      <c r="L69" s="3">
        <v>0.17383000000000001</v>
      </c>
      <c r="M69" s="5">
        <v>7.8219999999999998E-2</v>
      </c>
    </row>
    <row r="70" spans="1:13">
      <c r="A70">
        <v>1</v>
      </c>
      <c r="B70">
        <f t="shared" si="2"/>
        <v>0</v>
      </c>
      <c r="C70">
        <f t="shared" si="3"/>
        <v>0</v>
      </c>
      <c r="G70" s="4">
        <v>5.5890000000000004</v>
      </c>
      <c r="H70" s="3">
        <v>0.80147999999999997</v>
      </c>
      <c r="I70" s="3">
        <v>0.81198000000000004</v>
      </c>
      <c r="J70" s="3">
        <v>0.63131999999999999</v>
      </c>
      <c r="K70" s="3">
        <v>0.24748999999999999</v>
      </c>
      <c r="L70" s="3">
        <v>4.7410000000000001E-2</v>
      </c>
      <c r="M70" s="5">
        <v>0.28310000000000002</v>
      </c>
    </row>
    <row r="71" spans="1:13">
      <c r="A71">
        <v>1</v>
      </c>
      <c r="B71">
        <f t="shared" si="2"/>
        <v>0</v>
      </c>
      <c r="C71">
        <f t="shared" si="3"/>
        <v>0</v>
      </c>
      <c r="G71" s="4">
        <v>5.548</v>
      </c>
      <c r="H71" s="3">
        <v>0.95847000000000004</v>
      </c>
      <c r="I71" s="3">
        <v>1.22668</v>
      </c>
      <c r="J71" s="3">
        <v>0.53886000000000001</v>
      </c>
      <c r="K71" s="3">
        <v>0.47610000000000002</v>
      </c>
      <c r="L71" s="3">
        <v>0.30843999999999999</v>
      </c>
      <c r="M71" s="5">
        <v>0.16979</v>
      </c>
    </row>
    <row r="72" spans="1:13">
      <c r="A72">
        <v>1</v>
      </c>
      <c r="B72">
        <f t="shared" si="2"/>
        <v>0</v>
      </c>
      <c r="C72">
        <f t="shared" si="3"/>
        <v>0</v>
      </c>
      <c r="G72" s="4">
        <v>5.4770000000000003</v>
      </c>
      <c r="H72" s="3">
        <v>1.0076099999999999</v>
      </c>
      <c r="I72" s="3">
        <v>0.98521000000000003</v>
      </c>
      <c r="J72" s="3">
        <v>0.70950000000000002</v>
      </c>
      <c r="K72" s="3">
        <v>0.56066000000000005</v>
      </c>
      <c r="L72" s="3">
        <v>7.5209999999999999E-2</v>
      </c>
      <c r="M72" s="5">
        <v>0.37744</v>
      </c>
    </row>
    <row r="73" spans="1:13">
      <c r="A73">
        <v>1</v>
      </c>
      <c r="B73">
        <f t="shared" si="2"/>
        <v>0</v>
      </c>
      <c r="C73">
        <f t="shared" si="3"/>
        <v>0</v>
      </c>
      <c r="G73" s="4">
        <v>5.4740000000000002</v>
      </c>
      <c r="H73" s="3">
        <v>1.3860399999999999</v>
      </c>
      <c r="I73" s="3">
        <v>1.0581799999999999</v>
      </c>
      <c r="J73" s="3">
        <v>1.01328</v>
      </c>
      <c r="K73" s="3">
        <v>0.59608000000000005</v>
      </c>
      <c r="L73" s="3">
        <v>0.37124000000000001</v>
      </c>
      <c r="M73" s="5">
        <v>0.39478000000000002</v>
      </c>
    </row>
    <row r="74" spans="1:13">
      <c r="A74">
        <v>1</v>
      </c>
      <c r="B74">
        <f t="shared" si="2"/>
        <v>0</v>
      </c>
      <c r="C74">
        <f t="shared" si="3"/>
        <v>0</v>
      </c>
      <c r="G74" s="4">
        <v>5.4290000000000003</v>
      </c>
      <c r="H74" s="3">
        <v>1.15174</v>
      </c>
      <c r="I74" s="3">
        <v>1.2279100000000001</v>
      </c>
      <c r="J74" s="3">
        <v>0.77361000000000002</v>
      </c>
      <c r="K74" s="3">
        <v>0.44888</v>
      </c>
      <c r="L74" s="3">
        <v>0.15184</v>
      </c>
      <c r="M74" s="5">
        <v>8.6800000000000002E-2</v>
      </c>
    </row>
    <row r="75" spans="1:13">
      <c r="A75">
        <v>1</v>
      </c>
      <c r="B75">
        <f t="shared" si="2"/>
        <v>0</v>
      </c>
      <c r="C75">
        <f t="shared" si="3"/>
        <v>0</v>
      </c>
      <c r="G75" s="4">
        <v>5.399</v>
      </c>
      <c r="H75" s="3">
        <v>0.82826999999999995</v>
      </c>
      <c r="I75" s="3">
        <v>1.08708</v>
      </c>
      <c r="J75" s="3">
        <v>0.63793</v>
      </c>
      <c r="K75" s="3">
        <v>0.46611000000000002</v>
      </c>
      <c r="L75" s="3">
        <v>0</v>
      </c>
      <c r="M75" s="5">
        <v>0.51534999999999997</v>
      </c>
    </row>
    <row r="76" spans="1:13">
      <c r="A76">
        <v>1</v>
      </c>
      <c r="B76">
        <f t="shared" si="2"/>
        <v>0</v>
      </c>
      <c r="C76">
        <f t="shared" si="3"/>
        <v>0</v>
      </c>
      <c r="G76" s="4">
        <v>5.36</v>
      </c>
      <c r="H76" s="3">
        <v>0.63216000000000006</v>
      </c>
      <c r="I76" s="3">
        <v>0.91225999999999996</v>
      </c>
      <c r="J76" s="3">
        <v>0.74675999999999998</v>
      </c>
      <c r="K76" s="3">
        <v>0.59443999999999997</v>
      </c>
      <c r="L76" s="3">
        <v>0.10441</v>
      </c>
      <c r="M76" s="5">
        <v>0.1686</v>
      </c>
    </row>
    <row r="77" spans="1:13">
      <c r="A77">
        <v>1</v>
      </c>
      <c r="B77">
        <f t="shared" si="2"/>
        <v>0</v>
      </c>
      <c r="C77">
        <f t="shared" si="3"/>
        <v>0</v>
      </c>
      <c r="G77" s="4">
        <v>5.3319999999999999</v>
      </c>
      <c r="H77" s="3">
        <v>1.06098</v>
      </c>
      <c r="I77" s="3">
        <v>0.94632000000000005</v>
      </c>
      <c r="J77" s="3">
        <v>0.73172000000000004</v>
      </c>
      <c r="K77" s="3">
        <v>0.22814999999999999</v>
      </c>
      <c r="L77" s="3">
        <v>0.15745999999999999</v>
      </c>
      <c r="M77" s="5">
        <v>0.12253</v>
      </c>
    </row>
    <row r="78" spans="1:13">
      <c r="A78">
        <v>1</v>
      </c>
      <c r="B78">
        <f t="shared" si="2"/>
        <v>0</v>
      </c>
      <c r="C78">
        <f t="shared" si="3"/>
        <v>0</v>
      </c>
      <c r="G78" s="4">
        <v>5.2859999999999996</v>
      </c>
      <c r="H78" s="3">
        <v>0.47427999999999998</v>
      </c>
      <c r="I78" s="3">
        <v>1.1511499999999999</v>
      </c>
      <c r="J78" s="3">
        <v>0.65088000000000001</v>
      </c>
      <c r="K78" s="3">
        <v>0.43476999999999999</v>
      </c>
      <c r="L78" s="3">
        <v>4.2320000000000003E-2</v>
      </c>
      <c r="M78" s="5">
        <v>0.30030000000000001</v>
      </c>
    </row>
    <row r="79" spans="1:13">
      <c r="A79">
        <v>1</v>
      </c>
      <c r="B79">
        <f t="shared" si="2"/>
        <v>0</v>
      </c>
      <c r="C79">
        <f t="shared" si="3"/>
        <v>0</v>
      </c>
      <c r="G79" s="4">
        <v>5.2679999999999998</v>
      </c>
      <c r="H79" s="3">
        <v>0.65434999999999999</v>
      </c>
      <c r="I79" s="3">
        <v>0.90432000000000001</v>
      </c>
      <c r="J79" s="3">
        <v>0.16006999999999999</v>
      </c>
      <c r="K79" s="3">
        <v>0.34333999999999998</v>
      </c>
      <c r="L79" s="3">
        <v>4.0300000000000002E-2</v>
      </c>
      <c r="M79" s="5">
        <v>0.27233000000000002</v>
      </c>
    </row>
    <row r="80" spans="1:13">
      <c r="A80">
        <v>1</v>
      </c>
      <c r="B80">
        <f t="shared" si="2"/>
        <v>0</v>
      </c>
      <c r="C80">
        <f t="shared" si="3"/>
        <v>0</v>
      </c>
      <c r="G80" s="4">
        <v>5.2530000000000001</v>
      </c>
      <c r="H80" s="3">
        <v>0.77041999999999999</v>
      </c>
      <c r="I80" s="3">
        <v>1.10395</v>
      </c>
      <c r="J80" s="3">
        <v>0.57406999999999997</v>
      </c>
      <c r="K80" s="3">
        <v>0.53205999999999998</v>
      </c>
      <c r="L80" s="3">
        <v>0.15445</v>
      </c>
      <c r="M80" s="5">
        <v>0.47998000000000002</v>
      </c>
    </row>
    <row r="81" spans="1:13">
      <c r="A81">
        <v>1</v>
      </c>
      <c r="B81">
        <f t="shared" si="2"/>
        <v>0</v>
      </c>
      <c r="C81">
        <f t="shared" si="3"/>
        <v>0</v>
      </c>
      <c r="G81" s="4">
        <v>5.2119999999999997</v>
      </c>
      <c r="H81" s="3">
        <v>1.02389</v>
      </c>
      <c r="I81" s="3">
        <v>0.93793000000000004</v>
      </c>
      <c r="J81" s="3">
        <v>0.64044999999999996</v>
      </c>
      <c r="K81" s="3">
        <v>0.37030000000000002</v>
      </c>
      <c r="L81" s="3">
        <v>0.16064999999999999</v>
      </c>
      <c r="M81" s="5">
        <v>7.7990000000000004E-2</v>
      </c>
    </row>
    <row r="82" spans="1:13">
      <c r="A82">
        <v>1</v>
      </c>
      <c r="B82">
        <f t="shared" si="2"/>
        <v>0</v>
      </c>
      <c r="C82">
        <f t="shared" si="3"/>
        <v>0</v>
      </c>
      <c r="G82" s="4">
        <v>5.194</v>
      </c>
      <c r="H82" s="3">
        <v>0.59543000000000001</v>
      </c>
      <c r="I82" s="3">
        <v>0.41410999999999998</v>
      </c>
      <c r="J82" s="3">
        <v>0.51466000000000001</v>
      </c>
      <c r="K82" s="3">
        <v>0.12102</v>
      </c>
      <c r="L82" s="3">
        <v>0.10464</v>
      </c>
      <c r="M82" s="5">
        <v>0.33671000000000001</v>
      </c>
    </row>
    <row r="83" spans="1:13">
      <c r="A83">
        <v>1</v>
      </c>
      <c r="B83">
        <f t="shared" si="2"/>
        <v>0</v>
      </c>
      <c r="C83">
        <f t="shared" si="3"/>
        <v>0</v>
      </c>
      <c r="G83" s="4">
        <v>5.1920000000000002</v>
      </c>
      <c r="H83" s="3">
        <v>0.90198</v>
      </c>
      <c r="I83" s="3">
        <v>1.05392</v>
      </c>
      <c r="J83" s="3">
        <v>0.69638999999999995</v>
      </c>
      <c r="K83" s="3">
        <v>0.40661000000000003</v>
      </c>
      <c r="L83" s="3">
        <v>0.14293</v>
      </c>
      <c r="M83" s="5">
        <v>0.11053</v>
      </c>
    </row>
    <row r="84" spans="1:13">
      <c r="A84">
        <v>1</v>
      </c>
      <c r="B84">
        <f t="shared" si="2"/>
        <v>0</v>
      </c>
      <c r="C84">
        <f t="shared" si="3"/>
        <v>0</v>
      </c>
      <c r="G84" s="4">
        <v>5.1920000000000002</v>
      </c>
      <c r="H84" s="3">
        <v>0.97438000000000002</v>
      </c>
      <c r="I84" s="3">
        <v>0.90556999999999999</v>
      </c>
      <c r="J84" s="3">
        <v>0.72521000000000002</v>
      </c>
      <c r="K84" s="3">
        <v>0.18260000000000001</v>
      </c>
      <c r="L84" s="3">
        <v>0.14296</v>
      </c>
      <c r="M84" s="5">
        <v>0.16139999999999999</v>
      </c>
    </row>
    <row r="85" spans="1:13">
      <c r="A85">
        <v>1</v>
      </c>
      <c r="B85">
        <f t="shared" si="2"/>
        <v>0</v>
      </c>
      <c r="C85">
        <f t="shared" si="3"/>
        <v>0</v>
      </c>
      <c r="G85" s="4">
        <v>5.14</v>
      </c>
      <c r="H85" s="3">
        <v>0.89012000000000002</v>
      </c>
      <c r="I85" s="3">
        <v>0.94674999999999998</v>
      </c>
      <c r="J85" s="3">
        <v>0.81657999999999997</v>
      </c>
      <c r="K85" s="3">
        <v>0.51697000000000004</v>
      </c>
      <c r="L85" s="3">
        <v>2.7810000000000001E-2</v>
      </c>
      <c r="M85" s="5">
        <v>8.1850000000000006E-2</v>
      </c>
    </row>
    <row r="86" spans="1:13">
      <c r="A86">
        <v>1</v>
      </c>
      <c r="B86">
        <f t="shared" si="2"/>
        <v>0</v>
      </c>
      <c r="C86">
        <f t="shared" si="3"/>
        <v>0</v>
      </c>
      <c r="G86" s="4">
        <v>5.1289999999999996</v>
      </c>
      <c r="H86" s="3">
        <v>0.47038000000000002</v>
      </c>
      <c r="I86" s="3">
        <v>0.91612000000000005</v>
      </c>
      <c r="J86" s="3">
        <v>0.29924000000000001</v>
      </c>
      <c r="K86" s="3">
        <v>0.48826999999999998</v>
      </c>
      <c r="L86" s="3">
        <v>0.12468</v>
      </c>
      <c r="M86" s="5">
        <v>0.19591</v>
      </c>
    </row>
    <row r="87" spans="1:13">
      <c r="A87">
        <v>1</v>
      </c>
      <c r="B87">
        <f t="shared" si="2"/>
        <v>0</v>
      </c>
      <c r="C87">
        <f t="shared" si="3"/>
        <v>0</v>
      </c>
      <c r="G87" s="4">
        <v>5.1239999999999997</v>
      </c>
      <c r="H87" s="3">
        <v>1.04345</v>
      </c>
      <c r="I87" s="3">
        <v>0.88588</v>
      </c>
      <c r="J87" s="3">
        <v>0.76890000000000003</v>
      </c>
      <c r="K87" s="3">
        <v>0.35067999999999999</v>
      </c>
      <c r="L87" s="3">
        <v>6.4900000000000001E-3</v>
      </c>
      <c r="M87" s="5">
        <v>0.13747999999999999</v>
      </c>
    </row>
    <row r="88" spans="1:13">
      <c r="A88">
        <v>1</v>
      </c>
      <c r="B88">
        <f t="shared" si="2"/>
        <v>0</v>
      </c>
      <c r="C88">
        <f t="shared" si="3"/>
        <v>0</v>
      </c>
      <c r="G88" s="4">
        <v>5.1230000000000002</v>
      </c>
      <c r="H88" s="3">
        <v>0.92052999999999996</v>
      </c>
      <c r="I88" s="3">
        <v>1.0096400000000001</v>
      </c>
      <c r="J88" s="3">
        <v>0.74836000000000003</v>
      </c>
      <c r="K88" s="3">
        <v>0.20107</v>
      </c>
      <c r="L88" s="3">
        <v>2.6169999999999999E-2</v>
      </c>
      <c r="M88" s="5">
        <v>0.19231000000000001</v>
      </c>
    </row>
    <row r="89" spans="1:13">
      <c r="A89">
        <v>1</v>
      </c>
      <c r="B89">
        <f t="shared" si="2"/>
        <v>0</v>
      </c>
      <c r="C89">
        <f t="shared" si="3"/>
        <v>0</v>
      </c>
      <c r="G89" s="4">
        <v>5.1020000000000003</v>
      </c>
      <c r="H89" s="3">
        <v>1.15991</v>
      </c>
      <c r="I89" s="3">
        <v>1.1393500000000001</v>
      </c>
      <c r="J89" s="3">
        <v>0.87519000000000002</v>
      </c>
      <c r="K89" s="3">
        <v>0.51468999999999998</v>
      </c>
      <c r="L89" s="3">
        <v>1.078E-2</v>
      </c>
      <c r="M89" s="5">
        <v>0.13719000000000001</v>
      </c>
    </row>
    <row r="90" spans="1:13">
      <c r="A90">
        <v>1</v>
      </c>
      <c r="B90">
        <f t="shared" si="2"/>
        <v>0</v>
      </c>
      <c r="C90">
        <f t="shared" si="3"/>
        <v>0</v>
      </c>
      <c r="G90" s="4">
        <v>5.0979999999999999</v>
      </c>
      <c r="H90" s="3">
        <v>1.1131200000000001</v>
      </c>
      <c r="I90" s="3">
        <v>1.09562</v>
      </c>
      <c r="J90" s="3">
        <v>0.72436999999999996</v>
      </c>
      <c r="K90" s="3">
        <v>0.29670999999999997</v>
      </c>
      <c r="L90" s="3">
        <v>6.3320000000000001E-2</v>
      </c>
      <c r="M90" s="5">
        <v>0.18226000000000001</v>
      </c>
    </row>
    <row r="91" spans="1:13">
      <c r="A91">
        <v>1</v>
      </c>
      <c r="B91">
        <f t="shared" si="2"/>
        <v>0</v>
      </c>
      <c r="C91">
        <f t="shared" si="3"/>
        <v>0</v>
      </c>
      <c r="G91" s="4">
        <v>5.0730000000000004</v>
      </c>
      <c r="H91" s="3">
        <v>0.70531999999999995</v>
      </c>
      <c r="I91" s="3">
        <v>1.0351600000000001</v>
      </c>
      <c r="J91" s="3">
        <v>0.58113999999999999</v>
      </c>
      <c r="K91" s="3">
        <v>0.62544999999999995</v>
      </c>
      <c r="L91" s="3">
        <v>0.12279</v>
      </c>
      <c r="M91" s="5">
        <v>0.24990999999999999</v>
      </c>
    </row>
    <row r="92" spans="1:13">
      <c r="A92">
        <v>1</v>
      </c>
      <c r="B92">
        <f t="shared" si="2"/>
        <v>0</v>
      </c>
      <c r="C92">
        <f t="shared" si="3"/>
        <v>0</v>
      </c>
      <c r="G92" s="4">
        <v>5.0570000000000004</v>
      </c>
      <c r="H92" s="3">
        <v>0.18847</v>
      </c>
      <c r="I92" s="3">
        <v>0.95152000000000003</v>
      </c>
      <c r="J92" s="3">
        <v>0.43873000000000001</v>
      </c>
      <c r="K92" s="3">
        <v>0.46582000000000001</v>
      </c>
      <c r="L92" s="3">
        <v>0.39928000000000002</v>
      </c>
      <c r="M92" s="5">
        <v>0.50317999999999996</v>
      </c>
    </row>
    <row r="93" spans="1:13">
      <c r="A93">
        <v>1</v>
      </c>
      <c r="B93">
        <f t="shared" si="2"/>
        <v>0</v>
      </c>
      <c r="C93">
        <f t="shared" si="3"/>
        <v>0</v>
      </c>
      <c r="G93" s="4">
        <v>5.0129999999999999</v>
      </c>
      <c r="H93" s="3">
        <v>0.73479000000000005</v>
      </c>
      <c r="I93" s="3">
        <v>0.64095000000000002</v>
      </c>
      <c r="J93" s="3">
        <v>0.60953999999999997</v>
      </c>
      <c r="K93" s="3">
        <v>0.41691</v>
      </c>
      <c r="L93" s="3">
        <v>8.5459999999999994E-2</v>
      </c>
      <c r="M93" s="5">
        <v>7.1720000000000006E-2</v>
      </c>
    </row>
    <row r="94" spans="1:13">
      <c r="A94">
        <v>1</v>
      </c>
      <c r="B94">
        <f t="shared" si="2"/>
        <v>0</v>
      </c>
      <c r="C94">
        <f t="shared" si="3"/>
        <v>0</v>
      </c>
      <c r="G94" s="4">
        <v>5.0069999999999997</v>
      </c>
      <c r="H94" s="3">
        <v>0.91851000000000005</v>
      </c>
      <c r="I94" s="3">
        <v>1.0023200000000001</v>
      </c>
      <c r="J94" s="3">
        <v>0.73545000000000005</v>
      </c>
      <c r="K94" s="3">
        <v>0.33456999999999998</v>
      </c>
      <c r="L94" s="3">
        <v>5.3269999999999998E-2</v>
      </c>
      <c r="M94" s="5">
        <v>0.22359000000000001</v>
      </c>
    </row>
    <row r="95" spans="1:13">
      <c r="A95">
        <v>1</v>
      </c>
      <c r="B95">
        <f t="shared" si="2"/>
        <v>0</v>
      </c>
      <c r="C95">
        <f t="shared" si="3"/>
        <v>0</v>
      </c>
      <c r="G95" s="4">
        <v>4.9710000000000001</v>
      </c>
      <c r="H95" s="3">
        <v>8.3080000000000001E-2</v>
      </c>
      <c r="I95" s="3">
        <v>1.02626</v>
      </c>
      <c r="J95" s="3">
        <v>9.1310000000000002E-2</v>
      </c>
      <c r="K95" s="3">
        <v>0.34037000000000001</v>
      </c>
      <c r="L95" s="3">
        <v>0.15603</v>
      </c>
      <c r="M95" s="5">
        <v>0.22269</v>
      </c>
    </row>
    <row r="96" spans="1:13">
      <c r="A96">
        <v>1</v>
      </c>
      <c r="B96">
        <f t="shared" si="2"/>
        <v>0</v>
      </c>
      <c r="C96">
        <f t="shared" si="3"/>
        <v>0</v>
      </c>
      <c r="G96" s="4">
        <v>4.9589999999999996</v>
      </c>
      <c r="H96" s="3">
        <v>0.87866999999999995</v>
      </c>
      <c r="I96" s="3">
        <v>0.80434000000000005</v>
      </c>
      <c r="J96" s="3">
        <v>0.81325000000000003</v>
      </c>
      <c r="K96" s="3">
        <v>0.35732999999999998</v>
      </c>
      <c r="L96" s="3">
        <v>6.4130000000000006E-2</v>
      </c>
      <c r="M96" s="5">
        <v>0.14272000000000001</v>
      </c>
    </row>
    <row r="97" spans="1:13">
      <c r="A97">
        <v>1</v>
      </c>
      <c r="B97">
        <f t="shared" si="2"/>
        <v>0</v>
      </c>
      <c r="C97">
        <f t="shared" si="3"/>
        <v>0</v>
      </c>
      <c r="G97" s="4">
        <v>4.9489999999999998</v>
      </c>
      <c r="H97" s="3">
        <v>0.83223000000000003</v>
      </c>
      <c r="I97" s="3">
        <v>0.91915999999999998</v>
      </c>
      <c r="J97" s="3">
        <v>0.79081000000000001</v>
      </c>
      <c r="K97" s="3">
        <v>9.2450000000000004E-2</v>
      </c>
      <c r="L97" s="3">
        <v>2.2699999999999999E-3</v>
      </c>
      <c r="M97" s="5">
        <v>0.24807999999999999</v>
      </c>
    </row>
    <row r="98" spans="1:13">
      <c r="A98">
        <v>1</v>
      </c>
      <c r="B98">
        <f t="shared" si="2"/>
        <v>0</v>
      </c>
      <c r="C98">
        <f t="shared" si="3"/>
        <v>0</v>
      </c>
      <c r="G98" s="4">
        <v>4.8979999999999997</v>
      </c>
      <c r="H98" s="3">
        <v>0.37545000000000001</v>
      </c>
      <c r="I98" s="3">
        <v>1.0410299999999999</v>
      </c>
      <c r="J98" s="3">
        <v>7.6119999999999993E-2</v>
      </c>
      <c r="K98" s="3">
        <v>0.31767000000000001</v>
      </c>
      <c r="L98" s="3">
        <v>0.12504000000000001</v>
      </c>
      <c r="M98" s="5">
        <v>0.16388</v>
      </c>
    </row>
    <row r="99" spans="1:13">
      <c r="A99">
        <v>1</v>
      </c>
      <c r="B99">
        <f t="shared" si="2"/>
        <v>0</v>
      </c>
      <c r="C99">
        <f t="shared" si="3"/>
        <v>0</v>
      </c>
      <c r="G99" s="4">
        <v>4.8849999999999998</v>
      </c>
      <c r="H99" s="3">
        <v>0.89537</v>
      </c>
      <c r="I99" s="3">
        <v>1.1720200000000001</v>
      </c>
      <c r="J99" s="3">
        <v>0.66825000000000001</v>
      </c>
      <c r="K99" s="3">
        <v>0.57672000000000001</v>
      </c>
      <c r="L99" s="3">
        <v>0.14233999999999999</v>
      </c>
      <c r="M99" s="5">
        <v>0.21684</v>
      </c>
    </row>
    <row r="100" spans="1:13">
      <c r="A100">
        <v>1</v>
      </c>
      <c r="B100">
        <f t="shared" si="2"/>
        <v>0</v>
      </c>
      <c r="C100">
        <f t="shared" si="3"/>
        <v>0</v>
      </c>
      <c r="G100" s="4">
        <v>4.8760000000000003</v>
      </c>
      <c r="H100" s="3">
        <v>0.59065999999999996</v>
      </c>
      <c r="I100" s="3">
        <v>0.73802999999999996</v>
      </c>
      <c r="J100" s="3">
        <v>0.54908999999999997</v>
      </c>
      <c r="K100" s="3">
        <v>0.59591000000000005</v>
      </c>
      <c r="L100" s="3">
        <v>0.24249000000000001</v>
      </c>
      <c r="M100" s="5">
        <v>0.42192000000000002</v>
      </c>
    </row>
    <row r="101" spans="1:13">
      <c r="A101">
        <v>1</v>
      </c>
      <c r="B101">
        <f t="shared" si="2"/>
        <v>0</v>
      </c>
      <c r="C101">
        <f t="shared" si="3"/>
        <v>0</v>
      </c>
      <c r="G101" s="4">
        <v>4.8739999999999997</v>
      </c>
      <c r="H101" s="3">
        <v>0.82818999999999998</v>
      </c>
      <c r="I101" s="3">
        <v>1.3006</v>
      </c>
      <c r="J101" s="3">
        <v>0.60267999999999999</v>
      </c>
      <c r="K101" s="3">
        <v>0.43625999999999998</v>
      </c>
      <c r="L101" s="3">
        <v>2.666E-2</v>
      </c>
      <c r="M101" s="5">
        <v>0.33229999999999998</v>
      </c>
    </row>
    <row r="102" spans="1:13">
      <c r="A102">
        <v>1</v>
      </c>
      <c r="B102">
        <f t="shared" si="2"/>
        <v>0</v>
      </c>
      <c r="C102">
        <f t="shared" si="3"/>
        <v>0</v>
      </c>
      <c r="G102" s="4">
        <v>4.867</v>
      </c>
      <c r="H102" s="3">
        <v>0.71206000000000003</v>
      </c>
      <c r="I102" s="3">
        <v>1.07284</v>
      </c>
      <c r="J102" s="3">
        <v>7.5660000000000005E-2</v>
      </c>
      <c r="K102" s="3">
        <v>0.30658000000000002</v>
      </c>
      <c r="L102" s="3">
        <v>3.0599999999999999E-2</v>
      </c>
      <c r="M102" s="5">
        <v>0.18259</v>
      </c>
    </row>
    <row r="103" spans="1:13">
      <c r="A103">
        <v>1</v>
      </c>
      <c r="B103">
        <f t="shared" si="2"/>
        <v>0</v>
      </c>
      <c r="C103">
        <f t="shared" si="3"/>
        <v>0</v>
      </c>
      <c r="G103" s="4">
        <v>4.8570000000000002</v>
      </c>
      <c r="H103" s="3">
        <v>1.1540600000000001</v>
      </c>
      <c r="I103" s="3">
        <v>0.92932999999999999</v>
      </c>
      <c r="J103" s="3">
        <v>0.88212999999999997</v>
      </c>
      <c r="K103" s="3">
        <v>7.6990000000000003E-2</v>
      </c>
      <c r="L103" s="3">
        <v>1.397E-2</v>
      </c>
      <c r="M103" s="5">
        <v>0</v>
      </c>
    </row>
    <row r="104" spans="1:13">
      <c r="A104">
        <v>1</v>
      </c>
      <c r="B104">
        <f t="shared" si="2"/>
        <v>0</v>
      </c>
      <c r="C104">
        <f t="shared" si="3"/>
        <v>0</v>
      </c>
      <c r="G104" s="4">
        <v>4.8390000000000004</v>
      </c>
      <c r="H104" s="3">
        <v>1.0256400000000001</v>
      </c>
      <c r="I104" s="3">
        <v>0.80001</v>
      </c>
      <c r="J104" s="3">
        <v>0.83947000000000005</v>
      </c>
      <c r="K104" s="3">
        <v>0.33916000000000002</v>
      </c>
      <c r="L104" s="3">
        <v>4.582E-2</v>
      </c>
      <c r="M104" s="5">
        <v>0.21854000000000001</v>
      </c>
    </row>
    <row r="105" spans="1:13">
      <c r="A105">
        <v>1</v>
      </c>
      <c r="B105">
        <f t="shared" si="2"/>
        <v>0</v>
      </c>
      <c r="C105">
        <f t="shared" si="3"/>
        <v>0</v>
      </c>
      <c r="G105" s="4">
        <v>4.8</v>
      </c>
      <c r="H105" s="3">
        <v>1.12094</v>
      </c>
      <c r="I105" s="3">
        <v>1.2021500000000001</v>
      </c>
      <c r="J105" s="3">
        <v>0.75905</v>
      </c>
      <c r="K105" s="3">
        <v>0.32112000000000002</v>
      </c>
      <c r="L105" s="3">
        <v>2.758E-2</v>
      </c>
      <c r="M105" s="5">
        <v>0.128</v>
      </c>
    </row>
    <row r="106" spans="1:13">
      <c r="A106">
        <v>1</v>
      </c>
      <c r="B106">
        <f t="shared" si="2"/>
        <v>0</v>
      </c>
      <c r="C106">
        <f t="shared" si="3"/>
        <v>0</v>
      </c>
      <c r="G106" s="4">
        <v>4.7880000000000003</v>
      </c>
      <c r="H106" s="3">
        <v>0.59531999999999996</v>
      </c>
      <c r="I106" s="3">
        <v>0.95347999999999999</v>
      </c>
      <c r="J106" s="3">
        <v>0.69510000000000005</v>
      </c>
      <c r="K106" s="3">
        <v>0.40148</v>
      </c>
      <c r="L106" s="3">
        <v>6.8250000000000005E-2</v>
      </c>
      <c r="M106" s="5">
        <v>0.23027</v>
      </c>
    </row>
    <row r="107" spans="1:13">
      <c r="A107">
        <v>1</v>
      </c>
      <c r="B107">
        <f t="shared" si="2"/>
        <v>0</v>
      </c>
      <c r="C107">
        <f t="shared" si="3"/>
        <v>0</v>
      </c>
      <c r="G107" s="4">
        <v>4.7859999999999996</v>
      </c>
      <c r="H107" s="3">
        <v>0.39046999999999998</v>
      </c>
      <c r="I107" s="3">
        <v>0.85563</v>
      </c>
      <c r="J107" s="3">
        <v>0.57379000000000002</v>
      </c>
      <c r="K107" s="3">
        <v>0.47216000000000002</v>
      </c>
      <c r="L107" s="3">
        <v>0.15071999999999999</v>
      </c>
      <c r="M107" s="5">
        <v>0.22974</v>
      </c>
    </row>
    <row r="108" spans="1:13">
      <c r="A108">
        <v>1</v>
      </c>
      <c r="B108">
        <f t="shared" si="2"/>
        <v>0</v>
      </c>
      <c r="C108">
        <f t="shared" si="3"/>
        <v>0</v>
      </c>
      <c r="G108" s="4">
        <v>4.7389999999999999</v>
      </c>
      <c r="H108" s="3">
        <v>0.88112999999999997</v>
      </c>
      <c r="I108" s="3">
        <v>0.60428999999999999</v>
      </c>
      <c r="J108" s="3">
        <v>0.73792999999999997</v>
      </c>
      <c r="K108" s="3">
        <v>0.26268000000000002</v>
      </c>
      <c r="L108" s="3">
        <v>6.3579999999999998E-2</v>
      </c>
      <c r="M108" s="5">
        <v>6.4310000000000006E-2</v>
      </c>
    </row>
    <row r="109" spans="1:13">
      <c r="A109">
        <v>1</v>
      </c>
      <c r="B109">
        <f t="shared" si="2"/>
        <v>0</v>
      </c>
      <c r="C109">
        <f t="shared" si="3"/>
        <v>0</v>
      </c>
      <c r="G109" s="4">
        <v>4.7149999999999999</v>
      </c>
      <c r="H109" s="3">
        <v>0.59867000000000004</v>
      </c>
      <c r="I109" s="3">
        <v>0.92557999999999996</v>
      </c>
      <c r="J109" s="3">
        <v>0.66015000000000001</v>
      </c>
      <c r="K109" s="3">
        <v>0.24499000000000001</v>
      </c>
      <c r="L109" s="3">
        <v>0.12905</v>
      </c>
      <c r="M109" s="5">
        <v>0.11251</v>
      </c>
    </row>
    <row r="110" spans="1:13">
      <c r="A110">
        <v>1</v>
      </c>
      <c r="B110">
        <f t="shared" si="2"/>
        <v>0</v>
      </c>
      <c r="C110">
        <f t="shared" si="3"/>
        <v>0</v>
      </c>
      <c r="G110" s="4">
        <v>4.694</v>
      </c>
      <c r="H110" s="3">
        <v>0.39752999999999999</v>
      </c>
      <c r="I110" s="3">
        <v>0.43106</v>
      </c>
      <c r="J110" s="3">
        <v>0.60163999999999995</v>
      </c>
      <c r="K110" s="3">
        <v>0.40820000000000001</v>
      </c>
      <c r="L110" s="3">
        <v>0.12569</v>
      </c>
      <c r="M110" s="5">
        <v>0.21221999999999999</v>
      </c>
    </row>
    <row r="111" spans="1:13">
      <c r="A111">
        <v>1</v>
      </c>
      <c r="B111">
        <f t="shared" si="2"/>
        <v>0</v>
      </c>
      <c r="C111">
        <f t="shared" si="3"/>
        <v>0</v>
      </c>
      <c r="G111" s="4">
        <v>4.6859999999999999</v>
      </c>
      <c r="H111" s="3">
        <v>1.0087999999999999</v>
      </c>
      <c r="I111" s="3">
        <v>0.54447000000000001</v>
      </c>
      <c r="J111" s="3">
        <v>0.69804999999999995</v>
      </c>
      <c r="K111" s="3">
        <v>0.30032999999999999</v>
      </c>
      <c r="L111" s="3">
        <v>5.8630000000000002E-2</v>
      </c>
      <c r="M111" s="5">
        <v>0.38085999999999998</v>
      </c>
    </row>
    <row r="112" spans="1:13">
      <c r="A112">
        <v>1</v>
      </c>
      <c r="B112">
        <f t="shared" si="2"/>
        <v>0</v>
      </c>
      <c r="C112">
        <f t="shared" si="3"/>
        <v>0</v>
      </c>
      <c r="G112" s="4">
        <v>4.681</v>
      </c>
      <c r="H112" s="3">
        <v>0.79906999999999995</v>
      </c>
      <c r="I112" s="3">
        <v>1.20278</v>
      </c>
      <c r="J112" s="3">
        <v>0.67390000000000005</v>
      </c>
      <c r="K112" s="3">
        <v>0.25123000000000001</v>
      </c>
      <c r="L112" s="3">
        <v>2.9610000000000001E-2</v>
      </c>
      <c r="M112" s="5">
        <v>0.15275</v>
      </c>
    </row>
    <row r="113" spans="1:13">
      <c r="A113">
        <v>1</v>
      </c>
      <c r="B113">
        <f t="shared" si="2"/>
        <v>0</v>
      </c>
      <c r="C113">
        <f t="shared" si="3"/>
        <v>0</v>
      </c>
      <c r="G113" s="4">
        <v>4.6769999999999996</v>
      </c>
      <c r="H113" s="3">
        <v>0.98548999999999998</v>
      </c>
      <c r="I113" s="3">
        <v>0.81889000000000001</v>
      </c>
      <c r="J113" s="3">
        <v>0.60236999999999996</v>
      </c>
      <c r="K113" s="3">
        <v>0</v>
      </c>
      <c r="L113" s="3">
        <v>0.13788</v>
      </c>
      <c r="M113" s="5">
        <v>0.17921999999999999</v>
      </c>
    </row>
    <row r="114" spans="1:13">
      <c r="A114">
        <v>1</v>
      </c>
      <c r="B114">
        <f t="shared" si="2"/>
        <v>0</v>
      </c>
      <c r="C114">
        <f t="shared" si="3"/>
        <v>0</v>
      </c>
      <c r="G114" s="4">
        <v>4.6420000000000003</v>
      </c>
      <c r="H114" s="3">
        <v>0.92049000000000003</v>
      </c>
      <c r="I114" s="3">
        <v>1.18468</v>
      </c>
      <c r="J114" s="3">
        <v>0.27688000000000001</v>
      </c>
      <c r="K114" s="3">
        <v>0.33206999999999998</v>
      </c>
      <c r="L114" s="3">
        <v>8.8840000000000002E-2</v>
      </c>
      <c r="M114" s="5">
        <v>0.11973</v>
      </c>
    </row>
    <row r="115" spans="1:13">
      <c r="A115">
        <v>1</v>
      </c>
      <c r="B115">
        <f t="shared" si="2"/>
        <v>0</v>
      </c>
      <c r="C115">
        <f t="shared" si="3"/>
        <v>0</v>
      </c>
      <c r="G115" s="4">
        <v>4.633</v>
      </c>
      <c r="H115" s="3">
        <v>0.54557999999999995</v>
      </c>
      <c r="I115" s="3">
        <v>0.67954000000000003</v>
      </c>
      <c r="J115" s="3">
        <v>0.40132000000000001</v>
      </c>
      <c r="K115" s="3">
        <v>0.42342000000000002</v>
      </c>
      <c r="L115" s="3">
        <v>4.3549999999999998E-2</v>
      </c>
      <c r="M115" s="5">
        <v>0.23086999999999999</v>
      </c>
    </row>
    <row r="116" spans="1:13">
      <c r="A116">
        <v>1</v>
      </c>
      <c r="B116">
        <f t="shared" si="2"/>
        <v>0</v>
      </c>
      <c r="C116">
        <f t="shared" si="3"/>
        <v>0</v>
      </c>
      <c r="G116" s="4">
        <v>4.6100000000000003</v>
      </c>
      <c r="H116" s="3">
        <v>0.27100000000000002</v>
      </c>
      <c r="I116" s="3">
        <v>1.0327599999999999</v>
      </c>
      <c r="J116" s="3">
        <v>0.33474999999999999</v>
      </c>
      <c r="K116" s="3">
        <v>0.25861000000000001</v>
      </c>
      <c r="L116" s="3">
        <v>8.0790000000000001E-2</v>
      </c>
      <c r="M116" s="5">
        <v>0.18987000000000001</v>
      </c>
    </row>
    <row r="117" spans="1:13">
      <c r="A117">
        <v>1</v>
      </c>
      <c r="B117">
        <f t="shared" si="2"/>
        <v>0</v>
      </c>
      <c r="C117">
        <f t="shared" si="3"/>
        <v>0</v>
      </c>
      <c r="G117" s="4">
        <v>4.5709999999999997</v>
      </c>
      <c r="H117" s="3">
        <v>7.1199999999999999E-2</v>
      </c>
      <c r="I117" s="3">
        <v>0.78968000000000005</v>
      </c>
      <c r="J117" s="3">
        <v>0.34200999999999998</v>
      </c>
      <c r="K117" s="3">
        <v>0.28531000000000001</v>
      </c>
      <c r="L117" s="3">
        <v>6.232E-2</v>
      </c>
      <c r="M117" s="5">
        <v>0.24362</v>
      </c>
    </row>
    <row r="118" spans="1:13">
      <c r="A118">
        <v>1</v>
      </c>
      <c r="B118">
        <f t="shared" si="2"/>
        <v>0</v>
      </c>
      <c r="C118">
        <f t="shared" si="3"/>
        <v>0</v>
      </c>
      <c r="G118" s="4">
        <v>4.5650000000000004</v>
      </c>
      <c r="H118" s="3">
        <v>0.64498999999999995</v>
      </c>
      <c r="I118" s="3">
        <v>0.38174000000000002</v>
      </c>
      <c r="J118" s="3">
        <v>0.51529000000000003</v>
      </c>
      <c r="K118" s="3">
        <v>0.39785999999999999</v>
      </c>
      <c r="L118" s="3">
        <v>8.4919999999999995E-2</v>
      </c>
      <c r="M118" s="5">
        <v>0.26474999999999999</v>
      </c>
    </row>
    <row r="119" spans="1:13">
      <c r="A119">
        <v>1</v>
      </c>
      <c r="B119">
        <f t="shared" si="2"/>
        <v>0</v>
      </c>
      <c r="C119">
        <f t="shared" si="3"/>
        <v>0</v>
      </c>
      <c r="G119" s="4">
        <v>4.55</v>
      </c>
      <c r="H119" s="3">
        <v>0.52107000000000003</v>
      </c>
      <c r="I119" s="3">
        <v>1.0140400000000001</v>
      </c>
      <c r="J119" s="3">
        <v>0.36878</v>
      </c>
      <c r="K119" s="3">
        <v>0.10081</v>
      </c>
      <c r="L119" s="3">
        <v>0.14660000000000001</v>
      </c>
      <c r="M119" s="5">
        <v>0.19062000000000001</v>
      </c>
    </row>
    <row r="120" spans="1:13">
      <c r="A120">
        <v>1</v>
      </c>
      <c r="B120">
        <f t="shared" si="2"/>
        <v>0</v>
      </c>
      <c r="C120">
        <f t="shared" si="3"/>
        <v>0</v>
      </c>
      <c r="G120" s="4">
        <v>4.5179999999999998</v>
      </c>
      <c r="H120" s="3">
        <v>0.26673000000000002</v>
      </c>
      <c r="I120" s="3">
        <v>0.74302000000000001</v>
      </c>
      <c r="J120" s="3">
        <v>0.38846999999999998</v>
      </c>
      <c r="K120" s="3">
        <v>0.24424999999999999</v>
      </c>
      <c r="L120" s="3">
        <v>0.17175000000000001</v>
      </c>
      <c r="M120" s="5">
        <v>0.46187</v>
      </c>
    </row>
    <row r="121" spans="1:13">
      <c r="A121">
        <v>1</v>
      </c>
      <c r="B121">
        <f t="shared" si="2"/>
        <v>0</v>
      </c>
      <c r="C121">
        <f t="shared" si="3"/>
        <v>0</v>
      </c>
      <c r="G121" s="4">
        <v>4.5170000000000003</v>
      </c>
      <c r="H121" s="3">
        <v>0</v>
      </c>
      <c r="I121" s="3">
        <v>1.0012000000000001</v>
      </c>
      <c r="J121" s="3">
        <v>9.8059999999999994E-2</v>
      </c>
      <c r="K121" s="3">
        <v>0.22605</v>
      </c>
      <c r="L121" s="3">
        <v>7.6249999999999998E-2</v>
      </c>
      <c r="M121" s="5">
        <v>0.24834000000000001</v>
      </c>
    </row>
    <row r="122" spans="1:13">
      <c r="A122">
        <v>1</v>
      </c>
      <c r="B122">
        <f t="shared" si="2"/>
        <v>0</v>
      </c>
      <c r="C122">
        <f t="shared" si="3"/>
        <v>0</v>
      </c>
      <c r="G122" s="4">
        <v>4.5140000000000002</v>
      </c>
      <c r="H122" s="3">
        <v>0.35997000000000001</v>
      </c>
      <c r="I122" s="3">
        <v>0.86448999999999998</v>
      </c>
      <c r="J122" s="3">
        <v>0.56874000000000002</v>
      </c>
      <c r="K122" s="3">
        <v>0.38281999999999999</v>
      </c>
      <c r="L122" s="3">
        <v>5.9069999999999998E-2</v>
      </c>
      <c r="M122" s="5">
        <v>0.32296000000000002</v>
      </c>
    </row>
    <row r="123" spans="1:13">
      <c r="A123">
        <v>1</v>
      </c>
      <c r="B123">
        <f t="shared" si="2"/>
        <v>0</v>
      </c>
      <c r="C123">
        <f t="shared" si="3"/>
        <v>0</v>
      </c>
      <c r="G123" s="4">
        <v>4.5119999999999996</v>
      </c>
      <c r="H123" s="3">
        <v>0.19073000000000001</v>
      </c>
      <c r="I123" s="3">
        <v>0.60406000000000004</v>
      </c>
      <c r="J123" s="3">
        <v>0.44055</v>
      </c>
      <c r="K123" s="3">
        <v>0.4345</v>
      </c>
      <c r="L123" s="3">
        <v>0.15048</v>
      </c>
      <c r="M123" s="5">
        <v>0.24324999999999999</v>
      </c>
    </row>
    <row r="124" spans="1:13">
      <c r="A124">
        <v>1</v>
      </c>
      <c r="B124">
        <f t="shared" si="2"/>
        <v>0</v>
      </c>
      <c r="C124">
        <f t="shared" si="3"/>
        <v>0</v>
      </c>
      <c r="G124" s="4">
        <v>4.5069999999999997</v>
      </c>
      <c r="H124" s="3">
        <v>0.33023999999999998</v>
      </c>
      <c r="I124" s="3">
        <v>0.95570999999999995</v>
      </c>
      <c r="J124" s="3">
        <v>0</v>
      </c>
      <c r="K124" s="3">
        <v>0.40839999999999999</v>
      </c>
      <c r="L124" s="3">
        <v>8.7859999999999994E-2</v>
      </c>
      <c r="M124" s="5">
        <v>0.21487999999999999</v>
      </c>
    </row>
    <row r="125" spans="1:13">
      <c r="A125">
        <v>1</v>
      </c>
      <c r="B125">
        <f t="shared" si="2"/>
        <v>0</v>
      </c>
      <c r="C125">
        <f t="shared" si="3"/>
        <v>0</v>
      </c>
      <c r="G125" s="4">
        <v>4.4359999999999999</v>
      </c>
      <c r="H125" s="3">
        <v>0.45406999999999997</v>
      </c>
      <c r="I125" s="3">
        <v>0.86907999999999996</v>
      </c>
      <c r="J125" s="3">
        <v>0.35874</v>
      </c>
      <c r="K125" s="3">
        <v>0.24232000000000001</v>
      </c>
      <c r="L125" s="3">
        <v>0.17460999999999999</v>
      </c>
      <c r="M125" s="5">
        <v>0.219</v>
      </c>
    </row>
    <row r="126" spans="1:13">
      <c r="A126">
        <v>1</v>
      </c>
      <c r="B126">
        <f t="shared" si="2"/>
        <v>0</v>
      </c>
      <c r="C126">
        <f t="shared" si="3"/>
        <v>0</v>
      </c>
      <c r="G126" s="4">
        <v>4.4189999999999996</v>
      </c>
      <c r="H126" s="3">
        <v>0.36470999999999998</v>
      </c>
      <c r="I126" s="3">
        <v>0.99875999999999998</v>
      </c>
      <c r="J126" s="3">
        <v>0.41435</v>
      </c>
      <c r="K126" s="3">
        <v>0.42215000000000003</v>
      </c>
      <c r="L126" s="3">
        <v>5.8389999999999997E-2</v>
      </c>
      <c r="M126" s="5">
        <v>0.37541999999999998</v>
      </c>
    </row>
    <row r="127" spans="1:13">
      <c r="A127">
        <v>1</v>
      </c>
      <c r="B127">
        <f t="shared" si="2"/>
        <v>0</v>
      </c>
      <c r="C127">
        <f t="shared" si="3"/>
        <v>0</v>
      </c>
      <c r="G127" s="4">
        <v>4.3689999999999998</v>
      </c>
      <c r="H127" s="3">
        <v>0.44024999999999997</v>
      </c>
      <c r="I127" s="3">
        <v>0.59206999999999999</v>
      </c>
      <c r="J127" s="3">
        <v>0.36291000000000001</v>
      </c>
      <c r="K127" s="3">
        <v>0.46073999999999998</v>
      </c>
      <c r="L127" s="3">
        <v>0.28105000000000002</v>
      </c>
      <c r="M127" s="5">
        <v>0.18093000000000001</v>
      </c>
    </row>
    <row r="128" spans="1:13">
      <c r="A128">
        <v>1</v>
      </c>
      <c r="B128">
        <f t="shared" si="2"/>
        <v>0</v>
      </c>
      <c r="C128">
        <f t="shared" si="3"/>
        <v>0</v>
      </c>
      <c r="G128" s="4">
        <v>4.3499999999999996</v>
      </c>
      <c r="H128" s="3">
        <v>0.76820999999999995</v>
      </c>
      <c r="I128" s="3">
        <v>0.77710999999999997</v>
      </c>
      <c r="J128" s="3">
        <v>0.72989999999999999</v>
      </c>
      <c r="K128" s="3">
        <v>0.19847000000000001</v>
      </c>
      <c r="L128" s="3">
        <v>3.9E-2</v>
      </c>
      <c r="M128" s="5">
        <v>7.8549999999999995E-2</v>
      </c>
    </row>
    <row r="129" spans="1:13">
      <c r="A129">
        <v>1</v>
      </c>
      <c r="B129">
        <f t="shared" si="2"/>
        <v>0</v>
      </c>
      <c r="C129">
        <f t="shared" si="3"/>
        <v>0</v>
      </c>
      <c r="G129" s="4">
        <v>4.3319999999999999</v>
      </c>
      <c r="H129" s="3">
        <v>0.99355000000000004</v>
      </c>
      <c r="I129" s="3">
        <v>1.1046400000000001</v>
      </c>
      <c r="J129" s="3">
        <v>4.7759999999999997E-2</v>
      </c>
      <c r="K129" s="3">
        <v>0.49495</v>
      </c>
      <c r="L129" s="3">
        <v>0.12474</v>
      </c>
      <c r="M129" s="5">
        <v>0.10460999999999999</v>
      </c>
    </row>
    <row r="130" spans="1:13">
      <c r="A130">
        <v>1</v>
      </c>
      <c r="B130">
        <f t="shared" si="2"/>
        <v>0</v>
      </c>
      <c r="C130">
        <f t="shared" si="3"/>
        <v>0</v>
      </c>
      <c r="G130" s="4">
        <v>4.3070000000000004</v>
      </c>
      <c r="H130" s="3">
        <v>0.27107999999999999</v>
      </c>
      <c r="I130" s="3">
        <v>0.70904999999999996</v>
      </c>
      <c r="J130" s="3">
        <v>0.48246</v>
      </c>
      <c r="K130" s="3">
        <v>0.44017000000000001</v>
      </c>
      <c r="L130" s="3">
        <v>0.19034000000000001</v>
      </c>
      <c r="M130" s="5">
        <v>0.79588000000000003</v>
      </c>
    </row>
    <row r="131" spans="1:13">
      <c r="A131">
        <v>1</v>
      </c>
      <c r="B131">
        <f t="shared" ref="B131:B159" si="4">SUMSQ(H131-AVERAGE(H131))</f>
        <v>0</v>
      </c>
      <c r="C131">
        <f t="shared" ref="C131:C159" si="5">COUNT(H131)-1</f>
        <v>0</v>
      </c>
      <c r="G131" s="4">
        <v>4.2969999999999997</v>
      </c>
      <c r="H131" s="3">
        <v>0.7419</v>
      </c>
      <c r="I131" s="3">
        <v>0.38562000000000002</v>
      </c>
      <c r="J131" s="3">
        <v>0.72926000000000002</v>
      </c>
      <c r="K131" s="3">
        <v>0.40577000000000002</v>
      </c>
      <c r="L131" s="3">
        <v>0.38330999999999998</v>
      </c>
      <c r="M131" s="5">
        <v>5.5469999999999998E-2</v>
      </c>
    </row>
    <row r="132" spans="1:13">
      <c r="A132">
        <v>1</v>
      </c>
      <c r="B132">
        <f t="shared" si="4"/>
        <v>0</v>
      </c>
      <c r="C132">
        <f t="shared" si="5"/>
        <v>0</v>
      </c>
      <c r="G132" s="4">
        <v>4.2919999999999998</v>
      </c>
      <c r="H132" s="3">
        <v>1.6039999999999999E-2</v>
      </c>
      <c r="I132" s="3">
        <v>0.41133999999999998</v>
      </c>
      <c r="J132" s="3">
        <v>0.22561999999999999</v>
      </c>
      <c r="K132" s="3">
        <v>0.43053999999999998</v>
      </c>
      <c r="L132" s="3">
        <v>6.9769999999999999E-2</v>
      </c>
      <c r="M132" s="5">
        <v>0.33128000000000002</v>
      </c>
    </row>
    <row r="133" spans="1:13">
      <c r="A133">
        <v>1</v>
      </c>
      <c r="B133">
        <f t="shared" si="4"/>
        <v>0</v>
      </c>
      <c r="C133">
        <f t="shared" si="5"/>
        <v>0</v>
      </c>
      <c r="G133" s="4">
        <v>4.2709999999999999</v>
      </c>
      <c r="H133" s="3">
        <v>0.83523999999999998</v>
      </c>
      <c r="I133" s="3">
        <v>1.01905</v>
      </c>
      <c r="J133" s="3">
        <v>0.70806000000000002</v>
      </c>
      <c r="K133" s="3">
        <v>0.53725999999999996</v>
      </c>
      <c r="L133" s="3">
        <v>9.1789999999999997E-2</v>
      </c>
      <c r="M133" s="5">
        <v>0.40827999999999998</v>
      </c>
    </row>
    <row r="134" spans="1:13">
      <c r="A134">
        <v>1</v>
      </c>
      <c r="B134">
        <f t="shared" si="4"/>
        <v>0</v>
      </c>
      <c r="C134">
        <f t="shared" si="5"/>
        <v>0</v>
      </c>
      <c r="G134" s="4">
        <v>4.2519999999999998</v>
      </c>
      <c r="H134" s="3">
        <v>0.42249999999999999</v>
      </c>
      <c r="I134" s="3">
        <v>0.88766999999999996</v>
      </c>
      <c r="J134" s="3">
        <v>0.23402000000000001</v>
      </c>
      <c r="K134" s="3">
        <v>0.49308999999999997</v>
      </c>
      <c r="L134" s="3">
        <v>5.7860000000000002E-2</v>
      </c>
      <c r="M134" s="5">
        <v>0.20618</v>
      </c>
    </row>
    <row r="135" spans="1:13">
      <c r="A135">
        <v>1</v>
      </c>
      <c r="B135">
        <f t="shared" si="4"/>
        <v>0</v>
      </c>
      <c r="C135">
        <f t="shared" si="5"/>
        <v>0</v>
      </c>
      <c r="G135" s="4">
        <v>4.218</v>
      </c>
      <c r="H135" s="3">
        <v>1.0121599999999999</v>
      </c>
      <c r="I135" s="3">
        <v>1.1061399999999999</v>
      </c>
      <c r="J135" s="3">
        <v>0.76649</v>
      </c>
      <c r="K135" s="3">
        <v>0.30586999999999998</v>
      </c>
      <c r="L135" s="3">
        <v>8.7200000000000003E-3</v>
      </c>
      <c r="M135" s="5">
        <v>0.11921</v>
      </c>
    </row>
    <row r="136" spans="1:13">
      <c r="A136">
        <v>1</v>
      </c>
      <c r="B136">
        <f t="shared" si="4"/>
        <v>0</v>
      </c>
      <c r="C136">
        <f t="shared" si="5"/>
        <v>0</v>
      </c>
      <c r="G136" s="4">
        <v>4.194</v>
      </c>
      <c r="H136" s="3">
        <v>0.88180000000000003</v>
      </c>
      <c r="I136" s="3">
        <v>0.747</v>
      </c>
      <c r="J136" s="3">
        <v>0.61712</v>
      </c>
      <c r="K136" s="3">
        <v>0.17288000000000001</v>
      </c>
      <c r="L136" s="3">
        <v>6.3240000000000005E-2</v>
      </c>
      <c r="M136" s="5">
        <v>0.11291</v>
      </c>
    </row>
    <row r="137" spans="1:13">
      <c r="A137">
        <v>1</v>
      </c>
      <c r="B137">
        <f t="shared" si="4"/>
        <v>0</v>
      </c>
      <c r="C137">
        <f t="shared" si="5"/>
        <v>0</v>
      </c>
      <c r="G137" s="4">
        <v>4.077</v>
      </c>
      <c r="H137" s="3">
        <v>0.54649000000000003</v>
      </c>
      <c r="I137" s="3">
        <v>0.68093000000000004</v>
      </c>
      <c r="J137" s="3">
        <v>0.40064</v>
      </c>
      <c r="K137" s="3">
        <v>0.35571000000000003</v>
      </c>
      <c r="L137" s="3">
        <v>7.8539999999999999E-2</v>
      </c>
      <c r="M137" s="5">
        <v>9.1310000000000002E-2</v>
      </c>
    </row>
    <row r="138" spans="1:13">
      <c r="A138">
        <v>1</v>
      </c>
      <c r="B138">
        <f t="shared" si="4"/>
        <v>0</v>
      </c>
      <c r="C138">
        <f t="shared" si="5"/>
        <v>0</v>
      </c>
      <c r="G138" s="4">
        <v>4.0330000000000004</v>
      </c>
      <c r="H138" s="3">
        <v>0.75778000000000001</v>
      </c>
      <c r="I138" s="3">
        <v>0.86040000000000005</v>
      </c>
      <c r="J138" s="3">
        <v>0.16683000000000001</v>
      </c>
      <c r="K138" s="3">
        <v>0.10384</v>
      </c>
      <c r="L138" s="3">
        <v>7.1220000000000006E-2</v>
      </c>
      <c r="M138" s="5">
        <v>0.12343999999999999</v>
      </c>
    </row>
    <row r="139" spans="1:13">
      <c r="A139">
        <v>1</v>
      </c>
      <c r="B139">
        <f t="shared" si="4"/>
        <v>0</v>
      </c>
      <c r="C139">
        <f t="shared" si="5"/>
        <v>0</v>
      </c>
      <c r="G139" s="4">
        <v>3.9950000000000001</v>
      </c>
      <c r="H139" s="3">
        <v>0.26074000000000003</v>
      </c>
      <c r="I139" s="3">
        <v>1.0352600000000001</v>
      </c>
      <c r="J139" s="3">
        <v>0.20583000000000001</v>
      </c>
      <c r="K139" s="3">
        <v>0.38857000000000003</v>
      </c>
      <c r="L139" s="3">
        <v>0.12352</v>
      </c>
      <c r="M139" s="5">
        <v>0.18798000000000001</v>
      </c>
    </row>
    <row r="140" spans="1:13">
      <c r="A140">
        <v>1</v>
      </c>
      <c r="B140">
        <f t="shared" si="4"/>
        <v>0</v>
      </c>
      <c r="C140">
        <f t="shared" si="5"/>
        <v>0</v>
      </c>
      <c r="G140" s="4">
        <v>3.9889999999999999</v>
      </c>
      <c r="H140" s="3">
        <v>0.67866000000000004</v>
      </c>
      <c r="I140" s="3">
        <v>0.66290000000000004</v>
      </c>
      <c r="J140" s="3">
        <v>0.31051000000000001</v>
      </c>
      <c r="K140" s="3">
        <v>0.41465999999999997</v>
      </c>
      <c r="L140" s="3">
        <v>0.11686000000000001</v>
      </c>
      <c r="M140" s="5">
        <v>0.12388</v>
      </c>
    </row>
    <row r="141" spans="1:13">
      <c r="A141">
        <v>1</v>
      </c>
      <c r="B141">
        <f t="shared" si="4"/>
        <v>0</v>
      </c>
      <c r="C141">
        <f t="shared" si="5"/>
        <v>0</v>
      </c>
      <c r="G141" s="4">
        <v>3.956</v>
      </c>
      <c r="H141" s="3">
        <v>0.23905999999999999</v>
      </c>
      <c r="I141" s="3">
        <v>0.79273000000000005</v>
      </c>
      <c r="J141" s="3">
        <v>0.36314999999999997</v>
      </c>
      <c r="K141" s="3">
        <v>0.22917000000000001</v>
      </c>
      <c r="L141" s="3">
        <v>0.19900000000000001</v>
      </c>
      <c r="M141" s="5">
        <v>0.17441000000000001</v>
      </c>
    </row>
    <row r="142" spans="1:13">
      <c r="A142">
        <v>1</v>
      </c>
      <c r="B142">
        <f t="shared" si="4"/>
        <v>0</v>
      </c>
      <c r="C142">
        <f t="shared" si="5"/>
        <v>0</v>
      </c>
      <c r="G142" s="4">
        <v>3.931</v>
      </c>
      <c r="H142" s="3">
        <v>0.21102000000000001</v>
      </c>
      <c r="I142" s="3">
        <v>1.1329899999999999</v>
      </c>
      <c r="J142" s="3">
        <v>0.33861000000000002</v>
      </c>
      <c r="K142" s="3">
        <v>0.45727000000000001</v>
      </c>
      <c r="L142" s="3">
        <v>7.2669999999999998E-2</v>
      </c>
      <c r="M142" s="5">
        <v>0.29065999999999997</v>
      </c>
    </row>
    <row r="143" spans="1:13">
      <c r="A143">
        <v>1</v>
      </c>
      <c r="B143">
        <f t="shared" si="4"/>
        <v>0</v>
      </c>
      <c r="C143">
        <f t="shared" si="5"/>
        <v>0</v>
      </c>
      <c r="G143" s="4">
        <v>3.9039999999999999</v>
      </c>
      <c r="H143" s="3">
        <v>0.36498000000000003</v>
      </c>
      <c r="I143" s="3">
        <v>0.97619</v>
      </c>
      <c r="J143" s="3">
        <v>0.43540000000000001</v>
      </c>
      <c r="K143" s="3">
        <v>0.36771999999999999</v>
      </c>
      <c r="L143" s="3">
        <v>0.10713</v>
      </c>
      <c r="M143" s="5">
        <v>0.20843</v>
      </c>
    </row>
    <row r="144" spans="1:13">
      <c r="A144">
        <v>1</v>
      </c>
      <c r="B144">
        <f t="shared" si="4"/>
        <v>0</v>
      </c>
      <c r="C144">
        <f t="shared" si="5"/>
        <v>0</v>
      </c>
      <c r="G144" s="4">
        <v>3.8959999999999999</v>
      </c>
      <c r="H144" s="3">
        <v>1.0602400000000001</v>
      </c>
      <c r="I144" s="3">
        <v>0.90527999999999997</v>
      </c>
      <c r="J144" s="3">
        <v>0.43371999999999999</v>
      </c>
      <c r="K144" s="3">
        <v>0.31913999999999998</v>
      </c>
      <c r="L144" s="3">
        <v>0.11090999999999999</v>
      </c>
      <c r="M144" s="5">
        <v>6.8220000000000003E-2</v>
      </c>
    </row>
    <row r="145" spans="1:13">
      <c r="A145">
        <v>1</v>
      </c>
      <c r="B145">
        <f t="shared" si="4"/>
        <v>0</v>
      </c>
      <c r="C145">
        <f t="shared" si="5"/>
        <v>0</v>
      </c>
      <c r="G145" s="4">
        <v>3.8450000000000002</v>
      </c>
      <c r="H145" s="3">
        <v>6.9400000000000003E-2</v>
      </c>
      <c r="I145" s="3">
        <v>0.77264999999999995</v>
      </c>
      <c r="J145" s="3">
        <v>0.29707</v>
      </c>
      <c r="K145" s="3">
        <v>0.47692000000000001</v>
      </c>
      <c r="L145" s="3">
        <v>0.15639</v>
      </c>
      <c r="M145" s="5">
        <v>0.19386999999999999</v>
      </c>
    </row>
    <row r="146" spans="1:13">
      <c r="A146">
        <v>1</v>
      </c>
      <c r="B146">
        <f t="shared" si="4"/>
        <v>0</v>
      </c>
      <c r="C146">
        <f t="shared" si="5"/>
        <v>0</v>
      </c>
      <c r="G146" s="4">
        <v>3.819</v>
      </c>
      <c r="H146" s="3">
        <v>0.46038000000000001</v>
      </c>
      <c r="I146" s="3">
        <v>0.62736000000000003</v>
      </c>
      <c r="J146" s="3">
        <v>0.61114000000000002</v>
      </c>
      <c r="K146" s="3">
        <v>0.66246000000000005</v>
      </c>
      <c r="L146" s="3">
        <v>7.2470000000000007E-2</v>
      </c>
      <c r="M146" s="5">
        <v>0.40359</v>
      </c>
    </row>
    <row r="147" spans="1:13">
      <c r="A147">
        <v>1</v>
      </c>
      <c r="B147">
        <f t="shared" si="4"/>
        <v>0</v>
      </c>
      <c r="C147">
        <f t="shared" si="5"/>
        <v>0</v>
      </c>
      <c r="G147" s="4">
        <v>3.7810000000000001</v>
      </c>
      <c r="H147" s="3">
        <v>0.28520000000000001</v>
      </c>
      <c r="I147" s="3">
        <v>1.00268</v>
      </c>
      <c r="J147" s="3">
        <v>0.38214999999999999</v>
      </c>
      <c r="K147" s="3">
        <v>0.32878000000000002</v>
      </c>
      <c r="L147" s="3">
        <v>5.747E-2</v>
      </c>
      <c r="M147" s="5">
        <v>0.34377000000000002</v>
      </c>
    </row>
    <row r="148" spans="1:13">
      <c r="A148">
        <v>1</v>
      </c>
      <c r="B148">
        <f t="shared" si="4"/>
        <v>0</v>
      </c>
      <c r="C148">
        <f t="shared" si="5"/>
        <v>0</v>
      </c>
      <c r="G148" s="4">
        <v>3.681</v>
      </c>
      <c r="H148" s="3">
        <v>0.20824000000000001</v>
      </c>
      <c r="I148" s="3">
        <v>0.66800999999999999</v>
      </c>
      <c r="J148" s="3">
        <v>0.46721000000000001</v>
      </c>
      <c r="K148" s="3">
        <v>0.19184000000000001</v>
      </c>
      <c r="L148" s="3">
        <v>8.1240000000000007E-2</v>
      </c>
      <c r="M148" s="5">
        <v>0.21332999999999999</v>
      </c>
    </row>
    <row r="149" spans="1:13">
      <c r="A149">
        <v>1</v>
      </c>
      <c r="B149">
        <f t="shared" si="4"/>
        <v>0</v>
      </c>
      <c r="C149">
        <f t="shared" si="5"/>
        <v>0</v>
      </c>
      <c r="G149" s="4">
        <v>3.6779999999999999</v>
      </c>
      <c r="H149" s="3">
        <v>7.85E-2</v>
      </c>
      <c r="I149" s="3">
        <v>0</v>
      </c>
      <c r="J149" s="3">
        <v>6.6989999999999994E-2</v>
      </c>
      <c r="K149" s="3">
        <v>0.48879</v>
      </c>
      <c r="L149" s="3">
        <v>8.2890000000000005E-2</v>
      </c>
      <c r="M149" s="5">
        <v>0.23835000000000001</v>
      </c>
    </row>
    <row r="150" spans="1:13">
      <c r="A150">
        <v>1</v>
      </c>
      <c r="B150">
        <f t="shared" si="4"/>
        <v>0</v>
      </c>
      <c r="C150">
        <f t="shared" si="5"/>
        <v>0</v>
      </c>
      <c r="G150" s="4">
        <v>3.6669999999999998</v>
      </c>
      <c r="H150" s="3">
        <v>0.34193000000000001</v>
      </c>
      <c r="I150" s="3">
        <v>0.76061999999999996</v>
      </c>
      <c r="J150" s="3">
        <v>0.15010000000000001</v>
      </c>
      <c r="K150" s="3">
        <v>0.23501</v>
      </c>
      <c r="L150" s="3">
        <v>5.2690000000000001E-2</v>
      </c>
      <c r="M150" s="5">
        <v>0.18386</v>
      </c>
    </row>
    <row r="151" spans="1:13">
      <c r="A151">
        <v>1</v>
      </c>
      <c r="B151">
        <f t="shared" si="4"/>
        <v>0</v>
      </c>
      <c r="C151">
        <f t="shared" si="5"/>
        <v>0</v>
      </c>
      <c r="G151" s="4">
        <v>3.6560000000000001</v>
      </c>
      <c r="H151" s="3">
        <v>0.17416999999999999</v>
      </c>
      <c r="I151" s="3">
        <v>0.46475</v>
      </c>
      <c r="J151" s="3">
        <v>0.24009</v>
      </c>
      <c r="K151" s="3">
        <v>0.37724999999999997</v>
      </c>
      <c r="L151" s="3">
        <v>0.12139</v>
      </c>
      <c r="M151" s="5">
        <v>0.28656999999999999</v>
      </c>
    </row>
    <row r="152" spans="1:13">
      <c r="A152">
        <v>1</v>
      </c>
      <c r="B152">
        <f t="shared" si="4"/>
        <v>0</v>
      </c>
      <c r="C152">
        <f t="shared" si="5"/>
        <v>0</v>
      </c>
      <c r="G152" s="4">
        <v>3.6549999999999998</v>
      </c>
      <c r="H152" s="3">
        <v>0.46533999999999998</v>
      </c>
      <c r="I152" s="3">
        <v>0.77115</v>
      </c>
      <c r="J152" s="3">
        <v>0.15185000000000001</v>
      </c>
      <c r="K152" s="3">
        <v>0.46866000000000002</v>
      </c>
      <c r="L152" s="3">
        <v>0.17921999999999999</v>
      </c>
      <c r="M152" s="5">
        <v>0.20165</v>
      </c>
    </row>
    <row r="153" spans="1:13">
      <c r="A153">
        <v>1</v>
      </c>
      <c r="B153">
        <f t="shared" si="4"/>
        <v>0</v>
      </c>
      <c r="C153">
        <f t="shared" si="5"/>
        <v>0</v>
      </c>
      <c r="G153" s="4">
        <v>3.5870000000000002</v>
      </c>
      <c r="H153" s="3">
        <v>0.25812000000000002</v>
      </c>
      <c r="I153" s="3">
        <v>0.85187999999999997</v>
      </c>
      <c r="J153" s="3">
        <v>0.27124999999999999</v>
      </c>
      <c r="K153" s="3">
        <v>0.39493</v>
      </c>
      <c r="L153" s="3">
        <v>0.12831999999999999</v>
      </c>
      <c r="M153" s="5">
        <v>0.21747</v>
      </c>
    </row>
    <row r="154" spans="1:13">
      <c r="A154">
        <v>1</v>
      </c>
      <c r="B154">
        <f t="shared" si="4"/>
        <v>0</v>
      </c>
      <c r="C154">
        <f t="shared" si="5"/>
        <v>0</v>
      </c>
      <c r="G154" s="4">
        <v>3.5750000000000002</v>
      </c>
      <c r="H154" s="3">
        <v>0.31981999999999999</v>
      </c>
      <c r="I154" s="3">
        <v>0.30285000000000001</v>
      </c>
      <c r="J154" s="3">
        <v>0.30335000000000001</v>
      </c>
      <c r="K154" s="3">
        <v>0.23413999999999999</v>
      </c>
      <c r="L154" s="3">
        <v>9.7189999999999999E-2</v>
      </c>
      <c r="M154" s="5">
        <v>0.36509999999999998</v>
      </c>
    </row>
    <row r="155" spans="1:13">
      <c r="A155">
        <v>1</v>
      </c>
      <c r="B155">
        <f t="shared" si="4"/>
        <v>0</v>
      </c>
      <c r="C155">
        <f t="shared" si="5"/>
        <v>0</v>
      </c>
      <c r="G155" s="4">
        <v>3.4649999999999999</v>
      </c>
      <c r="H155" s="3">
        <v>0.22208</v>
      </c>
      <c r="I155" s="3">
        <v>0.77370000000000005</v>
      </c>
      <c r="J155" s="3">
        <v>0.42864000000000002</v>
      </c>
      <c r="K155" s="3">
        <v>0.59201000000000004</v>
      </c>
      <c r="L155" s="3">
        <v>0.55191000000000001</v>
      </c>
      <c r="M155" s="5">
        <v>0.22628000000000001</v>
      </c>
    </row>
    <row r="156" spans="1:13">
      <c r="A156">
        <v>1</v>
      </c>
      <c r="B156">
        <f t="shared" si="4"/>
        <v>0</v>
      </c>
      <c r="C156">
        <f t="shared" si="5"/>
        <v>0</v>
      </c>
      <c r="G156" s="4">
        <v>3.34</v>
      </c>
      <c r="H156" s="3">
        <v>0.28665000000000002</v>
      </c>
      <c r="I156" s="3">
        <v>0.35386000000000001</v>
      </c>
      <c r="J156" s="3">
        <v>0.31909999999999999</v>
      </c>
      <c r="K156" s="3">
        <v>0.48449999999999999</v>
      </c>
      <c r="L156" s="3">
        <v>8.0100000000000005E-2</v>
      </c>
      <c r="M156" s="5">
        <v>0.18260000000000001</v>
      </c>
    </row>
    <row r="157" spans="1:13">
      <c r="A157">
        <v>1</v>
      </c>
      <c r="B157">
        <f t="shared" si="4"/>
        <v>0</v>
      </c>
      <c r="C157">
        <f t="shared" si="5"/>
        <v>0</v>
      </c>
      <c r="G157" s="4">
        <v>3.0059999999999998</v>
      </c>
      <c r="H157" s="3">
        <v>0.66320000000000001</v>
      </c>
      <c r="I157" s="3">
        <v>0.47488999999999998</v>
      </c>
      <c r="J157" s="3">
        <v>0.72192999999999996</v>
      </c>
      <c r="K157" s="3">
        <v>0.15684000000000001</v>
      </c>
      <c r="L157" s="3">
        <v>0.18906000000000001</v>
      </c>
      <c r="M157" s="5">
        <v>0.47178999999999999</v>
      </c>
    </row>
    <row r="158" spans="1:13">
      <c r="A158">
        <v>1</v>
      </c>
      <c r="B158">
        <f t="shared" si="4"/>
        <v>0</v>
      </c>
      <c r="C158">
        <f t="shared" si="5"/>
        <v>0</v>
      </c>
      <c r="G158" s="4">
        <v>2.9049999999999998</v>
      </c>
      <c r="H158" s="3">
        <v>1.5299999999999999E-2</v>
      </c>
      <c r="I158" s="3">
        <v>0.41587000000000002</v>
      </c>
      <c r="J158" s="3">
        <v>0.22395999999999999</v>
      </c>
      <c r="K158" s="3">
        <v>0.11849999999999999</v>
      </c>
      <c r="L158" s="3">
        <v>0.10062</v>
      </c>
      <c r="M158" s="5">
        <v>0.19727</v>
      </c>
    </row>
    <row r="159" spans="1:13" ht="15" thickBot="1">
      <c r="A159">
        <v>1</v>
      </c>
      <c r="B159">
        <f t="shared" si="4"/>
        <v>0</v>
      </c>
      <c r="C159">
        <f t="shared" si="5"/>
        <v>0</v>
      </c>
      <c r="G159" s="6">
        <v>2.839</v>
      </c>
      <c r="H159" s="7">
        <v>0.20868</v>
      </c>
      <c r="I159" s="7">
        <v>0.13994999999999999</v>
      </c>
      <c r="J159" s="7">
        <v>0.28443000000000002</v>
      </c>
      <c r="K159" s="7">
        <v>0.36453000000000002</v>
      </c>
      <c r="L159" s="7">
        <v>0.10731</v>
      </c>
      <c r="M159" s="8">
        <v>0.16681000000000001</v>
      </c>
    </row>
    <row r="162" spans="3:22">
      <c r="C162" t="s">
        <v>173</v>
      </c>
    </row>
    <row r="163" spans="3:22" ht="15" thickBot="1"/>
    <row r="164" spans="3:22">
      <c r="C164" s="12" t="s">
        <v>174</v>
      </c>
      <c r="D164" s="13"/>
    </row>
    <row r="165" spans="3:22">
      <c r="C165" s="14" t="s">
        <v>175</v>
      </c>
      <c r="D165" s="15">
        <v>0.88161130291716372</v>
      </c>
    </row>
    <row r="166" spans="3:22">
      <c r="C166" s="14" t="s">
        <v>176</v>
      </c>
      <c r="D166" s="15">
        <v>0.77723848943129892</v>
      </c>
    </row>
    <row r="167" spans="3:22">
      <c r="C167" s="14" t="s">
        <v>177</v>
      </c>
      <c r="D167" s="15">
        <v>0.76838703868022473</v>
      </c>
    </row>
    <row r="168" spans="3:22">
      <c r="C168" s="14" t="s">
        <v>2</v>
      </c>
      <c r="D168" s="15">
        <v>0.55104968755329731</v>
      </c>
    </row>
    <row r="169" spans="3:22" ht="15" thickBot="1">
      <c r="C169" s="16" t="s">
        <v>178</v>
      </c>
      <c r="D169" s="17">
        <v>158</v>
      </c>
    </row>
    <row r="171" spans="3:22" ht="15" thickBot="1">
      <c r="C171" t="s">
        <v>179</v>
      </c>
    </row>
    <row r="172" spans="3:22">
      <c r="C172" s="18"/>
      <c r="D172" s="19" t="s">
        <v>184</v>
      </c>
      <c r="E172" s="19" t="s">
        <v>185</v>
      </c>
      <c r="F172" s="19" t="s">
        <v>186</v>
      </c>
      <c r="G172" s="19" t="s">
        <v>187</v>
      </c>
      <c r="H172" s="20" t="s">
        <v>188</v>
      </c>
    </row>
    <row r="173" spans="3:22">
      <c r="C173" s="14" t="s">
        <v>180</v>
      </c>
      <c r="D173" s="11">
        <v>6</v>
      </c>
      <c r="E173" s="11">
        <v>159.98254935440249</v>
      </c>
      <c r="F173" s="11">
        <v>26.663758225733748</v>
      </c>
      <c r="G173" s="11">
        <v>87.809163863559093</v>
      </c>
      <c r="H173" s="15">
        <v>1.0428632327457423E-46</v>
      </c>
    </row>
    <row r="174" spans="3:22">
      <c r="C174" s="14" t="s">
        <v>181</v>
      </c>
      <c r="D174" s="11">
        <v>151</v>
      </c>
      <c r="E174" s="11">
        <v>45.852019481040578</v>
      </c>
      <c r="F174" s="11">
        <v>0.30365575815258661</v>
      </c>
      <c r="G174" s="11"/>
      <c r="H174" s="15"/>
    </row>
    <row r="175" spans="3:22">
      <c r="C175" s="33" t="s">
        <v>277</v>
      </c>
      <c r="D175" s="34">
        <f>D174-D176</f>
        <v>151</v>
      </c>
      <c r="E175" s="34">
        <f>E174-E176</f>
        <v>45.852019481040578</v>
      </c>
      <c r="F175" s="35">
        <f>E175/D175</f>
        <v>0.30365575815258661</v>
      </c>
      <c r="G175" s="34" t="e">
        <f>F175/0</f>
        <v>#DIV/0!</v>
      </c>
      <c r="H175" s="36" t="e">
        <f>_xlfn.F.INV.RT(0.05,151,0)</f>
        <v>#NUM!</v>
      </c>
      <c r="J175" s="1" t="s">
        <v>279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3:22">
      <c r="C176" s="33" t="s">
        <v>278</v>
      </c>
      <c r="D176" s="34">
        <v>0</v>
      </c>
      <c r="E176" s="34">
        <v>0</v>
      </c>
      <c r="F176" s="34" t="e">
        <f>E176/D176</f>
        <v>#DIV/0!</v>
      </c>
      <c r="G176" s="34"/>
      <c r="H176" s="36"/>
    </row>
    <row r="177" spans="3:11" ht="15" thickBot="1">
      <c r="C177" s="16" t="s">
        <v>182</v>
      </c>
      <c r="D177" s="21">
        <v>157</v>
      </c>
      <c r="E177" s="21">
        <v>205.83456883544306</v>
      </c>
      <c r="F177" s="21"/>
      <c r="G177" s="21"/>
      <c r="H177" s="17"/>
    </row>
    <row r="178" spans="3:11" ht="15" thickBot="1"/>
    <row r="179" spans="3:11">
      <c r="C179" s="18"/>
      <c r="D179" s="19" t="s">
        <v>189</v>
      </c>
      <c r="E179" s="19" t="s">
        <v>2</v>
      </c>
      <c r="F179" s="19" t="s">
        <v>190</v>
      </c>
      <c r="G179" s="19" t="s">
        <v>191</v>
      </c>
      <c r="H179" s="19" t="s">
        <v>192</v>
      </c>
      <c r="I179" s="19" t="s">
        <v>193</v>
      </c>
      <c r="J179" s="19" t="s">
        <v>194</v>
      </c>
      <c r="K179" s="20" t="s">
        <v>195</v>
      </c>
    </row>
    <row r="180" spans="3:11">
      <c r="C180" s="14" t="s">
        <v>183</v>
      </c>
      <c r="D180" s="11">
        <v>1.8601849449130621</v>
      </c>
      <c r="E180" s="11">
        <v>0.19048237068674689</v>
      </c>
      <c r="F180" s="11">
        <v>9.7656541033510322</v>
      </c>
      <c r="G180" s="11">
        <v>9.153416076572578E-18</v>
      </c>
      <c r="H180" s="11">
        <v>1.4838300819038983</v>
      </c>
      <c r="I180" s="11">
        <v>2.2365398079222261</v>
      </c>
      <c r="J180" s="11">
        <v>1.4838300819038983</v>
      </c>
      <c r="K180" s="15">
        <v>2.2365398079222261</v>
      </c>
    </row>
    <row r="181" spans="3:11">
      <c r="C181" s="14" t="s">
        <v>196</v>
      </c>
      <c r="D181" s="11">
        <v>0.86065720360830622</v>
      </c>
      <c r="E181" s="11">
        <v>0.22031131698214612</v>
      </c>
      <c r="F181" s="11">
        <v>3.9065501282353701</v>
      </c>
      <c r="G181" s="11">
        <v>1.4086235477418679E-4</v>
      </c>
      <c r="H181" s="11">
        <v>0.42536634061006956</v>
      </c>
      <c r="I181" s="11">
        <v>1.2959480666065428</v>
      </c>
      <c r="J181" s="11">
        <v>0.42536634061006956</v>
      </c>
      <c r="K181" s="15">
        <v>1.2959480666065428</v>
      </c>
    </row>
    <row r="182" spans="3:11">
      <c r="C182" s="14" t="s">
        <v>197</v>
      </c>
      <c r="D182" s="11">
        <v>1.4088915916493856</v>
      </c>
      <c r="E182" s="11">
        <v>0.22267506863239647</v>
      </c>
      <c r="F182" s="11">
        <v>6.3271187039589813</v>
      </c>
      <c r="G182" s="11">
        <v>2.6923423962561778E-9</v>
      </c>
      <c r="H182" s="11">
        <v>0.96893043068441143</v>
      </c>
      <c r="I182" s="11">
        <v>1.8488527526143597</v>
      </c>
      <c r="J182" s="11">
        <v>0.96893043068441143</v>
      </c>
      <c r="K182" s="15">
        <v>1.8488527526143597</v>
      </c>
    </row>
    <row r="183" spans="3:11">
      <c r="C183" s="14" t="s">
        <v>198</v>
      </c>
      <c r="D183" s="11">
        <v>0.9753090252823402</v>
      </c>
      <c r="E183" s="11">
        <v>0.31629299770307384</v>
      </c>
      <c r="F183" s="11">
        <v>3.0835618630986272</v>
      </c>
      <c r="G183" s="11">
        <v>2.4325288705144559E-3</v>
      </c>
      <c r="H183" s="11">
        <v>0.35037766080945776</v>
      </c>
      <c r="I183" s="11">
        <v>1.6002403897552226</v>
      </c>
      <c r="J183" s="11">
        <v>0.35037766080945776</v>
      </c>
      <c r="K183" s="15">
        <v>1.6002403897552226</v>
      </c>
    </row>
    <row r="184" spans="3:11">
      <c r="C184" s="14" t="s">
        <v>199</v>
      </c>
      <c r="D184" s="11">
        <v>1.3334329307729869</v>
      </c>
      <c r="E184" s="11">
        <v>0.38501568247240819</v>
      </c>
      <c r="F184" s="11">
        <v>3.4633210839886921</v>
      </c>
      <c r="G184" s="11">
        <v>6.9442689143247097E-4</v>
      </c>
      <c r="H184" s="11">
        <v>0.57271935969097432</v>
      </c>
      <c r="I184" s="11">
        <v>2.0941465018549996</v>
      </c>
      <c r="J184" s="11">
        <v>0.57271935969097432</v>
      </c>
      <c r="K184" s="15">
        <v>2.0941465018549996</v>
      </c>
    </row>
    <row r="185" spans="3:11">
      <c r="C185" s="14" t="s">
        <v>200</v>
      </c>
      <c r="D185" s="11">
        <v>0.78453813945533901</v>
      </c>
      <c r="E185" s="11">
        <v>0.43653278881244378</v>
      </c>
      <c r="F185" s="11">
        <v>1.7972032332087102</v>
      </c>
      <c r="G185" s="11">
        <v>7.4301837138845209E-2</v>
      </c>
      <c r="H185" s="11">
        <v>-7.7962874891530087E-2</v>
      </c>
      <c r="I185" s="11">
        <v>1.6470391538022082</v>
      </c>
      <c r="J185" s="11">
        <v>-7.7962874891530087E-2</v>
      </c>
      <c r="K185" s="15">
        <v>1.6470391538022082</v>
      </c>
    </row>
    <row r="186" spans="3:11" ht="15" thickBot="1">
      <c r="C186" s="16" t="s">
        <v>201</v>
      </c>
      <c r="D186" s="21">
        <v>0.38893285034919584</v>
      </c>
      <c r="E186" s="21">
        <v>0.39100292134193637</v>
      </c>
      <c r="F186" s="21">
        <v>0.99470574034169368</v>
      </c>
      <c r="G186" s="21">
        <v>0.32147071820984113</v>
      </c>
      <c r="H186" s="21">
        <v>-0.38361030084787145</v>
      </c>
      <c r="I186" s="21">
        <v>1.1614760015462631</v>
      </c>
      <c r="J186" s="21">
        <v>-0.38361030084787145</v>
      </c>
      <c r="K186" s="17">
        <v>1.1614760015462631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A0E4-0C23-4A0E-AE14-B2C1E58ACF87}">
  <dimension ref="A1:U207"/>
  <sheetViews>
    <sheetView topLeftCell="A184" workbookViewId="0">
      <selection activeCell="K192" sqref="K192"/>
    </sheetView>
  </sheetViews>
  <sheetFormatPr defaultRowHeight="14.4"/>
  <cols>
    <col min="1" max="1" width="9.44140625" bestFit="1" customWidth="1"/>
    <col min="2" max="2" width="13.21875" bestFit="1" customWidth="1"/>
    <col min="3" max="3" width="9.6640625" bestFit="1" customWidth="1"/>
    <col min="4" max="4" width="10.77734375" bestFit="1" customWidth="1"/>
    <col min="5" max="5" width="11.109375" customWidth="1"/>
    <col min="6" max="6" width="12" bestFit="1" customWidth="1"/>
    <col min="7" max="7" width="9.77734375" bestFit="1" customWidth="1"/>
    <col min="9" max="9" width="13.21875" bestFit="1" customWidth="1"/>
    <col min="10" max="10" width="10.77734375" bestFit="1" customWidth="1"/>
    <col min="11" max="11" width="11.109375" bestFit="1" customWidth="1"/>
    <col min="12" max="12" width="9.77734375" bestFit="1" customWidth="1"/>
  </cols>
  <sheetData>
    <row r="1" spans="1:16" ht="58.8">
      <c r="A1" s="22" t="s">
        <v>161</v>
      </c>
      <c r="B1" s="23" t="s">
        <v>208</v>
      </c>
      <c r="C1" s="23" t="s">
        <v>209</v>
      </c>
      <c r="D1" s="23" t="s">
        <v>210</v>
      </c>
      <c r="E1" s="23" t="s">
        <v>211</v>
      </c>
      <c r="F1" s="23" t="s">
        <v>212</v>
      </c>
      <c r="G1" s="24" t="s">
        <v>213</v>
      </c>
      <c r="I1" s="23" t="s">
        <v>208</v>
      </c>
      <c r="J1" s="23" t="s">
        <v>210</v>
      </c>
      <c r="K1" s="23" t="s">
        <v>211</v>
      </c>
      <c r="L1" s="24" t="s">
        <v>213</v>
      </c>
      <c r="N1" s="23" t="s">
        <v>208</v>
      </c>
      <c r="O1" s="23" t="s">
        <v>210</v>
      </c>
      <c r="P1" s="23" t="s">
        <v>211</v>
      </c>
    </row>
    <row r="2" spans="1:16">
      <c r="A2" s="4">
        <v>7.5869999999999997</v>
      </c>
      <c r="B2" s="3">
        <v>1.3965099999999999</v>
      </c>
      <c r="C2" s="3">
        <v>1.34951</v>
      </c>
      <c r="D2" s="3">
        <v>0.94142999999999999</v>
      </c>
      <c r="E2" s="3">
        <v>0.66556999999999999</v>
      </c>
      <c r="F2" s="3">
        <v>0.41977999999999999</v>
      </c>
      <c r="G2" s="5">
        <v>0.29677999999999999</v>
      </c>
      <c r="I2" s="3">
        <v>1.3965099999999999</v>
      </c>
      <c r="J2" s="3">
        <v>0.94142999999999999</v>
      </c>
      <c r="K2" s="3">
        <v>0.66556999999999999</v>
      </c>
      <c r="L2" s="5">
        <v>0.29677999999999999</v>
      </c>
      <c r="N2" s="3">
        <v>1.3965099999999999</v>
      </c>
      <c r="O2" s="3">
        <v>0.94142999999999999</v>
      </c>
      <c r="P2" s="3">
        <v>0.66556999999999999</v>
      </c>
    </row>
    <row r="3" spans="1:16">
      <c r="A3" s="4">
        <v>7.5609999999999999</v>
      </c>
      <c r="B3" s="3">
        <v>1.3023199999999999</v>
      </c>
      <c r="C3" s="3">
        <v>1.4022300000000001</v>
      </c>
      <c r="D3" s="3">
        <v>0.94784000000000002</v>
      </c>
      <c r="E3" s="3">
        <v>0.62877000000000005</v>
      </c>
      <c r="F3" s="3">
        <v>0.14144999999999999</v>
      </c>
      <c r="G3" s="5">
        <v>0.43630000000000002</v>
      </c>
      <c r="I3" s="3">
        <v>1.3023199999999999</v>
      </c>
      <c r="J3" s="3">
        <v>0.94784000000000002</v>
      </c>
      <c r="K3" s="3">
        <v>0.62877000000000005</v>
      </c>
      <c r="L3" s="5">
        <v>0.43630000000000002</v>
      </c>
      <c r="N3" s="3">
        <v>1.3023199999999999</v>
      </c>
      <c r="O3" s="3">
        <v>0.94784000000000002</v>
      </c>
      <c r="P3" s="3">
        <v>0.62877000000000005</v>
      </c>
    </row>
    <row r="4" spans="1:16">
      <c r="A4" s="4">
        <v>7.5270000000000001</v>
      </c>
      <c r="B4" s="3">
        <v>1.32548</v>
      </c>
      <c r="C4" s="3">
        <v>1.3605799999999999</v>
      </c>
      <c r="D4" s="3">
        <v>0.87463999999999997</v>
      </c>
      <c r="E4" s="3">
        <v>0.64937999999999996</v>
      </c>
      <c r="F4" s="3">
        <v>0.48357</v>
      </c>
      <c r="G4" s="5">
        <v>0.34139000000000003</v>
      </c>
      <c r="I4" s="3">
        <v>1.32548</v>
      </c>
      <c r="J4" s="3">
        <v>0.87463999999999997</v>
      </c>
      <c r="K4" s="3">
        <v>0.64937999999999996</v>
      </c>
      <c r="L4" s="5">
        <v>0.34139000000000003</v>
      </c>
      <c r="N4" s="3">
        <v>1.32548</v>
      </c>
      <c r="O4" s="3">
        <v>0.87463999999999997</v>
      </c>
      <c r="P4" s="3">
        <v>0.64937999999999996</v>
      </c>
    </row>
    <row r="5" spans="1:16">
      <c r="A5" s="4">
        <v>7.5220000000000002</v>
      </c>
      <c r="B5" s="3">
        <v>1.4590000000000001</v>
      </c>
      <c r="C5" s="3">
        <v>1.3309500000000001</v>
      </c>
      <c r="D5" s="3">
        <v>0.88521000000000005</v>
      </c>
      <c r="E5" s="3">
        <v>0.66973000000000005</v>
      </c>
      <c r="F5" s="3">
        <v>0.36503000000000002</v>
      </c>
      <c r="G5" s="5">
        <v>0.34699000000000002</v>
      </c>
      <c r="I5" s="3">
        <v>1.4590000000000001</v>
      </c>
      <c r="J5" s="3">
        <v>0.88521000000000005</v>
      </c>
      <c r="K5" s="3">
        <v>0.66973000000000005</v>
      </c>
      <c r="L5" s="5">
        <v>0.34699000000000002</v>
      </c>
      <c r="N5" s="3">
        <v>1.4590000000000001</v>
      </c>
      <c r="O5" s="3">
        <v>0.88521000000000005</v>
      </c>
      <c r="P5" s="3">
        <v>0.66973000000000005</v>
      </c>
    </row>
    <row r="6" spans="1:16">
      <c r="A6" s="4">
        <v>7.4269999999999996</v>
      </c>
      <c r="B6" s="3">
        <v>1.32629</v>
      </c>
      <c r="C6" s="3">
        <v>1.3226100000000001</v>
      </c>
      <c r="D6" s="3">
        <v>0.90563000000000005</v>
      </c>
      <c r="E6" s="3">
        <v>0.63297000000000003</v>
      </c>
      <c r="F6" s="3">
        <v>0.32956999999999997</v>
      </c>
      <c r="G6" s="5">
        <v>0.45811000000000002</v>
      </c>
      <c r="I6" s="3">
        <v>1.32629</v>
      </c>
      <c r="J6" s="3">
        <v>0.90563000000000005</v>
      </c>
      <c r="K6" s="3">
        <v>0.63297000000000003</v>
      </c>
      <c r="L6" s="5">
        <v>0.45811000000000002</v>
      </c>
      <c r="N6" s="3">
        <v>1.32629</v>
      </c>
      <c r="O6" s="3">
        <v>0.90563000000000005</v>
      </c>
      <c r="P6" s="3">
        <v>0.63297000000000003</v>
      </c>
    </row>
    <row r="7" spans="1:16">
      <c r="A7" s="4">
        <v>7.4059999999999997</v>
      </c>
      <c r="B7" s="3">
        <v>1.2902499999999999</v>
      </c>
      <c r="C7" s="3">
        <v>1.31826</v>
      </c>
      <c r="D7" s="3">
        <v>0.88910999999999996</v>
      </c>
      <c r="E7" s="3">
        <v>0.64168999999999998</v>
      </c>
      <c r="F7" s="3">
        <v>0.41371999999999998</v>
      </c>
      <c r="G7" s="5">
        <v>0.23351</v>
      </c>
      <c r="I7" s="3">
        <v>1.2902499999999999</v>
      </c>
      <c r="J7" s="3">
        <v>0.88910999999999996</v>
      </c>
      <c r="K7" s="3">
        <v>0.64168999999999998</v>
      </c>
      <c r="L7" s="5">
        <v>0.23351</v>
      </c>
      <c r="N7" s="3">
        <v>1.2902499999999999</v>
      </c>
      <c r="O7" s="3">
        <v>0.88910999999999996</v>
      </c>
      <c r="P7" s="3">
        <v>0.64168999999999998</v>
      </c>
    </row>
    <row r="8" spans="1:16">
      <c r="A8" s="4">
        <v>7.3780000000000001</v>
      </c>
      <c r="B8" s="3">
        <v>1.32944</v>
      </c>
      <c r="C8" s="3">
        <v>1.28017</v>
      </c>
      <c r="D8" s="3">
        <v>0.89283999999999997</v>
      </c>
      <c r="E8" s="3">
        <v>0.61575999999999997</v>
      </c>
      <c r="F8" s="3">
        <v>0.31813999999999998</v>
      </c>
      <c r="G8" s="5">
        <v>0.47610000000000002</v>
      </c>
      <c r="I8" s="3">
        <v>1.32944</v>
      </c>
      <c r="J8" s="3">
        <v>0.89283999999999997</v>
      </c>
      <c r="K8" s="3">
        <v>0.61575999999999997</v>
      </c>
      <c r="L8" s="5">
        <v>0.47610000000000002</v>
      </c>
      <c r="N8" s="3">
        <v>1.32944</v>
      </c>
      <c r="O8" s="3">
        <v>0.89283999999999997</v>
      </c>
      <c r="P8" s="3">
        <v>0.61575999999999997</v>
      </c>
    </row>
    <row r="9" spans="1:16">
      <c r="A9" s="4">
        <v>7.3639999999999999</v>
      </c>
      <c r="B9" s="3">
        <v>1.3317099999999999</v>
      </c>
      <c r="C9" s="3">
        <v>1.2890699999999999</v>
      </c>
      <c r="D9" s="3">
        <v>0.91086999999999996</v>
      </c>
      <c r="E9" s="3">
        <v>0.65980000000000005</v>
      </c>
      <c r="F9" s="3">
        <v>0.43844</v>
      </c>
      <c r="G9" s="5">
        <v>0.36262</v>
      </c>
      <c r="I9" s="3">
        <v>1.3317099999999999</v>
      </c>
      <c r="J9" s="3">
        <v>0.91086999999999996</v>
      </c>
      <c r="K9" s="3">
        <v>0.65980000000000005</v>
      </c>
      <c r="L9" s="5">
        <v>0.36262</v>
      </c>
      <c r="N9" s="3">
        <v>1.3317099999999999</v>
      </c>
      <c r="O9" s="3">
        <v>0.91086999999999996</v>
      </c>
      <c r="P9" s="3">
        <v>0.65980000000000005</v>
      </c>
    </row>
    <row r="10" spans="1:16">
      <c r="A10" s="4">
        <v>7.2859999999999996</v>
      </c>
      <c r="B10" s="3">
        <v>1.2501800000000001</v>
      </c>
      <c r="C10" s="3">
        <v>1.3196699999999999</v>
      </c>
      <c r="D10" s="3">
        <v>0.90837000000000001</v>
      </c>
      <c r="E10" s="3">
        <v>0.63937999999999995</v>
      </c>
      <c r="F10" s="3">
        <v>0.42921999999999999</v>
      </c>
      <c r="G10" s="5">
        <v>0.47500999999999999</v>
      </c>
      <c r="I10" s="3">
        <v>1.2501800000000001</v>
      </c>
      <c r="J10" s="3">
        <v>0.90837000000000001</v>
      </c>
      <c r="K10" s="3">
        <v>0.63937999999999995</v>
      </c>
      <c r="L10" s="5">
        <v>0.47500999999999999</v>
      </c>
      <c r="N10" s="3">
        <v>1.2501800000000001</v>
      </c>
      <c r="O10" s="3">
        <v>0.90837000000000001</v>
      </c>
      <c r="P10" s="3">
        <v>0.63937999999999995</v>
      </c>
    </row>
    <row r="11" spans="1:16">
      <c r="A11" s="4">
        <v>7.2839999999999998</v>
      </c>
      <c r="B11" s="3">
        <v>1.33358</v>
      </c>
      <c r="C11" s="3">
        <v>1.3092299999999999</v>
      </c>
      <c r="D11" s="3">
        <v>0.93156000000000005</v>
      </c>
      <c r="E11" s="3">
        <v>0.65124000000000004</v>
      </c>
      <c r="F11" s="3">
        <v>0.35637000000000002</v>
      </c>
      <c r="G11" s="5">
        <v>0.43562000000000001</v>
      </c>
      <c r="I11" s="3">
        <v>1.33358</v>
      </c>
      <c r="J11" s="3">
        <v>0.93156000000000005</v>
      </c>
      <c r="K11" s="3">
        <v>0.65124000000000004</v>
      </c>
      <c r="L11" s="5">
        <v>0.43562000000000001</v>
      </c>
      <c r="N11" s="3">
        <v>1.33358</v>
      </c>
      <c r="O11" s="3">
        <v>0.93156000000000005</v>
      </c>
      <c r="P11" s="3">
        <v>0.65124000000000004</v>
      </c>
    </row>
    <row r="12" spans="1:16">
      <c r="A12" s="4">
        <v>7.2779999999999996</v>
      </c>
      <c r="B12" s="3">
        <v>1.2285699999999999</v>
      </c>
      <c r="C12" s="3">
        <v>1.22393</v>
      </c>
      <c r="D12" s="3">
        <v>0.91386999999999996</v>
      </c>
      <c r="E12" s="3">
        <v>0.41319</v>
      </c>
      <c r="F12" s="3">
        <v>7.7850000000000003E-2</v>
      </c>
      <c r="G12" s="5">
        <v>0.33172000000000001</v>
      </c>
      <c r="I12" s="3">
        <v>1.2285699999999999</v>
      </c>
      <c r="J12" s="3">
        <v>0.91386999999999996</v>
      </c>
      <c r="K12" s="3">
        <v>0.41319</v>
      </c>
      <c r="L12" s="5">
        <v>0.33172000000000001</v>
      </c>
      <c r="N12" s="3">
        <v>1.2285699999999999</v>
      </c>
      <c r="O12" s="3">
        <v>0.91386999999999996</v>
      </c>
      <c r="P12" s="3">
        <v>0.41319</v>
      </c>
    </row>
    <row r="13" spans="1:16">
      <c r="A13" s="4">
        <v>7.226</v>
      </c>
      <c r="B13" s="3">
        <v>0.95577999999999996</v>
      </c>
      <c r="C13" s="3">
        <v>1.2378800000000001</v>
      </c>
      <c r="D13" s="3">
        <v>0.86026999999999998</v>
      </c>
      <c r="E13" s="3">
        <v>0.63375999999999999</v>
      </c>
      <c r="F13" s="3">
        <v>0.10582999999999999</v>
      </c>
      <c r="G13" s="5">
        <v>0.25496999999999997</v>
      </c>
      <c r="I13" s="3">
        <v>0.95577999999999996</v>
      </c>
      <c r="J13" s="3">
        <v>0.86026999999999998</v>
      </c>
      <c r="K13" s="3">
        <v>0.63375999999999999</v>
      </c>
      <c r="L13" s="5">
        <v>0.25496999999999997</v>
      </c>
      <c r="N13" s="3">
        <v>0.95577999999999996</v>
      </c>
      <c r="O13" s="3">
        <v>0.86026999999999998</v>
      </c>
      <c r="P13" s="3">
        <v>0.63375999999999999</v>
      </c>
    </row>
    <row r="14" spans="1:16">
      <c r="A14" s="4">
        <v>7.2</v>
      </c>
      <c r="B14" s="3">
        <v>1.3372299999999999</v>
      </c>
      <c r="C14" s="3">
        <v>1.29704</v>
      </c>
      <c r="D14" s="3">
        <v>0.89041999999999999</v>
      </c>
      <c r="E14" s="3">
        <v>0.62433000000000005</v>
      </c>
      <c r="F14" s="3">
        <v>0.18676000000000001</v>
      </c>
      <c r="G14" s="5">
        <v>0.33088000000000001</v>
      </c>
      <c r="I14" s="3">
        <v>1.3372299999999999</v>
      </c>
      <c r="J14" s="3">
        <v>0.89041999999999999</v>
      </c>
      <c r="K14" s="3">
        <v>0.62433000000000005</v>
      </c>
      <c r="L14" s="5">
        <v>0.33088000000000001</v>
      </c>
      <c r="N14" s="3">
        <v>1.3372299999999999</v>
      </c>
      <c r="O14" s="3">
        <v>0.89041999999999999</v>
      </c>
      <c r="P14" s="3">
        <v>0.62433000000000005</v>
      </c>
    </row>
    <row r="15" spans="1:16">
      <c r="A15" s="4">
        <v>7.1870000000000003</v>
      </c>
      <c r="B15" s="3">
        <v>1.02054</v>
      </c>
      <c r="C15" s="3">
        <v>0.91451000000000005</v>
      </c>
      <c r="D15" s="3">
        <v>0.81444000000000005</v>
      </c>
      <c r="E15" s="3">
        <v>0.48181000000000002</v>
      </c>
      <c r="F15" s="3">
        <v>0.21312</v>
      </c>
      <c r="G15" s="5">
        <v>0.14074</v>
      </c>
      <c r="I15" s="3">
        <v>1.02054</v>
      </c>
      <c r="J15" s="3">
        <v>0.81444000000000005</v>
      </c>
      <c r="K15" s="3">
        <v>0.48181000000000002</v>
      </c>
      <c r="L15" s="5">
        <v>0.14074</v>
      </c>
      <c r="N15" s="3">
        <v>1.02054</v>
      </c>
      <c r="O15" s="3">
        <v>0.81444000000000005</v>
      </c>
      <c r="P15" s="3">
        <v>0.48181000000000002</v>
      </c>
    </row>
    <row r="16" spans="1:16">
      <c r="A16" s="4">
        <v>7.1189999999999998</v>
      </c>
      <c r="B16" s="3">
        <v>1.3945099999999999</v>
      </c>
      <c r="C16" s="3">
        <v>1.2471099999999999</v>
      </c>
      <c r="D16" s="3">
        <v>0.86178999999999994</v>
      </c>
      <c r="E16" s="3">
        <v>0.54603999999999997</v>
      </c>
      <c r="F16" s="3">
        <v>0.15890000000000001</v>
      </c>
      <c r="G16" s="5">
        <v>0.40105000000000002</v>
      </c>
      <c r="I16" s="3">
        <v>1.3945099999999999</v>
      </c>
      <c r="J16" s="3">
        <v>0.86178999999999994</v>
      </c>
      <c r="K16" s="3">
        <v>0.54603999999999997</v>
      </c>
      <c r="L16" s="5">
        <v>0.40105000000000002</v>
      </c>
      <c r="N16" s="3">
        <v>1.3945099999999999</v>
      </c>
      <c r="O16" s="3">
        <v>0.86178999999999994</v>
      </c>
      <c r="P16" s="3">
        <v>0.54603999999999997</v>
      </c>
    </row>
    <row r="17" spans="1:16">
      <c r="A17" s="4">
        <v>6.9829999999999997</v>
      </c>
      <c r="B17" s="3">
        <v>0.98124</v>
      </c>
      <c r="C17" s="3">
        <v>1.2328699999999999</v>
      </c>
      <c r="D17" s="3">
        <v>0.69701999999999997</v>
      </c>
      <c r="E17" s="3">
        <v>0.49048999999999998</v>
      </c>
      <c r="F17" s="3">
        <v>0.17521</v>
      </c>
      <c r="G17" s="5">
        <v>0.14574000000000001</v>
      </c>
      <c r="I17" s="3">
        <v>0.98124</v>
      </c>
      <c r="J17" s="3">
        <v>0.69701999999999997</v>
      </c>
      <c r="K17" s="3">
        <v>0.49048999999999998</v>
      </c>
      <c r="L17" s="5">
        <v>0.14574000000000001</v>
      </c>
      <c r="N17" s="3">
        <v>0.98124</v>
      </c>
      <c r="O17" s="3">
        <v>0.69701999999999997</v>
      </c>
      <c r="P17" s="3">
        <v>0.49048999999999998</v>
      </c>
    </row>
    <row r="18" spans="1:16">
      <c r="A18" s="4">
        <v>6.9459999999999997</v>
      </c>
      <c r="B18" s="3">
        <v>1.5639099999999999</v>
      </c>
      <c r="C18" s="3">
        <v>1.21963</v>
      </c>
      <c r="D18" s="3">
        <v>0.91893999999999998</v>
      </c>
      <c r="E18" s="3">
        <v>0.61582999999999999</v>
      </c>
      <c r="F18" s="3">
        <v>0.37797999999999998</v>
      </c>
      <c r="G18" s="5">
        <v>0.28033999999999998</v>
      </c>
      <c r="I18" s="3">
        <v>1.5639099999999999</v>
      </c>
      <c r="J18" s="3">
        <v>0.91893999999999998</v>
      </c>
      <c r="K18" s="3">
        <v>0.61582999999999999</v>
      </c>
      <c r="L18" s="5">
        <v>0.28033999999999998</v>
      </c>
      <c r="N18" s="3">
        <v>1.5639099999999999</v>
      </c>
      <c r="O18" s="3">
        <v>0.91893999999999998</v>
      </c>
      <c r="P18" s="3">
        <v>0.61582999999999999</v>
      </c>
    </row>
    <row r="19" spans="1:16">
      <c r="A19" s="4">
        <v>6.94</v>
      </c>
      <c r="B19" s="3">
        <v>1.33596</v>
      </c>
      <c r="C19" s="3">
        <v>1.36948</v>
      </c>
      <c r="D19" s="3">
        <v>0.89532999999999996</v>
      </c>
      <c r="E19" s="3">
        <v>0.61777000000000004</v>
      </c>
      <c r="F19" s="3">
        <v>0.28703000000000001</v>
      </c>
      <c r="G19" s="5">
        <v>0.45900999999999997</v>
      </c>
      <c r="I19" s="3">
        <v>1.33596</v>
      </c>
      <c r="J19" s="3">
        <v>0.89532999999999996</v>
      </c>
      <c r="K19" s="3">
        <v>0.61777000000000004</v>
      </c>
      <c r="L19" s="5">
        <v>0.45900999999999997</v>
      </c>
      <c r="N19" s="3">
        <v>1.33596</v>
      </c>
      <c r="O19" s="3">
        <v>0.89532999999999996</v>
      </c>
      <c r="P19" s="3">
        <v>0.61777000000000004</v>
      </c>
    </row>
    <row r="20" spans="1:16">
      <c r="A20" s="4">
        <v>6.9370000000000003</v>
      </c>
      <c r="B20" s="3">
        <v>1.30782</v>
      </c>
      <c r="C20" s="3">
        <v>1.28566</v>
      </c>
      <c r="D20" s="3">
        <v>0.89666999999999997</v>
      </c>
      <c r="E20" s="3">
        <v>0.58450000000000002</v>
      </c>
      <c r="F20" s="3">
        <v>0.22539999999999999</v>
      </c>
      <c r="G20" s="5">
        <v>0.2225</v>
      </c>
      <c r="I20" s="3">
        <v>1.30782</v>
      </c>
      <c r="J20" s="3">
        <v>0.89666999999999997</v>
      </c>
      <c r="K20" s="3">
        <v>0.58450000000000002</v>
      </c>
      <c r="L20" s="5">
        <v>0.2225</v>
      </c>
      <c r="N20" s="3">
        <v>1.30782</v>
      </c>
      <c r="O20" s="3">
        <v>0.89666999999999997</v>
      </c>
      <c r="P20" s="3">
        <v>0.58450000000000002</v>
      </c>
    </row>
    <row r="21" spans="1:16">
      <c r="A21" s="4">
        <v>6.9009999999999998</v>
      </c>
      <c r="B21" s="3">
        <v>1.42727</v>
      </c>
      <c r="C21" s="3">
        <v>1.12575</v>
      </c>
      <c r="D21" s="3">
        <v>0.80925000000000002</v>
      </c>
      <c r="E21" s="3">
        <v>0.64156999999999997</v>
      </c>
      <c r="F21" s="3">
        <v>0.38583000000000001</v>
      </c>
      <c r="G21" s="5">
        <v>0.26428000000000001</v>
      </c>
      <c r="I21" s="3">
        <v>1.42727</v>
      </c>
      <c r="J21" s="3">
        <v>0.80925000000000002</v>
      </c>
      <c r="K21" s="3">
        <v>0.64156999999999997</v>
      </c>
      <c r="L21" s="5">
        <v>0.26428000000000001</v>
      </c>
      <c r="N21" s="3">
        <v>1.42727</v>
      </c>
      <c r="O21" s="3">
        <v>0.80925000000000002</v>
      </c>
      <c r="P21" s="3">
        <v>0.64156999999999997</v>
      </c>
    </row>
    <row r="22" spans="1:16">
      <c r="A22" s="4">
        <v>6.867</v>
      </c>
      <c r="B22" s="3">
        <v>1.26637</v>
      </c>
      <c r="C22" s="3">
        <v>1.28548</v>
      </c>
      <c r="D22" s="3">
        <v>0.90942999999999996</v>
      </c>
      <c r="E22" s="3">
        <v>0.59624999999999995</v>
      </c>
      <c r="F22" s="3">
        <v>0.32067000000000001</v>
      </c>
      <c r="G22" s="5">
        <v>0.51912000000000003</v>
      </c>
      <c r="I22" s="3">
        <v>1.26637</v>
      </c>
      <c r="J22" s="3">
        <v>0.90942999999999996</v>
      </c>
      <c r="K22" s="3">
        <v>0.59624999999999995</v>
      </c>
      <c r="L22" s="5">
        <v>0.51912000000000003</v>
      </c>
      <c r="N22" s="3">
        <v>1.26637</v>
      </c>
      <c r="O22" s="3">
        <v>0.90942999999999996</v>
      </c>
      <c r="P22" s="3">
        <v>0.59624999999999995</v>
      </c>
    </row>
    <row r="23" spans="1:16">
      <c r="A23" s="4">
        <v>6.8529999999999998</v>
      </c>
      <c r="B23" s="3">
        <v>1.3601099999999999</v>
      </c>
      <c r="C23" s="3">
        <v>1.08182</v>
      </c>
      <c r="D23" s="3">
        <v>0.76275999999999999</v>
      </c>
      <c r="E23" s="3">
        <v>0.63273999999999997</v>
      </c>
      <c r="F23" s="3">
        <v>0.32523999999999997</v>
      </c>
      <c r="G23" s="5">
        <v>0.21542</v>
      </c>
      <c r="I23" s="3">
        <v>1.3601099999999999</v>
      </c>
      <c r="J23" s="3">
        <v>0.76275999999999999</v>
      </c>
      <c r="K23" s="3">
        <v>0.63273999999999997</v>
      </c>
      <c r="L23" s="5">
        <v>0.21542</v>
      </c>
      <c r="N23" s="3">
        <v>1.3601099999999999</v>
      </c>
      <c r="O23" s="3">
        <v>0.76275999999999999</v>
      </c>
      <c r="P23" s="3">
        <v>0.63273999999999997</v>
      </c>
    </row>
    <row r="24" spans="1:16">
      <c r="A24" s="4">
        <v>6.81</v>
      </c>
      <c r="B24" s="3">
        <v>1.0442400000000001</v>
      </c>
      <c r="C24" s="3">
        <v>1.25596</v>
      </c>
      <c r="D24" s="3">
        <v>0.72052000000000005</v>
      </c>
      <c r="E24" s="3">
        <v>0.42908000000000002</v>
      </c>
      <c r="F24" s="3">
        <v>0.11069</v>
      </c>
      <c r="G24" s="5">
        <v>5.8409999999999997E-2</v>
      </c>
      <c r="I24" s="3">
        <v>1.0442400000000001</v>
      </c>
      <c r="J24" s="3">
        <v>0.72052000000000005</v>
      </c>
      <c r="K24" s="3">
        <v>0.42908000000000002</v>
      </c>
      <c r="L24" s="5">
        <v>5.8409999999999997E-2</v>
      </c>
      <c r="N24" s="3">
        <v>1.0442400000000001</v>
      </c>
      <c r="O24" s="3">
        <v>0.72052000000000005</v>
      </c>
      <c r="P24" s="3">
        <v>0.42908000000000002</v>
      </c>
    </row>
    <row r="25" spans="1:16">
      <c r="A25" s="4">
        <v>6.798</v>
      </c>
      <c r="B25" s="3">
        <v>1.52186</v>
      </c>
      <c r="C25" s="3">
        <v>1.02</v>
      </c>
      <c r="D25" s="3">
        <v>1.02525</v>
      </c>
      <c r="E25" s="3">
        <v>0.54252</v>
      </c>
      <c r="F25" s="3">
        <v>0.49209999999999998</v>
      </c>
      <c r="G25" s="5">
        <v>0.31104999999999999</v>
      </c>
      <c r="I25" s="3">
        <v>1.52186</v>
      </c>
      <c r="J25" s="3">
        <v>1.02525</v>
      </c>
      <c r="K25" s="3">
        <v>0.54252</v>
      </c>
      <c r="L25" s="5">
        <v>0.31104999999999999</v>
      </c>
      <c r="N25" s="3">
        <v>1.52186</v>
      </c>
      <c r="O25" s="3">
        <v>1.02525</v>
      </c>
      <c r="P25" s="3">
        <v>0.54252</v>
      </c>
    </row>
    <row r="26" spans="1:16">
      <c r="A26" s="4">
        <v>6.7859999999999996</v>
      </c>
      <c r="B26" s="3">
        <v>1.0635300000000001</v>
      </c>
      <c r="C26" s="3">
        <v>1.1984999999999999</v>
      </c>
      <c r="D26" s="3">
        <v>0.79661000000000004</v>
      </c>
      <c r="E26" s="3">
        <v>0.54210000000000003</v>
      </c>
      <c r="F26" s="3">
        <v>9.2700000000000005E-2</v>
      </c>
      <c r="G26" s="5">
        <v>0.24434</v>
      </c>
      <c r="I26" s="3">
        <v>1.0635300000000001</v>
      </c>
      <c r="J26" s="3">
        <v>0.79661000000000004</v>
      </c>
      <c r="K26" s="3">
        <v>0.54210000000000003</v>
      </c>
      <c r="L26" s="5">
        <v>0.24434</v>
      </c>
      <c r="N26" s="3">
        <v>1.0635300000000001</v>
      </c>
      <c r="O26" s="3">
        <v>0.79661000000000004</v>
      </c>
      <c r="P26" s="3">
        <v>0.54210000000000003</v>
      </c>
    </row>
    <row r="27" spans="1:16">
      <c r="A27" s="4">
        <v>6.75</v>
      </c>
      <c r="B27" s="3">
        <v>1.32792</v>
      </c>
      <c r="C27" s="3">
        <v>1.2993699999999999</v>
      </c>
      <c r="D27" s="3">
        <v>0.89185999999999999</v>
      </c>
      <c r="E27" s="3">
        <v>0.61477000000000004</v>
      </c>
      <c r="F27" s="3">
        <v>0.21843000000000001</v>
      </c>
      <c r="G27" s="5">
        <v>0.28214</v>
      </c>
      <c r="I27" s="3">
        <v>1.32792</v>
      </c>
      <c r="J27" s="3">
        <v>0.89185999999999999</v>
      </c>
      <c r="K27" s="3">
        <v>0.61477000000000004</v>
      </c>
      <c r="L27" s="5">
        <v>0.28214</v>
      </c>
      <c r="N27" s="3">
        <v>1.32792</v>
      </c>
      <c r="O27" s="3">
        <v>0.89185999999999999</v>
      </c>
      <c r="P27" s="3">
        <v>0.61477000000000004</v>
      </c>
    </row>
    <row r="28" spans="1:16">
      <c r="A28" s="4">
        <v>6.67</v>
      </c>
      <c r="B28" s="3">
        <v>1.1071500000000001</v>
      </c>
      <c r="C28" s="3">
        <v>1.1244700000000001</v>
      </c>
      <c r="D28" s="3">
        <v>0.85857000000000006</v>
      </c>
      <c r="E28" s="3">
        <v>0.44131999999999999</v>
      </c>
      <c r="F28" s="3">
        <v>0.12869</v>
      </c>
      <c r="G28" s="5">
        <v>0.33362999999999998</v>
      </c>
      <c r="I28" s="3">
        <v>1.1071500000000001</v>
      </c>
      <c r="J28" s="3">
        <v>0.85857000000000006</v>
      </c>
      <c r="K28" s="3">
        <v>0.44131999999999999</v>
      </c>
      <c r="L28" s="5">
        <v>0.33362999999999998</v>
      </c>
      <c r="N28" s="3">
        <v>1.1071500000000001</v>
      </c>
      <c r="O28" s="3">
        <v>0.85857000000000006</v>
      </c>
      <c r="P28" s="3">
        <v>0.44131999999999999</v>
      </c>
    </row>
    <row r="29" spans="1:16">
      <c r="A29" s="4">
        <v>6.6109999999999998</v>
      </c>
      <c r="B29" s="3">
        <v>1.69042</v>
      </c>
      <c r="C29" s="3">
        <v>1.0786</v>
      </c>
      <c r="D29" s="3">
        <v>0.79732999999999998</v>
      </c>
      <c r="E29" s="3">
        <v>0.64039999999999997</v>
      </c>
      <c r="F29" s="3">
        <v>0.52207999999999999</v>
      </c>
      <c r="G29" s="5">
        <v>0.32573000000000002</v>
      </c>
      <c r="I29" s="3">
        <v>1.69042</v>
      </c>
      <c r="J29" s="3">
        <v>0.79732999999999998</v>
      </c>
      <c r="K29" s="3">
        <v>0.64039999999999997</v>
      </c>
      <c r="L29" s="5">
        <v>0.32573000000000002</v>
      </c>
      <c r="N29" s="3">
        <v>1.69042</v>
      </c>
      <c r="O29" s="3">
        <v>0.79732999999999998</v>
      </c>
      <c r="P29" s="3">
        <v>0.64039999999999997</v>
      </c>
    </row>
    <row r="30" spans="1:16">
      <c r="A30" s="4">
        <v>6.5750000000000002</v>
      </c>
      <c r="B30" s="3">
        <v>1.2777799999999999</v>
      </c>
      <c r="C30" s="3">
        <v>1.2603800000000001</v>
      </c>
      <c r="D30" s="3">
        <v>0.94579000000000002</v>
      </c>
      <c r="E30" s="3">
        <v>0.55010999999999999</v>
      </c>
      <c r="F30" s="3">
        <v>0.20646</v>
      </c>
      <c r="G30" s="5">
        <v>0.12332</v>
      </c>
      <c r="I30" s="3">
        <v>1.2777799999999999</v>
      </c>
      <c r="J30" s="3">
        <v>0.94579000000000002</v>
      </c>
      <c r="K30" s="3">
        <v>0.55010999999999999</v>
      </c>
      <c r="L30" s="5">
        <v>0.12332</v>
      </c>
      <c r="N30" s="3">
        <v>1.2777799999999999</v>
      </c>
      <c r="O30" s="3">
        <v>0.94579000000000002</v>
      </c>
      <c r="P30" s="3">
        <v>0.55010999999999999</v>
      </c>
    </row>
    <row r="31" spans="1:16">
      <c r="A31" s="4">
        <v>6.5739999999999998</v>
      </c>
      <c r="B31" s="3">
        <v>1.0535099999999999</v>
      </c>
      <c r="C31" s="3">
        <v>1.24823</v>
      </c>
      <c r="D31" s="3">
        <v>0.78722999999999999</v>
      </c>
      <c r="E31" s="3">
        <v>0.44973999999999997</v>
      </c>
      <c r="F31" s="3">
        <v>8.4839999999999999E-2</v>
      </c>
      <c r="G31" s="5">
        <v>0.11451</v>
      </c>
      <c r="I31" s="3">
        <v>1.0535099999999999</v>
      </c>
      <c r="J31" s="3">
        <v>0.78722999999999999</v>
      </c>
      <c r="K31" s="3">
        <v>0.44973999999999997</v>
      </c>
      <c r="L31" s="5">
        <v>0.11451</v>
      </c>
      <c r="N31" s="3">
        <v>1.0535099999999999</v>
      </c>
      <c r="O31" s="3">
        <v>0.78722999999999999</v>
      </c>
      <c r="P31" s="3">
        <v>0.44973999999999997</v>
      </c>
    </row>
    <row r="32" spans="1:16">
      <c r="A32" s="4">
        <v>6.5049999999999999</v>
      </c>
      <c r="B32" s="3">
        <v>1.1789799999999999</v>
      </c>
      <c r="C32" s="3">
        <v>1.2064299999999999</v>
      </c>
      <c r="D32" s="3">
        <v>0.84482999999999997</v>
      </c>
      <c r="E32" s="3">
        <v>0.46364</v>
      </c>
      <c r="F32" s="3">
        <v>2.6519999999999998E-2</v>
      </c>
      <c r="G32" s="5">
        <v>0.10686</v>
      </c>
      <c r="I32" s="3">
        <v>1.1789799999999999</v>
      </c>
      <c r="J32" s="3">
        <v>0.84482999999999997</v>
      </c>
      <c r="K32" s="3">
        <v>0.46364</v>
      </c>
      <c r="L32" s="5">
        <v>0.10686</v>
      </c>
      <c r="N32" s="3">
        <v>1.1789799999999999</v>
      </c>
      <c r="O32" s="3">
        <v>0.84482999999999997</v>
      </c>
      <c r="P32" s="3">
        <v>0.46364</v>
      </c>
    </row>
    <row r="33" spans="1:16">
      <c r="A33" s="4">
        <v>6.4850000000000003</v>
      </c>
      <c r="B33" s="3">
        <v>1.06166</v>
      </c>
      <c r="C33" s="3">
        <v>1.2089000000000001</v>
      </c>
      <c r="D33" s="3">
        <v>0.81159999999999999</v>
      </c>
      <c r="E33" s="3">
        <v>0.60362000000000005</v>
      </c>
      <c r="F33" s="3">
        <v>0.24557999999999999</v>
      </c>
      <c r="G33" s="5">
        <v>0.2324</v>
      </c>
      <c r="I33" s="3">
        <v>1.06166</v>
      </c>
      <c r="J33" s="3">
        <v>0.81159999999999999</v>
      </c>
      <c r="K33" s="3">
        <v>0.60362000000000005</v>
      </c>
      <c r="L33" s="5">
        <v>0.2324</v>
      </c>
      <c r="N33" s="3">
        <v>1.06166</v>
      </c>
      <c r="O33" s="3">
        <v>0.81159999999999999</v>
      </c>
      <c r="P33" s="3">
        <v>0.60362000000000005</v>
      </c>
    </row>
    <row r="34" spans="1:16">
      <c r="A34" s="4">
        <v>6.4770000000000003</v>
      </c>
      <c r="B34" s="3">
        <v>0.91861000000000004</v>
      </c>
      <c r="C34" s="3">
        <v>1.2401800000000001</v>
      </c>
      <c r="D34" s="3">
        <v>0.69077</v>
      </c>
      <c r="E34" s="3">
        <v>0.53466000000000002</v>
      </c>
      <c r="F34" s="3">
        <v>5.1200000000000002E-2</v>
      </c>
      <c r="G34" s="5">
        <v>0.18401000000000001</v>
      </c>
      <c r="I34" s="3">
        <v>0.91861000000000004</v>
      </c>
      <c r="J34" s="3">
        <v>0.69077</v>
      </c>
      <c r="K34" s="3">
        <v>0.53466000000000002</v>
      </c>
      <c r="L34" s="5">
        <v>0.18401000000000001</v>
      </c>
      <c r="N34" s="3">
        <v>0.91861000000000004</v>
      </c>
      <c r="O34" s="3">
        <v>0.69077</v>
      </c>
      <c r="P34" s="3">
        <v>0.53466000000000002</v>
      </c>
    </row>
    <row r="35" spans="1:16">
      <c r="A35" s="4">
        <v>6.4550000000000001</v>
      </c>
      <c r="B35" s="3">
        <v>0.96689999999999998</v>
      </c>
      <c r="C35" s="3">
        <v>1.2650399999999999</v>
      </c>
      <c r="D35" s="3">
        <v>0.73850000000000005</v>
      </c>
      <c r="E35" s="3">
        <v>0.55664000000000002</v>
      </c>
      <c r="F35" s="3">
        <v>3.1870000000000002E-2</v>
      </c>
      <c r="G35" s="5">
        <v>0.57630000000000003</v>
      </c>
      <c r="I35" s="3">
        <v>0.96689999999999998</v>
      </c>
      <c r="J35" s="3">
        <v>0.73850000000000005</v>
      </c>
      <c r="K35" s="3">
        <v>0.55664000000000002</v>
      </c>
      <c r="L35" s="5">
        <v>0.57630000000000003</v>
      </c>
      <c r="N35" s="3">
        <v>0.96689999999999998</v>
      </c>
      <c r="O35" s="3">
        <v>0.73850000000000005</v>
      </c>
      <c r="P35" s="3">
        <v>0.55664000000000002</v>
      </c>
    </row>
    <row r="36" spans="1:16">
      <c r="A36" s="4">
        <v>6.4109999999999996</v>
      </c>
      <c r="B36" s="3">
        <v>1.39541</v>
      </c>
      <c r="C36" s="3">
        <v>1.0839300000000001</v>
      </c>
      <c r="D36" s="3">
        <v>0.72024999999999995</v>
      </c>
      <c r="E36" s="3">
        <v>0.31047999999999998</v>
      </c>
      <c r="F36" s="3">
        <v>0.32523999999999997</v>
      </c>
      <c r="G36" s="5">
        <v>0.13705999999999999</v>
      </c>
      <c r="I36" s="3">
        <v>1.39541</v>
      </c>
      <c r="J36" s="3">
        <v>0.72024999999999995</v>
      </c>
      <c r="K36" s="3">
        <v>0.31047999999999998</v>
      </c>
      <c r="L36" s="5">
        <v>0.13705999999999999</v>
      </c>
      <c r="N36" s="3">
        <v>1.39541</v>
      </c>
      <c r="O36" s="3">
        <v>0.72024999999999995</v>
      </c>
      <c r="P36" s="3">
        <v>0.31047999999999998</v>
      </c>
    </row>
    <row r="37" spans="1:16">
      <c r="A37" s="4">
        <v>6.3289999999999997</v>
      </c>
      <c r="B37" s="3">
        <v>1.23011</v>
      </c>
      <c r="C37" s="3">
        <v>1.31379</v>
      </c>
      <c r="D37" s="3">
        <v>0.95562000000000002</v>
      </c>
      <c r="E37" s="3">
        <v>0.45950999999999997</v>
      </c>
      <c r="F37" s="3">
        <v>6.3979999999999995E-2</v>
      </c>
      <c r="G37" s="5">
        <v>0.18226999999999999</v>
      </c>
      <c r="I37" s="3">
        <v>1.23011</v>
      </c>
      <c r="J37" s="3">
        <v>0.95562000000000002</v>
      </c>
      <c r="K37" s="3">
        <v>0.45950999999999997</v>
      </c>
      <c r="L37" s="5">
        <v>0.18226999999999999</v>
      </c>
      <c r="N37" s="3">
        <v>1.23011</v>
      </c>
      <c r="O37" s="3">
        <v>0.95562000000000002</v>
      </c>
      <c r="P37" s="3">
        <v>0.45950999999999997</v>
      </c>
    </row>
    <row r="38" spans="1:16">
      <c r="A38" s="4">
        <v>6.3019999999999996</v>
      </c>
      <c r="B38" s="3">
        <v>1.2074</v>
      </c>
      <c r="C38" s="3">
        <v>1.30203</v>
      </c>
      <c r="D38" s="3">
        <v>0.88721000000000005</v>
      </c>
      <c r="E38" s="3">
        <v>0.60365000000000002</v>
      </c>
      <c r="F38" s="3">
        <v>0.13586000000000001</v>
      </c>
      <c r="G38" s="5">
        <v>0.51751999999999998</v>
      </c>
      <c r="I38" s="3">
        <v>1.2074</v>
      </c>
      <c r="J38" s="3">
        <v>0.88721000000000005</v>
      </c>
      <c r="K38" s="3">
        <v>0.60365000000000002</v>
      </c>
      <c r="L38" s="5">
        <v>0.51751999999999998</v>
      </c>
      <c r="N38" s="3">
        <v>1.2074</v>
      </c>
      <c r="O38" s="3">
        <v>0.88721000000000005</v>
      </c>
      <c r="P38" s="3">
        <v>0.60365000000000002</v>
      </c>
    </row>
    <row r="39" spans="1:16">
      <c r="A39" s="4">
        <v>6.298</v>
      </c>
      <c r="B39" s="3">
        <v>1.29098</v>
      </c>
      <c r="C39" s="3">
        <v>1.0761700000000001</v>
      </c>
      <c r="D39" s="3">
        <v>0.87529999999999997</v>
      </c>
      <c r="E39" s="3">
        <v>0.39739999999999998</v>
      </c>
      <c r="F39" s="3">
        <v>8.1290000000000001E-2</v>
      </c>
      <c r="G39" s="5">
        <v>0.25375999999999999</v>
      </c>
      <c r="I39" s="3">
        <v>1.29098</v>
      </c>
      <c r="J39" s="3">
        <v>0.87529999999999997</v>
      </c>
      <c r="K39" s="3">
        <v>0.39739999999999998</v>
      </c>
      <c r="L39" s="5">
        <v>0.25375999999999999</v>
      </c>
      <c r="N39" s="3">
        <v>1.29098</v>
      </c>
      <c r="O39" s="3">
        <v>0.87529999999999997</v>
      </c>
      <c r="P39" s="3">
        <v>0.39739999999999998</v>
      </c>
    </row>
    <row r="40" spans="1:16">
      <c r="A40" s="4">
        <v>6.2949999999999999</v>
      </c>
      <c r="B40" s="3">
        <v>1.5542199999999999</v>
      </c>
      <c r="C40" s="3">
        <v>1.16594</v>
      </c>
      <c r="D40" s="3">
        <v>0.72492000000000001</v>
      </c>
      <c r="E40" s="3">
        <v>0.55498999999999998</v>
      </c>
      <c r="F40" s="3">
        <v>0.25608999999999998</v>
      </c>
      <c r="G40" s="5">
        <v>0.16228000000000001</v>
      </c>
      <c r="I40" s="3">
        <v>1.5542199999999999</v>
      </c>
      <c r="J40" s="3">
        <v>0.72492000000000001</v>
      </c>
      <c r="K40" s="3">
        <v>0.55498999999999998</v>
      </c>
      <c r="L40" s="5">
        <v>0.16228000000000001</v>
      </c>
      <c r="N40" s="3">
        <v>1.5542199999999999</v>
      </c>
      <c r="O40" s="3">
        <v>0.72492000000000001</v>
      </c>
      <c r="P40" s="3">
        <v>0.55498999999999998</v>
      </c>
    </row>
    <row r="41" spans="1:16">
      <c r="A41" s="4">
        <v>6.2690000000000001</v>
      </c>
      <c r="B41" s="3">
        <v>0.99534</v>
      </c>
      <c r="C41" s="3">
        <v>0.97199999999999998</v>
      </c>
      <c r="D41" s="3">
        <v>0.60819999999999996</v>
      </c>
      <c r="E41" s="3">
        <v>0.59657000000000004</v>
      </c>
      <c r="F41" s="3">
        <v>0.13633000000000001</v>
      </c>
      <c r="G41" s="5">
        <v>0.16991000000000001</v>
      </c>
      <c r="I41" s="3">
        <v>0.99534</v>
      </c>
      <c r="J41" s="3">
        <v>0.60819999999999996</v>
      </c>
      <c r="K41" s="3">
        <v>0.59657000000000004</v>
      </c>
      <c r="L41" s="5">
        <v>0.16991000000000001</v>
      </c>
      <c r="N41" s="3">
        <v>0.99534</v>
      </c>
      <c r="O41" s="3">
        <v>0.60819999999999996</v>
      </c>
      <c r="P41" s="3">
        <v>0.59657000000000004</v>
      </c>
    </row>
    <row r="42" spans="1:16">
      <c r="A42" s="4">
        <v>6.1680000000000001</v>
      </c>
      <c r="B42" s="3">
        <v>1.21183</v>
      </c>
      <c r="C42" s="3">
        <v>1.18354</v>
      </c>
      <c r="D42" s="3">
        <v>0.61482999999999999</v>
      </c>
      <c r="E42" s="3">
        <v>0.55884</v>
      </c>
      <c r="F42" s="3">
        <v>1.14E-2</v>
      </c>
      <c r="G42" s="5">
        <v>0.31844</v>
      </c>
      <c r="I42" s="3">
        <v>1.21183</v>
      </c>
      <c r="J42" s="3">
        <v>0.61482999999999999</v>
      </c>
      <c r="K42" s="3">
        <v>0.55884</v>
      </c>
      <c r="L42" s="5">
        <v>0.31844</v>
      </c>
      <c r="N42" s="3">
        <v>1.21183</v>
      </c>
      <c r="O42" s="3">
        <v>0.61482999999999999</v>
      </c>
      <c r="P42" s="3">
        <v>0.55884</v>
      </c>
    </row>
    <row r="43" spans="1:16">
      <c r="A43" s="4">
        <v>6.13</v>
      </c>
      <c r="B43" s="3">
        <v>0.76454</v>
      </c>
      <c r="C43" s="3">
        <v>1.0250699999999999</v>
      </c>
      <c r="D43" s="3">
        <v>0.67737000000000003</v>
      </c>
      <c r="E43" s="3">
        <v>0.40350000000000003</v>
      </c>
      <c r="F43" s="3">
        <v>0.11776</v>
      </c>
      <c r="G43" s="5">
        <v>0.10692</v>
      </c>
      <c r="I43" s="3">
        <v>0.76454</v>
      </c>
      <c r="J43" s="3">
        <v>0.67737000000000003</v>
      </c>
      <c r="K43" s="3">
        <v>0.40350000000000003</v>
      </c>
      <c r="L43" s="5">
        <v>0.10692</v>
      </c>
      <c r="N43" s="3">
        <v>0.76454</v>
      </c>
      <c r="O43" s="3">
        <v>0.67737000000000003</v>
      </c>
      <c r="P43" s="3">
        <v>0.40350000000000003</v>
      </c>
    </row>
    <row r="44" spans="1:16">
      <c r="A44" s="4">
        <v>6.1230000000000002</v>
      </c>
      <c r="B44" s="3">
        <v>0.74553000000000003</v>
      </c>
      <c r="C44" s="3">
        <v>1.04356</v>
      </c>
      <c r="D44" s="3">
        <v>0.64424999999999999</v>
      </c>
      <c r="E44" s="3">
        <v>0.57733000000000001</v>
      </c>
      <c r="F44" s="3">
        <v>9.4719999999999999E-2</v>
      </c>
      <c r="G44" s="5">
        <v>0.27489000000000002</v>
      </c>
      <c r="I44" s="3">
        <v>0.74553000000000003</v>
      </c>
      <c r="J44" s="3">
        <v>0.64424999999999999</v>
      </c>
      <c r="K44" s="3">
        <v>0.57733000000000001</v>
      </c>
      <c r="L44" s="5">
        <v>0.27489000000000002</v>
      </c>
      <c r="N44" s="3">
        <v>0.74553000000000003</v>
      </c>
      <c r="O44" s="3">
        <v>0.64424999999999999</v>
      </c>
      <c r="P44" s="3">
        <v>0.57733000000000001</v>
      </c>
    </row>
    <row r="45" spans="1:16">
      <c r="A45" s="4">
        <v>6.0030000000000001</v>
      </c>
      <c r="B45" s="3">
        <v>0.63244</v>
      </c>
      <c r="C45" s="3">
        <v>1.34043</v>
      </c>
      <c r="D45" s="3">
        <v>0.59772000000000003</v>
      </c>
      <c r="E45" s="3">
        <v>0.65820999999999996</v>
      </c>
      <c r="F45" s="3">
        <v>0.30825999999999998</v>
      </c>
      <c r="G45" s="5">
        <v>0.22836999999999999</v>
      </c>
      <c r="I45" s="3">
        <v>0.63244</v>
      </c>
      <c r="J45" s="3">
        <v>0.59772000000000003</v>
      </c>
      <c r="K45" s="3">
        <v>0.65820999999999996</v>
      </c>
      <c r="L45" s="5">
        <v>0.22836999999999999</v>
      </c>
      <c r="N45" s="3">
        <v>0.63244</v>
      </c>
      <c r="O45" s="3">
        <v>0.59772000000000003</v>
      </c>
      <c r="P45" s="3">
        <v>0.65820999999999996</v>
      </c>
    </row>
    <row r="46" spans="1:16">
      <c r="A46" s="4">
        <v>5.9950000000000001</v>
      </c>
      <c r="B46" s="3">
        <v>1.1689099999999999</v>
      </c>
      <c r="C46" s="3">
        <v>1.26999</v>
      </c>
      <c r="D46" s="3">
        <v>0.78902000000000005</v>
      </c>
      <c r="E46" s="3">
        <v>0.31751000000000001</v>
      </c>
      <c r="F46" s="3">
        <v>3.431E-2</v>
      </c>
      <c r="G46" s="5">
        <v>0.16893</v>
      </c>
      <c r="I46" s="3">
        <v>1.1689099999999999</v>
      </c>
      <c r="J46" s="3">
        <v>0.78902000000000005</v>
      </c>
      <c r="K46" s="3">
        <v>0.31751000000000001</v>
      </c>
      <c r="L46" s="5">
        <v>0.16893</v>
      </c>
      <c r="N46" s="3">
        <v>1.1689099999999999</v>
      </c>
      <c r="O46" s="3">
        <v>0.78902000000000005</v>
      </c>
      <c r="P46" s="3">
        <v>0.31751000000000001</v>
      </c>
    </row>
    <row r="47" spans="1:16">
      <c r="A47" s="4">
        <v>5.9870000000000001</v>
      </c>
      <c r="B47" s="3">
        <v>1.27074</v>
      </c>
      <c r="C47" s="3">
        <v>1.25712</v>
      </c>
      <c r="D47" s="3">
        <v>0.99111000000000005</v>
      </c>
      <c r="E47" s="3">
        <v>0.49614999999999998</v>
      </c>
      <c r="F47" s="3">
        <v>0.18060000000000001</v>
      </c>
      <c r="G47" s="5">
        <v>0.10705000000000001</v>
      </c>
      <c r="I47" s="3">
        <v>1.27074</v>
      </c>
      <c r="J47" s="3">
        <v>0.99111000000000005</v>
      </c>
      <c r="K47" s="3">
        <v>0.49614999999999998</v>
      </c>
      <c r="L47" s="5">
        <v>0.10705000000000001</v>
      </c>
      <c r="N47" s="3">
        <v>1.27074</v>
      </c>
      <c r="O47" s="3">
        <v>0.99111000000000005</v>
      </c>
      <c r="P47" s="3">
        <v>0.49614999999999998</v>
      </c>
    </row>
    <row r="48" spans="1:16">
      <c r="A48" s="4">
        <v>5.984</v>
      </c>
      <c r="B48" s="3">
        <v>1.24461</v>
      </c>
      <c r="C48" s="3">
        <v>0.95774000000000004</v>
      </c>
      <c r="D48" s="3">
        <v>0.96538000000000002</v>
      </c>
      <c r="E48" s="3">
        <v>0.33207999999999999</v>
      </c>
      <c r="F48" s="3">
        <v>7.8570000000000001E-2</v>
      </c>
      <c r="G48" s="5">
        <v>0.18557000000000001</v>
      </c>
      <c r="I48" s="3">
        <v>1.24461</v>
      </c>
      <c r="J48" s="3">
        <v>0.96538000000000002</v>
      </c>
      <c r="K48" s="3">
        <v>0.33207999999999999</v>
      </c>
      <c r="L48" s="5">
        <v>0.18557000000000001</v>
      </c>
      <c r="N48" s="3">
        <v>1.24461</v>
      </c>
      <c r="O48" s="3">
        <v>0.96538000000000002</v>
      </c>
      <c r="P48" s="3">
        <v>0.33207999999999999</v>
      </c>
    </row>
    <row r="49" spans="1:16">
      <c r="A49" s="4">
        <v>5.9749999999999996</v>
      </c>
      <c r="B49" s="3">
        <v>0.86402000000000001</v>
      </c>
      <c r="C49" s="3">
        <v>0.99902999999999997</v>
      </c>
      <c r="D49" s="3">
        <v>0.79074999999999995</v>
      </c>
      <c r="E49" s="3">
        <v>0.48574000000000001</v>
      </c>
      <c r="F49" s="3">
        <v>0.18090000000000001</v>
      </c>
      <c r="G49" s="5">
        <v>0.11541</v>
      </c>
      <c r="I49" s="3">
        <v>0.86402000000000001</v>
      </c>
      <c r="J49" s="3">
        <v>0.79074999999999995</v>
      </c>
      <c r="K49" s="3">
        <v>0.48574000000000001</v>
      </c>
      <c r="L49" s="5">
        <v>0.11541</v>
      </c>
      <c r="N49" s="3">
        <v>0.86402000000000001</v>
      </c>
      <c r="O49" s="3">
        <v>0.79074999999999995</v>
      </c>
      <c r="P49" s="3">
        <v>0.48574000000000001</v>
      </c>
    </row>
    <row r="50" spans="1:16">
      <c r="A50" s="4">
        <v>5.96</v>
      </c>
      <c r="B50" s="3">
        <v>1.32376</v>
      </c>
      <c r="C50" s="3">
        <v>1.21624</v>
      </c>
      <c r="D50" s="3">
        <v>0.74716000000000005</v>
      </c>
      <c r="E50" s="3">
        <v>0.45491999999999999</v>
      </c>
      <c r="F50" s="3">
        <v>0.30599999999999999</v>
      </c>
      <c r="G50" s="5">
        <v>0.17362</v>
      </c>
      <c r="I50" s="3">
        <v>1.32376</v>
      </c>
      <c r="J50" s="3">
        <v>0.74716000000000005</v>
      </c>
      <c r="K50" s="3">
        <v>0.45491999999999999</v>
      </c>
      <c r="L50" s="5">
        <v>0.17362</v>
      </c>
      <c r="N50" s="3">
        <v>1.32376</v>
      </c>
      <c r="O50" s="3">
        <v>0.74716000000000005</v>
      </c>
      <c r="P50" s="3">
        <v>0.45491999999999999</v>
      </c>
    </row>
    <row r="51" spans="1:16">
      <c r="A51" s="4">
        <v>5.9480000000000004</v>
      </c>
      <c r="B51" s="3">
        <v>1.2511399999999999</v>
      </c>
      <c r="C51" s="3">
        <v>1.19777</v>
      </c>
      <c r="D51" s="3">
        <v>0.95445999999999998</v>
      </c>
      <c r="E51" s="3">
        <v>0.26235999999999998</v>
      </c>
      <c r="F51" s="3">
        <v>2.9010000000000001E-2</v>
      </c>
      <c r="G51" s="5">
        <v>0.22822999999999999</v>
      </c>
      <c r="I51" s="3">
        <v>1.2511399999999999</v>
      </c>
      <c r="J51" s="3">
        <v>0.95445999999999998</v>
      </c>
      <c r="K51" s="3">
        <v>0.26235999999999998</v>
      </c>
      <c r="L51" s="5">
        <v>0.22822999999999999</v>
      </c>
      <c r="N51" s="3">
        <v>1.2511399999999999</v>
      </c>
      <c r="O51" s="3">
        <v>0.95445999999999998</v>
      </c>
      <c r="P51" s="3">
        <v>0.26235999999999998</v>
      </c>
    </row>
    <row r="52" spans="1:16">
      <c r="A52" s="4">
        <v>5.89</v>
      </c>
      <c r="B52" s="3">
        <v>0.68132999999999999</v>
      </c>
      <c r="C52" s="3">
        <v>0.97841</v>
      </c>
      <c r="D52" s="3">
        <v>0.53920000000000001</v>
      </c>
      <c r="E52" s="3">
        <v>0.57413999999999998</v>
      </c>
      <c r="F52" s="3">
        <v>8.7999999999999995E-2</v>
      </c>
      <c r="G52" s="5">
        <v>0.20535999999999999</v>
      </c>
      <c r="I52" s="3">
        <v>0.68132999999999999</v>
      </c>
      <c r="J52" s="3">
        <v>0.53920000000000001</v>
      </c>
      <c r="K52" s="3">
        <v>0.57413999999999998</v>
      </c>
      <c r="L52" s="5">
        <v>0.20535999999999999</v>
      </c>
      <c r="N52" s="3">
        <v>0.68132999999999999</v>
      </c>
      <c r="O52" s="3">
        <v>0.53920000000000001</v>
      </c>
      <c r="P52" s="3">
        <v>0.57413999999999998</v>
      </c>
    </row>
    <row r="53" spans="1:16">
      <c r="A53" s="4">
        <v>5.8890000000000002</v>
      </c>
      <c r="B53" s="3">
        <v>0.59448000000000001</v>
      </c>
      <c r="C53" s="3">
        <v>1.01528</v>
      </c>
      <c r="D53" s="3">
        <v>0.61826000000000003</v>
      </c>
      <c r="E53" s="3">
        <v>0.32818000000000003</v>
      </c>
      <c r="F53" s="3">
        <v>1.6150000000000001E-2</v>
      </c>
      <c r="G53" s="5">
        <v>0.20951</v>
      </c>
      <c r="I53" s="3">
        <v>0.59448000000000001</v>
      </c>
      <c r="J53" s="3">
        <v>0.61826000000000003</v>
      </c>
      <c r="K53" s="3">
        <v>0.32818000000000003</v>
      </c>
      <c r="L53" s="5">
        <v>0.20951</v>
      </c>
      <c r="N53" s="3">
        <v>0.59448000000000001</v>
      </c>
      <c r="O53" s="3">
        <v>0.61826000000000003</v>
      </c>
      <c r="P53" s="3">
        <v>0.32818000000000003</v>
      </c>
    </row>
    <row r="54" spans="1:16">
      <c r="A54" s="4">
        <v>5.8780000000000001</v>
      </c>
      <c r="B54" s="3">
        <v>0.75985000000000003</v>
      </c>
      <c r="C54" s="3">
        <v>1.30477</v>
      </c>
      <c r="D54" s="3">
        <v>0.66098000000000001</v>
      </c>
      <c r="E54" s="3">
        <v>0.53898999999999997</v>
      </c>
      <c r="F54" s="3">
        <v>8.2419999999999993E-2</v>
      </c>
      <c r="G54" s="5">
        <v>0.34239999999999998</v>
      </c>
      <c r="I54" s="3">
        <v>0.75985000000000003</v>
      </c>
      <c r="J54" s="3">
        <v>0.66098000000000001</v>
      </c>
      <c r="K54" s="3">
        <v>0.53898999999999997</v>
      </c>
      <c r="L54" s="5">
        <v>0.34239999999999998</v>
      </c>
      <c r="N54" s="3">
        <v>0.75985000000000003</v>
      </c>
      <c r="O54" s="3">
        <v>0.66098000000000001</v>
      </c>
      <c r="P54" s="3">
        <v>0.53898999999999997</v>
      </c>
    </row>
    <row r="55" spans="1:16">
      <c r="A55" s="4">
        <v>5.8550000000000004</v>
      </c>
      <c r="B55" s="3">
        <v>1.1225400000000001</v>
      </c>
      <c r="C55" s="3">
        <v>1.1224099999999999</v>
      </c>
      <c r="D55" s="3">
        <v>0.64368000000000003</v>
      </c>
      <c r="E55" s="3">
        <v>0.51649</v>
      </c>
      <c r="F55" s="3">
        <v>8.4540000000000004E-2</v>
      </c>
      <c r="G55" s="5">
        <v>0.11827</v>
      </c>
      <c r="I55" s="3">
        <v>1.1225400000000001</v>
      </c>
      <c r="J55" s="3">
        <v>0.64368000000000003</v>
      </c>
      <c r="K55" s="3">
        <v>0.51649</v>
      </c>
      <c r="L55" s="5">
        <v>0.11827</v>
      </c>
      <c r="N55" s="3">
        <v>1.1225400000000001</v>
      </c>
      <c r="O55" s="3">
        <v>0.64368000000000003</v>
      </c>
      <c r="P55" s="3">
        <v>0.51649</v>
      </c>
    </row>
    <row r="56" spans="1:16">
      <c r="A56" s="4">
        <v>5.8479999999999999</v>
      </c>
      <c r="B56" s="3">
        <v>1.1849799999999999</v>
      </c>
      <c r="C56" s="3">
        <v>1.2738499999999999</v>
      </c>
      <c r="D56" s="3">
        <v>0.87336999999999998</v>
      </c>
      <c r="E56" s="3">
        <v>0.60855000000000004</v>
      </c>
      <c r="F56" s="3">
        <v>3.7870000000000001E-2</v>
      </c>
      <c r="G56" s="5">
        <v>0.25328000000000001</v>
      </c>
      <c r="I56" s="3">
        <v>1.1849799999999999</v>
      </c>
      <c r="J56" s="3">
        <v>0.87336999999999998</v>
      </c>
      <c r="K56" s="3">
        <v>0.60855000000000004</v>
      </c>
      <c r="L56" s="5">
        <v>0.25328000000000001</v>
      </c>
      <c r="N56" s="3">
        <v>1.1849799999999999</v>
      </c>
      <c r="O56" s="3">
        <v>0.87336999999999998</v>
      </c>
      <c r="P56" s="3">
        <v>0.60855000000000004</v>
      </c>
    </row>
    <row r="57" spans="1:16">
      <c r="A57" s="4">
        <v>5.8330000000000002</v>
      </c>
      <c r="B57" s="3">
        <v>1.14723</v>
      </c>
      <c r="C57" s="3">
        <v>1.25745</v>
      </c>
      <c r="D57" s="3">
        <v>0.73128000000000004</v>
      </c>
      <c r="E57" s="3">
        <v>0.21342</v>
      </c>
      <c r="F57" s="3">
        <v>1.031E-2</v>
      </c>
      <c r="G57" s="5">
        <v>2.6409999999999999E-2</v>
      </c>
      <c r="I57" s="3">
        <v>1.14723</v>
      </c>
      <c r="J57" s="3">
        <v>0.73128000000000004</v>
      </c>
      <c r="K57" s="3">
        <v>0.21342</v>
      </c>
      <c r="L57" s="5">
        <v>2.6409999999999999E-2</v>
      </c>
      <c r="N57" s="3">
        <v>1.14723</v>
      </c>
      <c r="O57" s="3">
        <v>0.73128000000000004</v>
      </c>
      <c r="P57" s="3">
        <v>0.21342</v>
      </c>
    </row>
    <row r="58" spans="1:16">
      <c r="A58" s="4">
        <v>5.8280000000000003</v>
      </c>
      <c r="B58" s="3">
        <v>0.59325000000000006</v>
      </c>
      <c r="C58" s="3">
        <v>1.14184</v>
      </c>
      <c r="D58" s="3">
        <v>0.74314000000000002</v>
      </c>
      <c r="E58" s="3">
        <v>0.55474999999999997</v>
      </c>
      <c r="F58" s="3">
        <v>0.19317000000000001</v>
      </c>
      <c r="G58" s="5">
        <v>0.27815000000000001</v>
      </c>
      <c r="I58" s="3">
        <v>0.59325000000000006</v>
      </c>
      <c r="J58" s="3">
        <v>0.74314000000000002</v>
      </c>
      <c r="K58" s="3">
        <v>0.55474999999999997</v>
      </c>
      <c r="L58" s="5">
        <v>0.27815000000000001</v>
      </c>
      <c r="N58" s="3">
        <v>0.59325000000000006</v>
      </c>
      <c r="O58" s="3">
        <v>0.74314000000000002</v>
      </c>
      <c r="P58" s="3">
        <v>0.55474999999999997</v>
      </c>
    </row>
    <row r="59" spans="1:16">
      <c r="A59" s="4">
        <v>5.8239999999999998</v>
      </c>
      <c r="B59" s="3">
        <v>0.90019000000000005</v>
      </c>
      <c r="C59" s="3">
        <v>0.97458999999999996</v>
      </c>
      <c r="D59" s="3">
        <v>0.73016999999999999</v>
      </c>
      <c r="E59" s="3">
        <v>0.41496</v>
      </c>
      <c r="F59" s="3">
        <v>5.9889999999999999E-2</v>
      </c>
      <c r="G59" s="5">
        <v>0.14982000000000001</v>
      </c>
      <c r="I59" s="3">
        <v>0.90019000000000005</v>
      </c>
      <c r="J59" s="3">
        <v>0.73016999999999999</v>
      </c>
      <c r="K59" s="3">
        <v>0.41496</v>
      </c>
      <c r="L59" s="5">
        <v>0.14982000000000001</v>
      </c>
      <c r="N59" s="3">
        <v>0.90019000000000005</v>
      </c>
      <c r="O59" s="3">
        <v>0.73016999999999999</v>
      </c>
      <c r="P59" s="3">
        <v>0.41496</v>
      </c>
    </row>
    <row r="60" spans="1:16">
      <c r="A60" s="4">
        <v>5.8129999999999997</v>
      </c>
      <c r="B60" s="3">
        <v>1.0319199999999999</v>
      </c>
      <c r="C60" s="3">
        <v>1.23289</v>
      </c>
      <c r="D60" s="3">
        <v>0.73607999999999996</v>
      </c>
      <c r="E60" s="3">
        <v>0.37938</v>
      </c>
      <c r="F60" s="3">
        <v>0.19089999999999999</v>
      </c>
      <c r="G60" s="5">
        <v>0.11046</v>
      </c>
      <c r="I60" s="3">
        <v>1.0319199999999999</v>
      </c>
      <c r="J60" s="3">
        <v>0.73607999999999996</v>
      </c>
      <c r="K60" s="3">
        <v>0.37938</v>
      </c>
      <c r="L60" s="5">
        <v>0.11046</v>
      </c>
      <c r="N60" s="3">
        <v>1.0319199999999999</v>
      </c>
      <c r="O60" s="3">
        <v>0.73607999999999996</v>
      </c>
      <c r="P60" s="3">
        <v>0.37938</v>
      </c>
    </row>
    <row r="61" spans="1:16">
      <c r="A61" s="4">
        <v>5.7910000000000004</v>
      </c>
      <c r="B61" s="3">
        <v>1.1255500000000001</v>
      </c>
      <c r="C61" s="3">
        <v>1.27948</v>
      </c>
      <c r="D61" s="3">
        <v>0.77903</v>
      </c>
      <c r="E61" s="3">
        <v>0.53122000000000003</v>
      </c>
      <c r="F61" s="3">
        <v>4.2119999999999998E-2</v>
      </c>
      <c r="G61" s="5">
        <v>0.16758999999999999</v>
      </c>
      <c r="I61" s="3">
        <v>1.1255500000000001</v>
      </c>
      <c r="J61" s="3">
        <v>0.77903</v>
      </c>
      <c r="K61" s="3">
        <v>0.53122000000000003</v>
      </c>
      <c r="L61" s="5">
        <v>0.16758999999999999</v>
      </c>
      <c r="N61" s="3">
        <v>1.1255500000000001</v>
      </c>
      <c r="O61" s="3">
        <v>0.77903</v>
      </c>
      <c r="P61" s="3">
        <v>0.53122000000000003</v>
      </c>
    </row>
    <row r="62" spans="1:16">
      <c r="A62" s="4">
        <v>5.77</v>
      </c>
      <c r="B62" s="3">
        <v>1.12486</v>
      </c>
      <c r="C62" s="3">
        <v>1.07023</v>
      </c>
      <c r="D62" s="3">
        <v>0.72394000000000003</v>
      </c>
      <c r="E62" s="3">
        <v>0.53024000000000004</v>
      </c>
      <c r="F62" s="3">
        <v>0.10501000000000001</v>
      </c>
      <c r="G62" s="5">
        <v>0.33074999999999999</v>
      </c>
      <c r="I62" s="3">
        <v>1.12486</v>
      </c>
      <c r="J62" s="3">
        <v>0.72394000000000003</v>
      </c>
      <c r="K62" s="3">
        <v>0.53024000000000004</v>
      </c>
      <c r="L62" s="5">
        <v>0.33074999999999999</v>
      </c>
      <c r="N62" s="3">
        <v>1.12486</v>
      </c>
      <c r="O62" s="3">
        <v>0.72394000000000003</v>
      </c>
      <c r="P62" s="3">
        <v>0.53024000000000004</v>
      </c>
    </row>
    <row r="63" spans="1:16">
      <c r="A63" s="4">
        <v>5.7590000000000003</v>
      </c>
      <c r="B63" s="3">
        <v>1.0825400000000001</v>
      </c>
      <c r="C63" s="3">
        <v>0.79623999999999995</v>
      </c>
      <c r="D63" s="3">
        <v>0.78805000000000003</v>
      </c>
      <c r="E63" s="3">
        <v>0.25883</v>
      </c>
      <c r="F63" s="3">
        <v>2.4299999999999999E-2</v>
      </c>
      <c r="G63" s="5">
        <v>5.4440000000000002E-2</v>
      </c>
      <c r="I63" s="3">
        <v>1.0825400000000001</v>
      </c>
      <c r="J63" s="3">
        <v>0.78805000000000003</v>
      </c>
      <c r="K63" s="3">
        <v>0.25883</v>
      </c>
      <c r="L63" s="5">
        <v>5.4440000000000002E-2</v>
      </c>
      <c r="N63" s="3">
        <v>1.0825400000000001</v>
      </c>
      <c r="O63" s="3">
        <v>0.78805000000000003</v>
      </c>
      <c r="P63" s="3">
        <v>0.25883</v>
      </c>
    </row>
    <row r="64" spans="1:16">
      <c r="A64" s="4">
        <v>5.7539999999999996</v>
      </c>
      <c r="B64" s="3">
        <v>1.1314500000000001</v>
      </c>
      <c r="C64" s="3">
        <v>1.1186199999999999</v>
      </c>
      <c r="D64" s="3">
        <v>0.70379999999999998</v>
      </c>
      <c r="E64" s="3">
        <v>0.41667999999999999</v>
      </c>
      <c r="F64" s="3">
        <v>0.11022999999999999</v>
      </c>
      <c r="G64" s="5">
        <v>0.18295</v>
      </c>
      <c r="I64" s="3">
        <v>1.1314500000000001</v>
      </c>
      <c r="J64" s="3">
        <v>0.70379999999999998</v>
      </c>
      <c r="K64" s="3">
        <v>0.41667999999999999</v>
      </c>
      <c r="L64" s="5">
        <v>0.18295</v>
      </c>
      <c r="N64" s="3">
        <v>1.1314500000000001</v>
      </c>
      <c r="O64" s="3">
        <v>0.70379999999999998</v>
      </c>
      <c r="P64" s="3">
        <v>0.41667999999999999</v>
      </c>
    </row>
    <row r="65" spans="1:16">
      <c r="A65" s="4">
        <v>5.7160000000000002</v>
      </c>
      <c r="B65" s="3">
        <v>1.13764</v>
      </c>
      <c r="C65" s="3">
        <v>1.23617</v>
      </c>
      <c r="D65" s="3">
        <v>0.66925999999999997</v>
      </c>
      <c r="E65" s="3">
        <v>0.36679</v>
      </c>
      <c r="F65" s="3">
        <v>3.005E-2</v>
      </c>
      <c r="G65" s="5">
        <v>1.99E-3</v>
      </c>
      <c r="I65" s="3">
        <v>1.13764</v>
      </c>
      <c r="J65" s="3">
        <v>0.66925999999999997</v>
      </c>
      <c r="K65" s="3">
        <v>0.36679</v>
      </c>
      <c r="L65" s="5">
        <v>1.99E-3</v>
      </c>
      <c r="N65" s="3">
        <v>1.13764</v>
      </c>
      <c r="O65" s="3">
        <v>0.66925999999999997</v>
      </c>
      <c r="P65" s="3">
        <v>0.36679</v>
      </c>
    </row>
    <row r="66" spans="1:16">
      <c r="A66" s="4">
        <v>5.7089999999999996</v>
      </c>
      <c r="B66" s="3">
        <v>0.81037999999999999</v>
      </c>
      <c r="C66" s="3">
        <v>1.1510199999999999</v>
      </c>
      <c r="D66" s="3">
        <v>0.68740999999999997</v>
      </c>
      <c r="E66" s="3">
        <v>0.50441999999999998</v>
      </c>
      <c r="F66" s="3">
        <v>2.299E-2</v>
      </c>
      <c r="G66" s="5">
        <v>0.21229999999999999</v>
      </c>
      <c r="I66" s="3">
        <v>0.81037999999999999</v>
      </c>
      <c r="J66" s="3">
        <v>0.68740999999999997</v>
      </c>
      <c r="K66" s="3">
        <v>0.50441999999999998</v>
      </c>
      <c r="L66" s="5">
        <v>0.21229999999999999</v>
      </c>
      <c r="N66" s="3">
        <v>0.81037999999999999</v>
      </c>
      <c r="O66" s="3">
        <v>0.68740999999999997</v>
      </c>
      <c r="P66" s="3">
        <v>0.50441999999999998</v>
      </c>
    </row>
    <row r="67" spans="1:16">
      <c r="A67" s="4">
        <v>5.6950000000000003</v>
      </c>
      <c r="B67" s="3">
        <v>1.2080599999999999</v>
      </c>
      <c r="C67" s="3">
        <v>1.0700799999999999</v>
      </c>
      <c r="D67" s="3">
        <v>0.92356000000000005</v>
      </c>
      <c r="E67" s="3">
        <v>0.49026999999999998</v>
      </c>
      <c r="F67" s="3">
        <v>0.14280000000000001</v>
      </c>
      <c r="G67" s="5">
        <v>0.26168999999999998</v>
      </c>
      <c r="I67" s="3">
        <v>1.2080599999999999</v>
      </c>
      <c r="J67" s="3">
        <v>0.92356000000000005</v>
      </c>
      <c r="K67" s="3">
        <v>0.49026999999999998</v>
      </c>
      <c r="L67" s="5">
        <v>0.26168999999999998</v>
      </c>
      <c r="N67" s="3">
        <v>1.2080599999999999</v>
      </c>
      <c r="O67" s="3">
        <v>0.92356000000000005</v>
      </c>
      <c r="P67" s="3">
        <v>0.49026999999999998</v>
      </c>
    </row>
    <row r="68" spans="1:16">
      <c r="A68" s="4">
        <v>5.6890000000000001</v>
      </c>
      <c r="B68" s="3">
        <v>1.2081299999999999</v>
      </c>
      <c r="C68" s="3">
        <v>0.89317999999999997</v>
      </c>
      <c r="D68" s="3">
        <v>0.92356000000000005</v>
      </c>
      <c r="E68" s="3">
        <v>0.40672000000000003</v>
      </c>
      <c r="F68" s="3">
        <v>6.1460000000000001E-2</v>
      </c>
      <c r="G68" s="5">
        <v>0.30637999999999999</v>
      </c>
      <c r="I68" s="3">
        <v>1.2081299999999999</v>
      </c>
      <c r="J68" s="3">
        <v>0.92356000000000005</v>
      </c>
      <c r="K68" s="3">
        <v>0.40672000000000003</v>
      </c>
      <c r="L68" s="5">
        <v>0.30637999999999999</v>
      </c>
      <c r="N68" s="3">
        <v>1.2081299999999999</v>
      </c>
      <c r="O68" s="3">
        <v>0.92356000000000005</v>
      </c>
      <c r="P68" s="3">
        <v>0.40672000000000003</v>
      </c>
    </row>
    <row r="69" spans="1:16">
      <c r="A69" s="4">
        <v>5.6050000000000004</v>
      </c>
      <c r="B69" s="3">
        <v>0.93928999999999996</v>
      </c>
      <c r="C69" s="3">
        <v>1.07772</v>
      </c>
      <c r="D69" s="3">
        <v>0.61765999999999999</v>
      </c>
      <c r="E69" s="3">
        <v>0.28578999999999999</v>
      </c>
      <c r="F69" s="3">
        <v>0.17383000000000001</v>
      </c>
      <c r="G69" s="5">
        <v>7.8219999999999998E-2</v>
      </c>
      <c r="I69" s="3">
        <v>0.93928999999999996</v>
      </c>
      <c r="J69" s="3">
        <v>0.61765999999999999</v>
      </c>
      <c r="K69" s="3">
        <v>0.28578999999999999</v>
      </c>
      <c r="L69" s="5">
        <v>7.8219999999999998E-2</v>
      </c>
      <c r="N69" s="3">
        <v>0.93928999999999996</v>
      </c>
      <c r="O69" s="3">
        <v>0.61765999999999999</v>
      </c>
      <c r="P69" s="3">
        <v>0.28578999999999999</v>
      </c>
    </row>
    <row r="70" spans="1:16">
      <c r="A70" s="4">
        <v>5.5890000000000004</v>
      </c>
      <c r="B70" s="3">
        <v>0.80147999999999997</v>
      </c>
      <c r="C70" s="3">
        <v>0.81198000000000004</v>
      </c>
      <c r="D70" s="3">
        <v>0.63131999999999999</v>
      </c>
      <c r="E70" s="3">
        <v>0.24748999999999999</v>
      </c>
      <c r="F70" s="3">
        <v>4.7410000000000001E-2</v>
      </c>
      <c r="G70" s="5">
        <v>0.28310000000000002</v>
      </c>
      <c r="I70" s="3">
        <v>0.80147999999999997</v>
      </c>
      <c r="J70" s="3">
        <v>0.63131999999999999</v>
      </c>
      <c r="K70" s="3">
        <v>0.24748999999999999</v>
      </c>
      <c r="L70" s="5">
        <v>0.28310000000000002</v>
      </c>
      <c r="N70" s="3">
        <v>0.80147999999999997</v>
      </c>
      <c r="O70" s="3">
        <v>0.63131999999999999</v>
      </c>
      <c r="P70" s="3">
        <v>0.24748999999999999</v>
      </c>
    </row>
    <row r="71" spans="1:16">
      <c r="A71" s="4">
        <v>5.548</v>
      </c>
      <c r="B71" s="3">
        <v>0.95847000000000004</v>
      </c>
      <c r="C71" s="3">
        <v>1.22668</v>
      </c>
      <c r="D71" s="3">
        <v>0.53886000000000001</v>
      </c>
      <c r="E71" s="3">
        <v>0.47610000000000002</v>
      </c>
      <c r="F71" s="3">
        <v>0.30843999999999999</v>
      </c>
      <c r="G71" s="5">
        <v>0.16979</v>
      </c>
      <c r="I71" s="3">
        <v>0.95847000000000004</v>
      </c>
      <c r="J71" s="3">
        <v>0.53886000000000001</v>
      </c>
      <c r="K71" s="3">
        <v>0.47610000000000002</v>
      </c>
      <c r="L71" s="5">
        <v>0.16979</v>
      </c>
      <c r="N71" s="3">
        <v>0.95847000000000004</v>
      </c>
      <c r="O71" s="3">
        <v>0.53886000000000001</v>
      </c>
      <c r="P71" s="3">
        <v>0.47610000000000002</v>
      </c>
    </row>
    <row r="72" spans="1:16">
      <c r="A72" s="4">
        <v>5.4770000000000003</v>
      </c>
      <c r="B72" s="3">
        <v>1.0076099999999999</v>
      </c>
      <c r="C72" s="3">
        <v>0.98521000000000003</v>
      </c>
      <c r="D72" s="3">
        <v>0.70950000000000002</v>
      </c>
      <c r="E72" s="3">
        <v>0.56066000000000005</v>
      </c>
      <c r="F72" s="3">
        <v>7.5209999999999999E-2</v>
      </c>
      <c r="G72" s="5">
        <v>0.37744</v>
      </c>
      <c r="I72" s="3">
        <v>1.0076099999999999</v>
      </c>
      <c r="J72" s="3">
        <v>0.70950000000000002</v>
      </c>
      <c r="K72" s="3">
        <v>0.56066000000000005</v>
      </c>
      <c r="L72" s="5">
        <v>0.37744</v>
      </c>
      <c r="N72" s="3">
        <v>1.0076099999999999</v>
      </c>
      <c r="O72" s="3">
        <v>0.70950000000000002</v>
      </c>
      <c r="P72" s="3">
        <v>0.56066000000000005</v>
      </c>
    </row>
    <row r="73" spans="1:16">
      <c r="A73" s="4">
        <v>5.4740000000000002</v>
      </c>
      <c r="B73" s="3">
        <v>1.3860399999999999</v>
      </c>
      <c r="C73" s="3">
        <v>1.0581799999999999</v>
      </c>
      <c r="D73" s="3">
        <v>1.01328</v>
      </c>
      <c r="E73" s="3">
        <v>0.59608000000000005</v>
      </c>
      <c r="F73" s="3">
        <v>0.37124000000000001</v>
      </c>
      <c r="G73" s="5">
        <v>0.39478000000000002</v>
      </c>
      <c r="I73" s="3">
        <v>1.3860399999999999</v>
      </c>
      <c r="J73" s="3">
        <v>1.01328</v>
      </c>
      <c r="K73" s="3">
        <v>0.59608000000000005</v>
      </c>
      <c r="L73" s="5">
        <v>0.39478000000000002</v>
      </c>
      <c r="N73" s="3">
        <v>1.3860399999999999</v>
      </c>
      <c r="O73" s="3">
        <v>1.01328</v>
      </c>
      <c r="P73" s="3">
        <v>0.59608000000000005</v>
      </c>
    </row>
    <row r="74" spans="1:16">
      <c r="A74" s="4">
        <v>5.4290000000000003</v>
      </c>
      <c r="B74" s="3">
        <v>1.15174</v>
      </c>
      <c r="C74" s="3">
        <v>1.2279100000000001</v>
      </c>
      <c r="D74" s="3">
        <v>0.77361000000000002</v>
      </c>
      <c r="E74" s="3">
        <v>0.44888</v>
      </c>
      <c r="F74" s="3">
        <v>0.15184</v>
      </c>
      <c r="G74" s="5">
        <v>8.6800000000000002E-2</v>
      </c>
      <c r="I74" s="3">
        <v>1.15174</v>
      </c>
      <c r="J74" s="3">
        <v>0.77361000000000002</v>
      </c>
      <c r="K74" s="3">
        <v>0.44888</v>
      </c>
      <c r="L74" s="5">
        <v>8.6800000000000002E-2</v>
      </c>
      <c r="N74" s="3">
        <v>1.15174</v>
      </c>
      <c r="O74" s="3">
        <v>0.77361000000000002</v>
      </c>
      <c r="P74" s="3">
        <v>0.44888</v>
      </c>
    </row>
    <row r="75" spans="1:16">
      <c r="A75" s="4">
        <v>5.399</v>
      </c>
      <c r="B75" s="3">
        <v>0.82826999999999995</v>
      </c>
      <c r="C75" s="3">
        <v>1.08708</v>
      </c>
      <c r="D75" s="3">
        <v>0.63793</v>
      </c>
      <c r="E75" s="3">
        <v>0.46611000000000002</v>
      </c>
      <c r="F75" s="3">
        <v>0</v>
      </c>
      <c r="G75" s="5">
        <v>0.51534999999999997</v>
      </c>
      <c r="I75" s="3">
        <v>0.82826999999999995</v>
      </c>
      <c r="J75" s="3">
        <v>0.63793</v>
      </c>
      <c r="K75" s="3">
        <v>0.46611000000000002</v>
      </c>
      <c r="L75" s="5">
        <v>0.51534999999999997</v>
      </c>
      <c r="N75" s="3">
        <v>0.82826999999999995</v>
      </c>
      <c r="O75" s="3">
        <v>0.63793</v>
      </c>
      <c r="P75" s="3">
        <v>0.46611000000000002</v>
      </c>
    </row>
    <row r="76" spans="1:16">
      <c r="A76" s="4">
        <v>5.36</v>
      </c>
      <c r="B76" s="3">
        <v>0.63216000000000006</v>
      </c>
      <c r="C76" s="3">
        <v>0.91225999999999996</v>
      </c>
      <c r="D76" s="3">
        <v>0.74675999999999998</v>
      </c>
      <c r="E76" s="3">
        <v>0.59443999999999997</v>
      </c>
      <c r="F76" s="3">
        <v>0.10441</v>
      </c>
      <c r="G76" s="5">
        <v>0.1686</v>
      </c>
      <c r="I76" s="3">
        <v>0.63216000000000006</v>
      </c>
      <c r="J76" s="3">
        <v>0.74675999999999998</v>
      </c>
      <c r="K76" s="3">
        <v>0.59443999999999997</v>
      </c>
      <c r="L76" s="5">
        <v>0.1686</v>
      </c>
      <c r="N76" s="3">
        <v>0.63216000000000006</v>
      </c>
      <c r="O76" s="3">
        <v>0.74675999999999998</v>
      </c>
      <c r="P76" s="3">
        <v>0.59443999999999997</v>
      </c>
    </row>
    <row r="77" spans="1:16">
      <c r="A77" s="4">
        <v>5.3319999999999999</v>
      </c>
      <c r="B77" s="3">
        <v>1.06098</v>
      </c>
      <c r="C77" s="3">
        <v>0.94632000000000005</v>
      </c>
      <c r="D77" s="3">
        <v>0.73172000000000004</v>
      </c>
      <c r="E77" s="3">
        <v>0.22814999999999999</v>
      </c>
      <c r="F77" s="3">
        <v>0.15745999999999999</v>
      </c>
      <c r="G77" s="5">
        <v>0.12253</v>
      </c>
      <c r="I77" s="3">
        <v>1.06098</v>
      </c>
      <c r="J77" s="3">
        <v>0.73172000000000004</v>
      </c>
      <c r="K77" s="3">
        <v>0.22814999999999999</v>
      </c>
      <c r="L77" s="5">
        <v>0.12253</v>
      </c>
      <c r="N77" s="3">
        <v>1.06098</v>
      </c>
      <c r="O77" s="3">
        <v>0.73172000000000004</v>
      </c>
      <c r="P77" s="3">
        <v>0.22814999999999999</v>
      </c>
    </row>
    <row r="78" spans="1:16">
      <c r="A78" s="4">
        <v>5.2859999999999996</v>
      </c>
      <c r="B78" s="3">
        <v>0.47427999999999998</v>
      </c>
      <c r="C78" s="3">
        <v>1.1511499999999999</v>
      </c>
      <c r="D78" s="3">
        <v>0.65088000000000001</v>
      </c>
      <c r="E78" s="3">
        <v>0.43476999999999999</v>
      </c>
      <c r="F78" s="3">
        <v>4.2320000000000003E-2</v>
      </c>
      <c r="G78" s="5">
        <v>0.30030000000000001</v>
      </c>
      <c r="I78" s="3">
        <v>0.47427999999999998</v>
      </c>
      <c r="J78" s="3">
        <v>0.65088000000000001</v>
      </c>
      <c r="K78" s="3">
        <v>0.43476999999999999</v>
      </c>
      <c r="L78" s="5">
        <v>0.30030000000000001</v>
      </c>
      <c r="N78" s="3">
        <v>0.47427999999999998</v>
      </c>
      <c r="O78" s="3">
        <v>0.65088000000000001</v>
      </c>
      <c r="P78" s="3">
        <v>0.43476999999999999</v>
      </c>
    </row>
    <row r="79" spans="1:16">
      <c r="A79" s="4">
        <v>5.2679999999999998</v>
      </c>
      <c r="B79" s="3">
        <v>0.65434999999999999</v>
      </c>
      <c r="C79" s="3">
        <v>0.90432000000000001</v>
      </c>
      <c r="D79" s="3">
        <v>0.16006999999999999</v>
      </c>
      <c r="E79" s="3">
        <v>0.34333999999999998</v>
      </c>
      <c r="F79" s="3">
        <v>4.0300000000000002E-2</v>
      </c>
      <c r="G79" s="5">
        <v>0.27233000000000002</v>
      </c>
      <c r="I79" s="3">
        <v>0.65434999999999999</v>
      </c>
      <c r="J79" s="3">
        <v>0.16006999999999999</v>
      </c>
      <c r="K79" s="3">
        <v>0.34333999999999998</v>
      </c>
      <c r="L79" s="5">
        <v>0.27233000000000002</v>
      </c>
      <c r="N79" s="3">
        <v>0.65434999999999999</v>
      </c>
      <c r="O79" s="3">
        <v>0.16006999999999999</v>
      </c>
      <c r="P79" s="3">
        <v>0.34333999999999998</v>
      </c>
    </row>
    <row r="80" spans="1:16">
      <c r="A80" s="4">
        <v>5.2530000000000001</v>
      </c>
      <c r="B80" s="3">
        <v>0.77041999999999999</v>
      </c>
      <c r="C80" s="3">
        <v>1.10395</v>
      </c>
      <c r="D80" s="3">
        <v>0.57406999999999997</v>
      </c>
      <c r="E80" s="3">
        <v>0.53205999999999998</v>
      </c>
      <c r="F80" s="3">
        <v>0.15445</v>
      </c>
      <c r="G80" s="5">
        <v>0.47998000000000002</v>
      </c>
      <c r="I80" s="3">
        <v>0.77041999999999999</v>
      </c>
      <c r="J80" s="3">
        <v>0.57406999999999997</v>
      </c>
      <c r="K80" s="3">
        <v>0.53205999999999998</v>
      </c>
      <c r="L80" s="5">
        <v>0.47998000000000002</v>
      </c>
      <c r="N80" s="3">
        <v>0.77041999999999999</v>
      </c>
      <c r="O80" s="3">
        <v>0.57406999999999997</v>
      </c>
      <c r="P80" s="3">
        <v>0.53205999999999998</v>
      </c>
    </row>
    <row r="81" spans="1:16">
      <c r="A81" s="4">
        <v>5.2119999999999997</v>
      </c>
      <c r="B81" s="3">
        <v>1.02389</v>
      </c>
      <c r="C81" s="3">
        <v>0.93793000000000004</v>
      </c>
      <c r="D81" s="3">
        <v>0.64044999999999996</v>
      </c>
      <c r="E81" s="3">
        <v>0.37030000000000002</v>
      </c>
      <c r="F81" s="3">
        <v>0.16064999999999999</v>
      </c>
      <c r="G81" s="5">
        <v>7.7990000000000004E-2</v>
      </c>
      <c r="I81" s="3">
        <v>1.02389</v>
      </c>
      <c r="J81" s="3">
        <v>0.64044999999999996</v>
      </c>
      <c r="K81" s="3">
        <v>0.37030000000000002</v>
      </c>
      <c r="L81" s="5">
        <v>7.7990000000000004E-2</v>
      </c>
      <c r="N81" s="3">
        <v>1.02389</v>
      </c>
      <c r="O81" s="3">
        <v>0.64044999999999996</v>
      </c>
      <c r="P81" s="3">
        <v>0.37030000000000002</v>
      </c>
    </row>
    <row r="82" spans="1:16">
      <c r="A82" s="4">
        <v>5.194</v>
      </c>
      <c r="B82" s="3">
        <v>0.59543000000000001</v>
      </c>
      <c r="C82" s="3">
        <v>0.41410999999999998</v>
      </c>
      <c r="D82" s="3">
        <v>0.51466000000000001</v>
      </c>
      <c r="E82" s="3">
        <v>0.12102</v>
      </c>
      <c r="F82" s="3">
        <v>0.10464</v>
      </c>
      <c r="G82" s="5">
        <v>0.33671000000000001</v>
      </c>
      <c r="I82" s="3">
        <v>0.59543000000000001</v>
      </c>
      <c r="J82" s="3">
        <v>0.51466000000000001</v>
      </c>
      <c r="K82" s="3">
        <v>0.12102</v>
      </c>
      <c r="L82" s="5">
        <v>0.33671000000000001</v>
      </c>
      <c r="N82" s="3">
        <v>0.59543000000000001</v>
      </c>
      <c r="O82" s="3">
        <v>0.51466000000000001</v>
      </c>
      <c r="P82" s="3">
        <v>0.12102</v>
      </c>
    </row>
    <row r="83" spans="1:16">
      <c r="A83" s="4">
        <v>5.1920000000000002</v>
      </c>
      <c r="B83" s="3">
        <v>0.90198</v>
      </c>
      <c r="C83" s="3">
        <v>1.05392</v>
      </c>
      <c r="D83" s="3">
        <v>0.69638999999999995</v>
      </c>
      <c r="E83" s="3">
        <v>0.40661000000000003</v>
      </c>
      <c r="F83" s="3">
        <v>0.14293</v>
      </c>
      <c r="G83" s="5">
        <v>0.11053</v>
      </c>
      <c r="I83" s="3">
        <v>0.90198</v>
      </c>
      <c r="J83" s="3">
        <v>0.69638999999999995</v>
      </c>
      <c r="K83" s="3">
        <v>0.40661000000000003</v>
      </c>
      <c r="L83" s="5">
        <v>0.11053</v>
      </c>
      <c r="N83" s="3">
        <v>0.90198</v>
      </c>
      <c r="O83" s="3">
        <v>0.69638999999999995</v>
      </c>
      <c r="P83" s="3">
        <v>0.40661000000000003</v>
      </c>
    </row>
    <row r="84" spans="1:16">
      <c r="A84" s="4">
        <v>5.1920000000000002</v>
      </c>
      <c r="B84" s="3">
        <v>0.97438000000000002</v>
      </c>
      <c r="C84" s="3">
        <v>0.90556999999999999</v>
      </c>
      <c r="D84" s="3">
        <v>0.72521000000000002</v>
      </c>
      <c r="E84" s="3">
        <v>0.18260000000000001</v>
      </c>
      <c r="F84" s="3">
        <v>0.14296</v>
      </c>
      <c r="G84" s="5">
        <v>0.16139999999999999</v>
      </c>
      <c r="I84" s="3">
        <v>0.97438000000000002</v>
      </c>
      <c r="J84" s="3">
        <v>0.72521000000000002</v>
      </c>
      <c r="K84" s="3">
        <v>0.18260000000000001</v>
      </c>
      <c r="L84" s="5">
        <v>0.16139999999999999</v>
      </c>
      <c r="N84" s="3">
        <v>0.97438000000000002</v>
      </c>
      <c r="O84" s="3">
        <v>0.72521000000000002</v>
      </c>
      <c r="P84" s="3">
        <v>0.18260000000000001</v>
      </c>
    </row>
    <row r="85" spans="1:16">
      <c r="A85" s="4">
        <v>5.14</v>
      </c>
      <c r="B85" s="3">
        <v>0.89012000000000002</v>
      </c>
      <c r="C85" s="3">
        <v>0.94674999999999998</v>
      </c>
      <c r="D85" s="3">
        <v>0.81657999999999997</v>
      </c>
      <c r="E85" s="3">
        <v>0.51697000000000004</v>
      </c>
      <c r="F85" s="3">
        <v>2.7810000000000001E-2</v>
      </c>
      <c r="G85" s="5">
        <v>8.1850000000000006E-2</v>
      </c>
      <c r="I85" s="3">
        <v>0.89012000000000002</v>
      </c>
      <c r="J85" s="3">
        <v>0.81657999999999997</v>
      </c>
      <c r="K85" s="3">
        <v>0.51697000000000004</v>
      </c>
      <c r="L85" s="5">
        <v>8.1850000000000006E-2</v>
      </c>
      <c r="N85" s="3">
        <v>0.89012000000000002</v>
      </c>
      <c r="O85" s="3">
        <v>0.81657999999999997</v>
      </c>
      <c r="P85" s="3">
        <v>0.51697000000000004</v>
      </c>
    </row>
    <row r="86" spans="1:16">
      <c r="A86" s="4">
        <v>5.1289999999999996</v>
      </c>
      <c r="B86" s="3">
        <v>0.47038000000000002</v>
      </c>
      <c r="C86" s="3">
        <v>0.91612000000000005</v>
      </c>
      <c r="D86" s="3">
        <v>0.29924000000000001</v>
      </c>
      <c r="E86" s="3">
        <v>0.48826999999999998</v>
      </c>
      <c r="F86" s="3">
        <v>0.12468</v>
      </c>
      <c r="G86" s="5">
        <v>0.19591</v>
      </c>
      <c r="I86" s="3">
        <v>0.47038000000000002</v>
      </c>
      <c r="J86" s="3">
        <v>0.29924000000000001</v>
      </c>
      <c r="K86" s="3">
        <v>0.48826999999999998</v>
      </c>
      <c r="L86" s="5">
        <v>0.19591</v>
      </c>
      <c r="N86" s="3">
        <v>0.47038000000000002</v>
      </c>
      <c r="O86" s="3">
        <v>0.29924000000000001</v>
      </c>
      <c r="P86" s="3">
        <v>0.48826999999999998</v>
      </c>
    </row>
    <row r="87" spans="1:16">
      <c r="A87" s="4">
        <v>5.1239999999999997</v>
      </c>
      <c r="B87" s="3">
        <v>1.04345</v>
      </c>
      <c r="C87" s="3">
        <v>0.88588</v>
      </c>
      <c r="D87" s="3">
        <v>0.76890000000000003</v>
      </c>
      <c r="E87" s="3">
        <v>0.35067999999999999</v>
      </c>
      <c r="F87" s="3">
        <v>6.4900000000000001E-3</v>
      </c>
      <c r="G87" s="5">
        <v>0.13747999999999999</v>
      </c>
      <c r="I87" s="3">
        <v>1.04345</v>
      </c>
      <c r="J87" s="3">
        <v>0.76890000000000003</v>
      </c>
      <c r="K87" s="3">
        <v>0.35067999999999999</v>
      </c>
      <c r="L87" s="5">
        <v>0.13747999999999999</v>
      </c>
      <c r="N87" s="3">
        <v>1.04345</v>
      </c>
      <c r="O87" s="3">
        <v>0.76890000000000003</v>
      </c>
      <c r="P87" s="3">
        <v>0.35067999999999999</v>
      </c>
    </row>
    <row r="88" spans="1:16">
      <c r="A88" s="4">
        <v>5.1230000000000002</v>
      </c>
      <c r="B88" s="3">
        <v>0.92052999999999996</v>
      </c>
      <c r="C88" s="3">
        <v>1.0096400000000001</v>
      </c>
      <c r="D88" s="3">
        <v>0.74836000000000003</v>
      </c>
      <c r="E88" s="3">
        <v>0.20107</v>
      </c>
      <c r="F88" s="3">
        <v>2.6169999999999999E-2</v>
      </c>
      <c r="G88" s="5">
        <v>0.19231000000000001</v>
      </c>
      <c r="I88" s="3">
        <v>0.92052999999999996</v>
      </c>
      <c r="J88" s="3">
        <v>0.74836000000000003</v>
      </c>
      <c r="K88" s="3">
        <v>0.20107</v>
      </c>
      <c r="L88" s="5">
        <v>0.19231000000000001</v>
      </c>
      <c r="N88" s="3">
        <v>0.92052999999999996</v>
      </c>
      <c r="O88" s="3">
        <v>0.74836000000000003</v>
      </c>
      <c r="P88" s="3">
        <v>0.20107</v>
      </c>
    </row>
    <row r="89" spans="1:16">
      <c r="A89" s="4">
        <v>5.1020000000000003</v>
      </c>
      <c r="B89" s="3">
        <v>1.15991</v>
      </c>
      <c r="C89" s="3">
        <v>1.1393500000000001</v>
      </c>
      <c r="D89" s="3">
        <v>0.87519000000000002</v>
      </c>
      <c r="E89" s="3">
        <v>0.51468999999999998</v>
      </c>
      <c r="F89" s="3">
        <v>1.078E-2</v>
      </c>
      <c r="G89" s="5">
        <v>0.13719000000000001</v>
      </c>
      <c r="I89" s="3">
        <v>1.15991</v>
      </c>
      <c r="J89" s="3">
        <v>0.87519000000000002</v>
      </c>
      <c r="K89" s="3">
        <v>0.51468999999999998</v>
      </c>
      <c r="L89" s="5">
        <v>0.13719000000000001</v>
      </c>
      <c r="N89" s="3">
        <v>1.15991</v>
      </c>
      <c r="O89" s="3">
        <v>0.87519000000000002</v>
      </c>
      <c r="P89" s="3">
        <v>0.51468999999999998</v>
      </c>
    </row>
    <row r="90" spans="1:16">
      <c r="A90" s="4">
        <v>5.0979999999999999</v>
      </c>
      <c r="B90" s="3">
        <v>1.1131200000000001</v>
      </c>
      <c r="C90" s="3">
        <v>1.09562</v>
      </c>
      <c r="D90" s="3">
        <v>0.72436999999999996</v>
      </c>
      <c r="E90" s="3">
        <v>0.29670999999999997</v>
      </c>
      <c r="F90" s="3">
        <v>6.3320000000000001E-2</v>
      </c>
      <c r="G90" s="5">
        <v>0.18226000000000001</v>
      </c>
      <c r="I90" s="3">
        <v>1.1131200000000001</v>
      </c>
      <c r="J90" s="3">
        <v>0.72436999999999996</v>
      </c>
      <c r="K90" s="3">
        <v>0.29670999999999997</v>
      </c>
      <c r="L90" s="5">
        <v>0.18226000000000001</v>
      </c>
      <c r="N90" s="3">
        <v>1.1131200000000001</v>
      </c>
      <c r="O90" s="3">
        <v>0.72436999999999996</v>
      </c>
      <c r="P90" s="3">
        <v>0.29670999999999997</v>
      </c>
    </row>
    <row r="91" spans="1:16">
      <c r="A91" s="4">
        <v>5.0730000000000004</v>
      </c>
      <c r="B91" s="3">
        <v>0.70531999999999995</v>
      </c>
      <c r="C91" s="3">
        <v>1.0351600000000001</v>
      </c>
      <c r="D91" s="3">
        <v>0.58113999999999999</v>
      </c>
      <c r="E91" s="3">
        <v>0.62544999999999995</v>
      </c>
      <c r="F91" s="3">
        <v>0.12279</v>
      </c>
      <c r="G91" s="5">
        <v>0.24990999999999999</v>
      </c>
      <c r="I91" s="3">
        <v>0.70531999999999995</v>
      </c>
      <c r="J91" s="3">
        <v>0.58113999999999999</v>
      </c>
      <c r="K91" s="3">
        <v>0.62544999999999995</v>
      </c>
      <c r="L91" s="5">
        <v>0.24990999999999999</v>
      </c>
      <c r="N91" s="3">
        <v>0.70531999999999995</v>
      </c>
      <c r="O91" s="3">
        <v>0.58113999999999999</v>
      </c>
      <c r="P91" s="3">
        <v>0.62544999999999995</v>
      </c>
    </row>
    <row r="92" spans="1:16">
      <c r="A92" s="4">
        <v>5.0570000000000004</v>
      </c>
      <c r="B92" s="3">
        <v>0.18847</v>
      </c>
      <c r="C92" s="3">
        <v>0.95152000000000003</v>
      </c>
      <c r="D92" s="3">
        <v>0.43873000000000001</v>
      </c>
      <c r="E92" s="3">
        <v>0.46582000000000001</v>
      </c>
      <c r="F92" s="3">
        <v>0.39928000000000002</v>
      </c>
      <c r="G92" s="5">
        <v>0.50317999999999996</v>
      </c>
      <c r="I92" s="3">
        <v>0.18847</v>
      </c>
      <c r="J92" s="3">
        <v>0.43873000000000001</v>
      </c>
      <c r="K92" s="3">
        <v>0.46582000000000001</v>
      </c>
      <c r="L92" s="5">
        <v>0.50317999999999996</v>
      </c>
      <c r="N92" s="3">
        <v>0.18847</v>
      </c>
      <c r="O92" s="3">
        <v>0.43873000000000001</v>
      </c>
      <c r="P92" s="3">
        <v>0.46582000000000001</v>
      </c>
    </row>
    <row r="93" spans="1:16">
      <c r="A93" s="4">
        <v>5.0129999999999999</v>
      </c>
      <c r="B93" s="3">
        <v>0.73479000000000005</v>
      </c>
      <c r="C93" s="3">
        <v>0.64095000000000002</v>
      </c>
      <c r="D93" s="3">
        <v>0.60953999999999997</v>
      </c>
      <c r="E93" s="3">
        <v>0.41691</v>
      </c>
      <c r="F93" s="3">
        <v>8.5459999999999994E-2</v>
      </c>
      <c r="G93" s="5">
        <v>7.1720000000000006E-2</v>
      </c>
      <c r="I93" s="3">
        <v>0.73479000000000005</v>
      </c>
      <c r="J93" s="3">
        <v>0.60953999999999997</v>
      </c>
      <c r="K93" s="3">
        <v>0.41691</v>
      </c>
      <c r="L93" s="5">
        <v>7.1720000000000006E-2</v>
      </c>
      <c r="N93" s="3">
        <v>0.73479000000000005</v>
      </c>
      <c r="O93" s="3">
        <v>0.60953999999999997</v>
      </c>
      <c r="P93" s="3">
        <v>0.41691</v>
      </c>
    </row>
    <row r="94" spans="1:16">
      <c r="A94" s="4">
        <v>5.0069999999999997</v>
      </c>
      <c r="B94" s="3">
        <v>0.91851000000000005</v>
      </c>
      <c r="C94" s="3">
        <v>1.0023200000000001</v>
      </c>
      <c r="D94" s="3">
        <v>0.73545000000000005</v>
      </c>
      <c r="E94" s="3">
        <v>0.33456999999999998</v>
      </c>
      <c r="F94" s="3">
        <v>5.3269999999999998E-2</v>
      </c>
      <c r="G94" s="5">
        <v>0.22359000000000001</v>
      </c>
      <c r="I94" s="3">
        <v>0.91851000000000005</v>
      </c>
      <c r="J94" s="3">
        <v>0.73545000000000005</v>
      </c>
      <c r="K94" s="3">
        <v>0.33456999999999998</v>
      </c>
      <c r="L94" s="5">
        <v>0.22359000000000001</v>
      </c>
      <c r="N94" s="3">
        <v>0.91851000000000005</v>
      </c>
      <c r="O94" s="3">
        <v>0.73545000000000005</v>
      </c>
      <c r="P94" s="3">
        <v>0.33456999999999998</v>
      </c>
    </row>
    <row r="95" spans="1:16">
      <c r="A95" s="4">
        <v>4.9710000000000001</v>
      </c>
      <c r="B95" s="3">
        <v>8.3080000000000001E-2</v>
      </c>
      <c r="C95" s="3">
        <v>1.02626</v>
      </c>
      <c r="D95" s="3">
        <v>9.1310000000000002E-2</v>
      </c>
      <c r="E95" s="3">
        <v>0.34037000000000001</v>
      </c>
      <c r="F95" s="3">
        <v>0.15603</v>
      </c>
      <c r="G95" s="5">
        <v>0.22269</v>
      </c>
      <c r="I95" s="3">
        <v>8.3080000000000001E-2</v>
      </c>
      <c r="J95" s="3">
        <v>9.1310000000000002E-2</v>
      </c>
      <c r="K95" s="3">
        <v>0.34037000000000001</v>
      </c>
      <c r="L95" s="5">
        <v>0.22269</v>
      </c>
      <c r="N95" s="3">
        <v>8.3080000000000001E-2</v>
      </c>
      <c r="O95" s="3">
        <v>9.1310000000000002E-2</v>
      </c>
      <c r="P95" s="3">
        <v>0.34037000000000001</v>
      </c>
    </row>
    <row r="96" spans="1:16">
      <c r="A96" s="4">
        <v>4.9589999999999996</v>
      </c>
      <c r="B96" s="3">
        <v>0.87866999999999995</v>
      </c>
      <c r="C96" s="3">
        <v>0.80434000000000005</v>
      </c>
      <c r="D96" s="3">
        <v>0.81325000000000003</v>
      </c>
      <c r="E96" s="3">
        <v>0.35732999999999998</v>
      </c>
      <c r="F96" s="3">
        <v>6.4130000000000006E-2</v>
      </c>
      <c r="G96" s="5">
        <v>0.14272000000000001</v>
      </c>
      <c r="I96" s="3">
        <v>0.87866999999999995</v>
      </c>
      <c r="J96" s="3">
        <v>0.81325000000000003</v>
      </c>
      <c r="K96" s="3">
        <v>0.35732999999999998</v>
      </c>
      <c r="L96" s="5">
        <v>0.14272000000000001</v>
      </c>
      <c r="N96" s="3">
        <v>0.87866999999999995</v>
      </c>
      <c r="O96" s="3">
        <v>0.81325000000000003</v>
      </c>
      <c r="P96" s="3">
        <v>0.35732999999999998</v>
      </c>
    </row>
    <row r="97" spans="1:16">
      <c r="A97" s="4">
        <v>4.9489999999999998</v>
      </c>
      <c r="B97" s="3">
        <v>0.83223000000000003</v>
      </c>
      <c r="C97" s="3">
        <v>0.91915999999999998</v>
      </c>
      <c r="D97" s="3">
        <v>0.79081000000000001</v>
      </c>
      <c r="E97" s="3">
        <v>9.2450000000000004E-2</v>
      </c>
      <c r="F97" s="3">
        <v>2.2699999999999999E-3</v>
      </c>
      <c r="G97" s="5">
        <v>0.24807999999999999</v>
      </c>
      <c r="I97" s="3">
        <v>0.83223000000000003</v>
      </c>
      <c r="J97" s="3">
        <v>0.79081000000000001</v>
      </c>
      <c r="K97" s="3">
        <v>9.2450000000000004E-2</v>
      </c>
      <c r="L97" s="5">
        <v>0.24807999999999999</v>
      </c>
      <c r="N97" s="3">
        <v>0.83223000000000003</v>
      </c>
      <c r="O97" s="3">
        <v>0.79081000000000001</v>
      </c>
      <c r="P97" s="3">
        <v>9.2450000000000004E-2</v>
      </c>
    </row>
    <row r="98" spans="1:16">
      <c r="A98" s="4">
        <v>4.8979999999999997</v>
      </c>
      <c r="B98" s="3">
        <v>0.37545000000000001</v>
      </c>
      <c r="C98" s="3">
        <v>1.0410299999999999</v>
      </c>
      <c r="D98" s="3">
        <v>7.6119999999999993E-2</v>
      </c>
      <c r="E98" s="3">
        <v>0.31767000000000001</v>
      </c>
      <c r="F98" s="3">
        <v>0.12504000000000001</v>
      </c>
      <c r="G98" s="5">
        <v>0.16388</v>
      </c>
      <c r="I98" s="3">
        <v>0.37545000000000001</v>
      </c>
      <c r="J98" s="3">
        <v>7.6119999999999993E-2</v>
      </c>
      <c r="K98" s="3">
        <v>0.31767000000000001</v>
      </c>
      <c r="L98" s="5">
        <v>0.16388</v>
      </c>
      <c r="N98" s="3">
        <v>0.37545000000000001</v>
      </c>
      <c r="O98" s="3">
        <v>7.6119999999999993E-2</v>
      </c>
      <c r="P98" s="3">
        <v>0.31767000000000001</v>
      </c>
    </row>
    <row r="99" spans="1:16">
      <c r="A99" s="4">
        <v>4.8849999999999998</v>
      </c>
      <c r="B99" s="3">
        <v>0.89537</v>
      </c>
      <c r="C99" s="3">
        <v>1.1720200000000001</v>
      </c>
      <c r="D99" s="3">
        <v>0.66825000000000001</v>
      </c>
      <c r="E99" s="3">
        <v>0.57672000000000001</v>
      </c>
      <c r="F99" s="3">
        <v>0.14233999999999999</v>
      </c>
      <c r="G99" s="5">
        <v>0.21684</v>
      </c>
      <c r="I99" s="3">
        <v>0.89537</v>
      </c>
      <c r="J99" s="3">
        <v>0.66825000000000001</v>
      </c>
      <c r="K99" s="3">
        <v>0.57672000000000001</v>
      </c>
      <c r="L99" s="5">
        <v>0.21684</v>
      </c>
      <c r="N99" s="3">
        <v>0.89537</v>
      </c>
      <c r="O99" s="3">
        <v>0.66825000000000001</v>
      </c>
      <c r="P99" s="3">
        <v>0.57672000000000001</v>
      </c>
    </row>
    <row r="100" spans="1:16">
      <c r="A100" s="4">
        <v>4.8760000000000003</v>
      </c>
      <c r="B100" s="3">
        <v>0.59065999999999996</v>
      </c>
      <c r="C100" s="3">
        <v>0.73802999999999996</v>
      </c>
      <c r="D100" s="3">
        <v>0.54908999999999997</v>
      </c>
      <c r="E100" s="3">
        <v>0.59591000000000005</v>
      </c>
      <c r="F100" s="3">
        <v>0.24249000000000001</v>
      </c>
      <c r="G100" s="5">
        <v>0.42192000000000002</v>
      </c>
      <c r="I100" s="3">
        <v>0.59065999999999996</v>
      </c>
      <c r="J100" s="3">
        <v>0.54908999999999997</v>
      </c>
      <c r="K100" s="3">
        <v>0.59591000000000005</v>
      </c>
      <c r="L100" s="5">
        <v>0.42192000000000002</v>
      </c>
      <c r="N100" s="3">
        <v>0.59065999999999996</v>
      </c>
      <c r="O100" s="3">
        <v>0.54908999999999997</v>
      </c>
      <c r="P100" s="3">
        <v>0.59591000000000005</v>
      </c>
    </row>
    <row r="101" spans="1:16">
      <c r="A101" s="4">
        <v>4.8739999999999997</v>
      </c>
      <c r="B101" s="3">
        <v>0.82818999999999998</v>
      </c>
      <c r="C101" s="3">
        <v>1.3006</v>
      </c>
      <c r="D101" s="3">
        <v>0.60267999999999999</v>
      </c>
      <c r="E101" s="3">
        <v>0.43625999999999998</v>
      </c>
      <c r="F101" s="3">
        <v>2.666E-2</v>
      </c>
      <c r="G101" s="5">
        <v>0.33229999999999998</v>
      </c>
      <c r="I101" s="3">
        <v>0.82818999999999998</v>
      </c>
      <c r="J101" s="3">
        <v>0.60267999999999999</v>
      </c>
      <c r="K101" s="3">
        <v>0.43625999999999998</v>
      </c>
      <c r="L101" s="5">
        <v>0.33229999999999998</v>
      </c>
      <c r="N101" s="3">
        <v>0.82818999999999998</v>
      </c>
      <c r="O101" s="3">
        <v>0.60267999999999999</v>
      </c>
      <c r="P101" s="3">
        <v>0.43625999999999998</v>
      </c>
    </row>
    <row r="102" spans="1:16">
      <c r="A102" s="4">
        <v>4.867</v>
      </c>
      <c r="B102" s="3">
        <v>0.71206000000000003</v>
      </c>
      <c r="C102" s="3">
        <v>1.07284</v>
      </c>
      <c r="D102" s="3">
        <v>7.5660000000000005E-2</v>
      </c>
      <c r="E102" s="3">
        <v>0.30658000000000002</v>
      </c>
      <c r="F102" s="3">
        <v>3.0599999999999999E-2</v>
      </c>
      <c r="G102" s="5">
        <v>0.18259</v>
      </c>
      <c r="I102" s="3">
        <v>0.71206000000000003</v>
      </c>
      <c r="J102" s="3">
        <v>7.5660000000000005E-2</v>
      </c>
      <c r="K102" s="3">
        <v>0.30658000000000002</v>
      </c>
      <c r="L102" s="5">
        <v>0.18259</v>
      </c>
      <c r="N102" s="3">
        <v>0.71206000000000003</v>
      </c>
      <c r="O102" s="3">
        <v>7.5660000000000005E-2</v>
      </c>
      <c r="P102" s="3">
        <v>0.30658000000000002</v>
      </c>
    </row>
    <row r="103" spans="1:16">
      <c r="A103" s="4">
        <v>4.8570000000000002</v>
      </c>
      <c r="B103" s="3">
        <v>1.1540600000000001</v>
      </c>
      <c r="C103" s="3">
        <v>0.92932999999999999</v>
      </c>
      <c r="D103" s="3">
        <v>0.88212999999999997</v>
      </c>
      <c r="E103" s="3">
        <v>7.6990000000000003E-2</v>
      </c>
      <c r="F103" s="3">
        <v>1.397E-2</v>
      </c>
      <c r="G103" s="5">
        <v>0</v>
      </c>
      <c r="I103" s="3">
        <v>1.1540600000000001</v>
      </c>
      <c r="J103" s="3">
        <v>0.88212999999999997</v>
      </c>
      <c r="K103" s="3">
        <v>7.6990000000000003E-2</v>
      </c>
      <c r="L103" s="5">
        <v>0</v>
      </c>
      <c r="N103" s="3">
        <v>1.1540600000000001</v>
      </c>
      <c r="O103" s="3">
        <v>0.88212999999999997</v>
      </c>
      <c r="P103" s="3">
        <v>7.6990000000000003E-2</v>
      </c>
    </row>
    <row r="104" spans="1:16">
      <c r="A104" s="4">
        <v>4.8390000000000004</v>
      </c>
      <c r="B104" s="3">
        <v>1.0256400000000001</v>
      </c>
      <c r="C104" s="3">
        <v>0.80001</v>
      </c>
      <c r="D104" s="3">
        <v>0.83947000000000005</v>
      </c>
      <c r="E104" s="3">
        <v>0.33916000000000002</v>
      </c>
      <c r="F104" s="3">
        <v>4.582E-2</v>
      </c>
      <c r="G104" s="5">
        <v>0.21854000000000001</v>
      </c>
      <c r="I104" s="3">
        <v>1.0256400000000001</v>
      </c>
      <c r="J104" s="3">
        <v>0.83947000000000005</v>
      </c>
      <c r="K104" s="3">
        <v>0.33916000000000002</v>
      </c>
      <c r="L104" s="5">
        <v>0.21854000000000001</v>
      </c>
      <c r="N104" s="3">
        <v>1.0256400000000001</v>
      </c>
      <c r="O104" s="3">
        <v>0.83947000000000005</v>
      </c>
      <c r="P104" s="3">
        <v>0.33916000000000002</v>
      </c>
    </row>
    <row r="105" spans="1:16">
      <c r="A105" s="4">
        <v>4.8</v>
      </c>
      <c r="B105" s="3">
        <v>1.12094</v>
      </c>
      <c r="C105" s="3">
        <v>1.2021500000000001</v>
      </c>
      <c r="D105" s="3">
        <v>0.75905</v>
      </c>
      <c r="E105" s="3">
        <v>0.32112000000000002</v>
      </c>
      <c r="F105" s="3">
        <v>2.758E-2</v>
      </c>
      <c r="G105" s="5">
        <v>0.128</v>
      </c>
      <c r="I105" s="3">
        <v>1.12094</v>
      </c>
      <c r="J105" s="3">
        <v>0.75905</v>
      </c>
      <c r="K105" s="3">
        <v>0.32112000000000002</v>
      </c>
      <c r="L105" s="5">
        <v>0.128</v>
      </c>
      <c r="N105" s="3">
        <v>1.12094</v>
      </c>
      <c r="O105" s="3">
        <v>0.75905</v>
      </c>
      <c r="P105" s="3">
        <v>0.32112000000000002</v>
      </c>
    </row>
    <row r="106" spans="1:16">
      <c r="A106" s="4">
        <v>4.7880000000000003</v>
      </c>
      <c r="B106" s="3">
        <v>0.59531999999999996</v>
      </c>
      <c r="C106" s="3">
        <v>0.95347999999999999</v>
      </c>
      <c r="D106" s="3">
        <v>0.69510000000000005</v>
      </c>
      <c r="E106" s="3">
        <v>0.40148</v>
      </c>
      <c r="F106" s="3">
        <v>6.8250000000000005E-2</v>
      </c>
      <c r="G106" s="5">
        <v>0.23027</v>
      </c>
      <c r="I106" s="3">
        <v>0.59531999999999996</v>
      </c>
      <c r="J106" s="3">
        <v>0.69510000000000005</v>
      </c>
      <c r="K106" s="3">
        <v>0.40148</v>
      </c>
      <c r="L106" s="5">
        <v>0.23027</v>
      </c>
      <c r="N106" s="3">
        <v>0.59531999999999996</v>
      </c>
      <c r="O106" s="3">
        <v>0.69510000000000005</v>
      </c>
      <c r="P106" s="3">
        <v>0.40148</v>
      </c>
    </row>
    <row r="107" spans="1:16">
      <c r="A107" s="4">
        <v>4.7859999999999996</v>
      </c>
      <c r="B107" s="3">
        <v>0.39046999999999998</v>
      </c>
      <c r="C107" s="3">
        <v>0.85563</v>
      </c>
      <c r="D107" s="3">
        <v>0.57379000000000002</v>
      </c>
      <c r="E107" s="3">
        <v>0.47216000000000002</v>
      </c>
      <c r="F107" s="3">
        <v>0.15071999999999999</v>
      </c>
      <c r="G107" s="5">
        <v>0.22974</v>
      </c>
      <c r="I107" s="3">
        <v>0.39046999999999998</v>
      </c>
      <c r="J107" s="3">
        <v>0.57379000000000002</v>
      </c>
      <c r="K107" s="3">
        <v>0.47216000000000002</v>
      </c>
      <c r="L107" s="5">
        <v>0.22974</v>
      </c>
      <c r="N107" s="3">
        <v>0.39046999999999998</v>
      </c>
      <c r="O107" s="3">
        <v>0.57379000000000002</v>
      </c>
      <c r="P107" s="3">
        <v>0.47216000000000002</v>
      </c>
    </row>
    <row r="108" spans="1:16">
      <c r="A108" s="4">
        <v>4.7389999999999999</v>
      </c>
      <c r="B108" s="3">
        <v>0.88112999999999997</v>
      </c>
      <c r="C108" s="3">
        <v>0.60428999999999999</v>
      </c>
      <c r="D108" s="3">
        <v>0.73792999999999997</v>
      </c>
      <c r="E108" s="3">
        <v>0.26268000000000002</v>
      </c>
      <c r="F108" s="3">
        <v>6.3579999999999998E-2</v>
      </c>
      <c r="G108" s="5">
        <v>6.4310000000000006E-2</v>
      </c>
      <c r="I108" s="3">
        <v>0.88112999999999997</v>
      </c>
      <c r="J108" s="3">
        <v>0.73792999999999997</v>
      </c>
      <c r="K108" s="3">
        <v>0.26268000000000002</v>
      </c>
      <c r="L108" s="5">
        <v>6.4310000000000006E-2</v>
      </c>
      <c r="N108" s="3">
        <v>0.88112999999999997</v>
      </c>
      <c r="O108" s="3">
        <v>0.73792999999999997</v>
      </c>
      <c r="P108" s="3">
        <v>0.26268000000000002</v>
      </c>
    </row>
    <row r="109" spans="1:16">
      <c r="A109" s="4">
        <v>4.7149999999999999</v>
      </c>
      <c r="B109" s="3">
        <v>0.59867000000000004</v>
      </c>
      <c r="C109" s="3">
        <v>0.92557999999999996</v>
      </c>
      <c r="D109" s="3">
        <v>0.66015000000000001</v>
      </c>
      <c r="E109" s="3">
        <v>0.24499000000000001</v>
      </c>
      <c r="F109" s="3">
        <v>0.12905</v>
      </c>
      <c r="G109" s="5">
        <v>0.11251</v>
      </c>
      <c r="I109" s="3">
        <v>0.59867000000000004</v>
      </c>
      <c r="J109" s="3">
        <v>0.66015000000000001</v>
      </c>
      <c r="K109" s="3">
        <v>0.24499000000000001</v>
      </c>
      <c r="L109" s="5">
        <v>0.11251</v>
      </c>
      <c r="N109" s="3">
        <v>0.59867000000000004</v>
      </c>
      <c r="O109" s="3">
        <v>0.66015000000000001</v>
      </c>
      <c r="P109" s="3">
        <v>0.24499000000000001</v>
      </c>
    </row>
    <row r="110" spans="1:16">
      <c r="A110" s="4">
        <v>4.694</v>
      </c>
      <c r="B110" s="3">
        <v>0.39752999999999999</v>
      </c>
      <c r="C110" s="3">
        <v>0.43106</v>
      </c>
      <c r="D110" s="3">
        <v>0.60163999999999995</v>
      </c>
      <c r="E110" s="3">
        <v>0.40820000000000001</v>
      </c>
      <c r="F110" s="3">
        <v>0.12569</v>
      </c>
      <c r="G110" s="5">
        <v>0.21221999999999999</v>
      </c>
      <c r="I110" s="3">
        <v>0.39752999999999999</v>
      </c>
      <c r="J110" s="3">
        <v>0.60163999999999995</v>
      </c>
      <c r="K110" s="3">
        <v>0.40820000000000001</v>
      </c>
      <c r="L110" s="5">
        <v>0.21221999999999999</v>
      </c>
      <c r="N110" s="3">
        <v>0.39752999999999999</v>
      </c>
      <c r="O110" s="3">
        <v>0.60163999999999995</v>
      </c>
      <c r="P110" s="3">
        <v>0.40820000000000001</v>
      </c>
    </row>
    <row r="111" spans="1:16">
      <c r="A111" s="4">
        <v>4.6859999999999999</v>
      </c>
      <c r="B111" s="3">
        <v>1.0087999999999999</v>
      </c>
      <c r="C111" s="3">
        <v>0.54447000000000001</v>
      </c>
      <c r="D111" s="3">
        <v>0.69804999999999995</v>
      </c>
      <c r="E111" s="3">
        <v>0.30032999999999999</v>
      </c>
      <c r="F111" s="3">
        <v>5.8630000000000002E-2</v>
      </c>
      <c r="G111" s="5">
        <v>0.38085999999999998</v>
      </c>
      <c r="I111" s="3">
        <v>1.0087999999999999</v>
      </c>
      <c r="J111" s="3">
        <v>0.69804999999999995</v>
      </c>
      <c r="K111" s="3">
        <v>0.30032999999999999</v>
      </c>
      <c r="L111" s="5">
        <v>0.38085999999999998</v>
      </c>
      <c r="N111" s="3">
        <v>1.0087999999999999</v>
      </c>
      <c r="O111" s="3">
        <v>0.69804999999999995</v>
      </c>
      <c r="P111" s="3">
        <v>0.30032999999999999</v>
      </c>
    </row>
    <row r="112" spans="1:16">
      <c r="A112" s="4">
        <v>4.681</v>
      </c>
      <c r="B112" s="3">
        <v>0.79906999999999995</v>
      </c>
      <c r="C112" s="3">
        <v>1.20278</v>
      </c>
      <c r="D112" s="3">
        <v>0.67390000000000005</v>
      </c>
      <c r="E112" s="3">
        <v>0.25123000000000001</v>
      </c>
      <c r="F112" s="3">
        <v>2.9610000000000001E-2</v>
      </c>
      <c r="G112" s="5">
        <v>0.15275</v>
      </c>
      <c r="I112" s="3">
        <v>0.79906999999999995</v>
      </c>
      <c r="J112" s="3">
        <v>0.67390000000000005</v>
      </c>
      <c r="K112" s="3">
        <v>0.25123000000000001</v>
      </c>
      <c r="L112" s="5">
        <v>0.15275</v>
      </c>
      <c r="N112" s="3">
        <v>0.79906999999999995</v>
      </c>
      <c r="O112" s="3">
        <v>0.67390000000000005</v>
      </c>
      <c r="P112" s="3">
        <v>0.25123000000000001</v>
      </c>
    </row>
    <row r="113" spans="1:16">
      <c r="A113" s="4">
        <v>4.6769999999999996</v>
      </c>
      <c r="B113" s="3">
        <v>0.98548999999999998</v>
      </c>
      <c r="C113" s="3">
        <v>0.81889000000000001</v>
      </c>
      <c r="D113" s="3">
        <v>0.60236999999999996</v>
      </c>
      <c r="E113" s="3">
        <v>0</v>
      </c>
      <c r="F113" s="3">
        <v>0.13788</v>
      </c>
      <c r="G113" s="5">
        <v>0.17921999999999999</v>
      </c>
      <c r="I113" s="3">
        <v>0.98548999999999998</v>
      </c>
      <c r="J113" s="3">
        <v>0.60236999999999996</v>
      </c>
      <c r="K113" s="3">
        <v>0</v>
      </c>
      <c r="L113" s="5">
        <v>0.17921999999999999</v>
      </c>
      <c r="N113" s="3">
        <v>0.98548999999999998</v>
      </c>
      <c r="O113" s="3">
        <v>0.60236999999999996</v>
      </c>
      <c r="P113" s="3">
        <v>0</v>
      </c>
    </row>
    <row r="114" spans="1:16">
      <c r="A114" s="4">
        <v>4.6420000000000003</v>
      </c>
      <c r="B114" s="3">
        <v>0.92049000000000003</v>
      </c>
      <c r="C114" s="3">
        <v>1.18468</v>
      </c>
      <c r="D114" s="3">
        <v>0.27688000000000001</v>
      </c>
      <c r="E114" s="3">
        <v>0.33206999999999998</v>
      </c>
      <c r="F114" s="3">
        <v>8.8840000000000002E-2</v>
      </c>
      <c r="G114" s="5">
        <v>0.11973</v>
      </c>
      <c r="I114" s="3">
        <v>0.92049000000000003</v>
      </c>
      <c r="J114" s="3">
        <v>0.27688000000000001</v>
      </c>
      <c r="K114" s="3">
        <v>0.33206999999999998</v>
      </c>
      <c r="L114" s="5">
        <v>0.11973</v>
      </c>
      <c r="N114" s="3">
        <v>0.92049000000000003</v>
      </c>
      <c r="O114" s="3">
        <v>0.27688000000000001</v>
      </c>
      <c r="P114" s="3">
        <v>0.33206999999999998</v>
      </c>
    </row>
    <row r="115" spans="1:16">
      <c r="A115" s="4">
        <v>4.633</v>
      </c>
      <c r="B115" s="3">
        <v>0.54557999999999995</v>
      </c>
      <c r="C115" s="3">
        <v>0.67954000000000003</v>
      </c>
      <c r="D115" s="3">
        <v>0.40132000000000001</v>
      </c>
      <c r="E115" s="3">
        <v>0.42342000000000002</v>
      </c>
      <c r="F115" s="3">
        <v>4.3549999999999998E-2</v>
      </c>
      <c r="G115" s="5">
        <v>0.23086999999999999</v>
      </c>
      <c r="I115" s="3">
        <v>0.54557999999999995</v>
      </c>
      <c r="J115" s="3">
        <v>0.40132000000000001</v>
      </c>
      <c r="K115" s="3">
        <v>0.42342000000000002</v>
      </c>
      <c r="L115" s="5">
        <v>0.23086999999999999</v>
      </c>
      <c r="N115" s="3">
        <v>0.54557999999999995</v>
      </c>
      <c r="O115" s="3">
        <v>0.40132000000000001</v>
      </c>
      <c r="P115" s="3">
        <v>0.42342000000000002</v>
      </c>
    </row>
    <row r="116" spans="1:16">
      <c r="A116" s="4">
        <v>4.6100000000000003</v>
      </c>
      <c r="B116" s="3">
        <v>0.27100000000000002</v>
      </c>
      <c r="C116" s="3">
        <v>1.0327599999999999</v>
      </c>
      <c r="D116" s="3">
        <v>0.33474999999999999</v>
      </c>
      <c r="E116" s="3">
        <v>0.25861000000000001</v>
      </c>
      <c r="F116" s="3">
        <v>8.0790000000000001E-2</v>
      </c>
      <c r="G116" s="5">
        <v>0.18987000000000001</v>
      </c>
      <c r="I116" s="3">
        <v>0.27100000000000002</v>
      </c>
      <c r="J116" s="3">
        <v>0.33474999999999999</v>
      </c>
      <c r="K116" s="3">
        <v>0.25861000000000001</v>
      </c>
      <c r="L116" s="5">
        <v>0.18987000000000001</v>
      </c>
      <c r="N116" s="3">
        <v>0.27100000000000002</v>
      </c>
      <c r="O116" s="3">
        <v>0.33474999999999999</v>
      </c>
      <c r="P116" s="3">
        <v>0.25861000000000001</v>
      </c>
    </row>
    <row r="117" spans="1:16">
      <c r="A117" s="4">
        <v>4.5709999999999997</v>
      </c>
      <c r="B117" s="3">
        <v>7.1199999999999999E-2</v>
      </c>
      <c r="C117" s="3">
        <v>0.78968000000000005</v>
      </c>
      <c r="D117" s="3">
        <v>0.34200999999999998</v>
      </c>
      <c r="E117" s="3">
        <v>0.28531000000000001</v>
      </c>
      <c r="F117" s="3">
        <v>6.232E-2</v>
      </c>
      <c r="G117" s="5">
        <v>0.24362</v>
      </c>
      <c r="I117" s="3">
        <v>7.1199999999999999E-2</v>
      </c>
      <c r="J117" s="3">
        <v>0.34200999999999998</v>
      </c>
      <c r="K117" s="3">
        <v>0.28531000000000001</v>
      </c>
      <c r="L117" s="5">
        <v>0.24362</v>
      </c>
      <c r="N117" s="3">
        <v>7.1199999999999999E-2</v>
      </c>
      <c r="O117" s="3">
        <v>0.34200999999999998</v>
      </c>
      <c r="P117" s="3">
        <v>0.28531000000000001</v>
      </c>
    </row>
    <row r="118" spans="1:16">
      <c r="A118" s="4">
        <v>4.5650000000000004</v>
      </c>
      <c r="B118" s="3">
        <v>0.64498999999999995</v>
      </c>
      <c r="C118" s="3">
        <v>0.38174000000000002</v>
      </c>
      <c r="D118" s="3">
        <v>0.51529000000000003</v>
      </c>
      <c r="E118" s="3">
        <v>0.39785999999999999</v>
      </c>
      <c r="F118" s="3">
        <v>8.4919999999999995E-2</v>
      </c>
      <c r="G118" s="5">
        <v>0.26474999999999999</v>
      </c>
      <c r="I118" s="3">
        <v>0.64498999999999995</v>
      </c>
      <c r="J118" s="3">
        <v>0.51529000000000003</v>
      </c>
      <c r="K118" s="3">
        <v>0.39785999999999999</v>
      </c>
      <c r="L118" s="5">
        <v>0.26474999999999999</v>
      </c>
      <c r="N118" s="3">
        <v>0.64498999999999995</v>
      </c>
      <c r="O118" s="3">
        <v>0.51529000000000003</v>
      </c>
      <c r="P118" s="3">
        <v>0.39785999999999999</v>
      </c>
    </row>
    <row r="119" spans="1:16">
      <c r="A119" s="4">
        <v>4.55</v>
      </c>
      <c r="B119" s="3">
        <v>0.52107000000000003</v>
      </c>
      <c r="C119" s="3">
        <v>1.0140400000000001</v>
      </c>
      <c r="D119" s="3">
        <v>0.36878</v>
      </c>
      <c r="E119" s="3">
        <v>0.10081</v>
      </c>
      <c r="F119" s="3">
        <v>0.14660000000000001</v>
      </c>
      <c r="G119" s="5">
        <v>0.19062000000000001</v>
      </c>
      <c r="I119" s="3">
        <v>0.52107000000000003</v>
      </c>
      <c r="J119" s="3">
        <v>0.36878</v>
      </c>
      <c r="K119" s="3">
        <v>0.10081</v>
      </c>
      <c r="L119" s="5">
        <v>0.19062000000000001</v>
      </c>
      <c r="N119" s="3">
        <v>0.52107000000000003</v>
      </c>
      <c r="O119" s="3">
        <v>0.36878</v>
      </c>
      <c r="P119" s="3">
        <v>0.10081</v>
      </c>
    </row>
    <row r="120" spans="1:16">
      <c r="A120" s="4">
        <v>4.5179999999999998</v>
      </c>
      <c r="B120" s="3">
        <v>0.26673000000000002</v>
      </c>
      <c r="C120" s="3">
        <v>0.74302000000000001</v>
      </c>
      <c r="D120" s="3">
        <v>0.38846999999999998</v>
      </c>
      <c r="E120" s="3">
        <v>0.24424999999999999</v>
      </c>
      <c r="F120" s="3">
        <v>0.17175000000000001</v>
      </c>
      <c r="G120" s="5">
        <v>0.46187</v>
      </c>
      <c r="I120" s="3">
        <v>0.26673000000000002</v>
      </c>
      <c r="J120" s="3">
        <v>0.38846999999999998</v>
      </c>
      <c r="K120" s="3">
        <v>0.24424999999999999</v>
      </c>
      <c r="L120" s="5">
        <v>0.46187</v>
      </c>
      <c r="N120" s="3">
        <v>0.26673000000000002</v>
      </c>
      <c r="O120" s="3">
        <v>0.38846999999999998</v>
      </c>
      <c r="P120" s="3">
        <v>0.24424999999999999</v>
      </c>
    </row>
    <row r="121" spans="1:16">
      <c r="A121" s="4">
        <v>4.5170000000000003</v>
      </c>
      <c r="B121" s="3">
        <v>0</v>
      </c>
      <c r="C121" s="3">
        <v>1.0012000000000001</v>
      </c>
      <c r="D121" s="3">
        <v>9.8059999999999994E-2</v>
      </c>
      <c r="E121" s="3">
        <v>0.22605</v>
      </c>
      <c r="F121" s="3">
        <v>7.6249999999999998E-2</v>
      </c>
      <c r="G121" s="5">
        <v>0.24834000000000001</v>
      </c>
      <c r="I121" s="3">
        <v>0</v>
      </c>
      <c r="J121" s="3">
        <v>9.8059999999999994E-2</v>
      </c>
      <c r="K121" s="3">
        <v>0.22605</v>
      </c>
      <c r="L121" s="5">
        <v>0.24834000000000001</v>
      </c>
      <c r="N121" s="3">
        <v>0</v>
      </c>
      <c r="O121" s="3">
        <v>9.8059999999999994E-2</v>
      </c>
      <c r="P121" s="3">
        <v>0.22605</v>
      </c>
    </row>
    <row r="122" spans="1:16">
      <c r="A122" s="4">
        <v>4.5140000000000002</v>
      </c>
      <c r="B122" s="3">
        <v>0.35997000000000001</v>
      </c>
      <c r="C122" s="3">
        <v>0.86448999999999998</v>
      </c>
      <c r="D122" s="3">
        <v>0.56874000000000002</v>
      </c>
      <c r="E122" s="3">
        <v>0.38281999999999999</v>
      </c>
      <c r="F122" s="3">
        <v>5.9069999999999998E-2</v>
      </c>
      <c r="G122" s="5">
        <v>0.32296000000000002</v>
      </c>
      <c r="I122" s="3">
        <v>0.35997000000000001</v>
      </c>
      <c r="J122" s="3">
        <v>0.56874000000000002</v>
      </c>
      <c r="K122" s="3">
        <v>0.38281999999999999</v>
      </c>
      <c r="L122" s="5">
        <v>0.32296000000000002</v>
      </c>
      <c r="N122" s="3">
        <v>0.35997000000000001</v>
      </c>
      <c r="O122" s="3">
        <v>0.56874000000000002</v>
      </c>
      <c r="P122" s="3">
        <v>0.38281999999999999</v>
      </c>
    </row>
    <row r="123" spans="1:16">
      <c r="A123" s="4">
        <v>4.5119999999999996</v>
      </c>
      <c r="B123" s="3">
        <v>0.19073000000000001</v>
      </c>
      <c r="C123" s="3">
        <v>0.60406000000000004</v>
      </c>
      <c r="D123" s="3">
        <v>0.44055</v>
      </c>
      <c r="E123" s="3">
        <v>0.4345</v>
      </c>
      <c r="F123" s="3">
        <v>0.15048</v>
      </c>
      <c r="G123" s="5">
        <v>0.24324999999999999</v>
      </c>
      <c r="I123" s="3">
        <v>0.19073000000000001</v>
      </c>
      <c r="J123" s="3">
        <v>0.44055</v>
      </c>
      <c r="K123" s="3">
        <v>0.4345</v>
      </c>
      <c r="L123" s="5">
        <v>0.24324999999999999</v>
      </c>
      <c r="N123" s="3">
        <v>0.19073000000000001</v>
      </c>
      <c r="O123" s="3">
        <v>0.44055</v>
      </c>
      <c r="P123" s="3">
        <v>0.4345</v>
      </c>
    </row>
    <row r="124" spans="1:16">
      <c r="A124" s="4">
        <v>4.5069999999999997</v>
      </c>
      <c r="B124" s="3">
        <v>0.33023999999999998</v>
      </c>
      <c r="C124" s="3">
        <v>0.95570999999999995</v>
      </c>
      <c r="D124" s="3">
        <v>0</v>
      </c>
      <c r="E124" s="3">
        <v>0.40839999999999999</v>
      </c>
      <c r="F124" s="3">
        <v>8.7859999999999994E-2</v>
      </c>
      <c r="G124" s="5">
        <v>0.21487999999999999</v>
      </c>
      <c r="I124" s="3">
        <v>0.33023999999999998</v>
      </c>
      <c r="J124" s="3">
        <v>0</v>
      </c>
      <c r="K124" s="3">
        <v>0.40839999999999999</v>
      </c>
      <c r="L124" s="5">
        <v>0.21487999999999999</v>
      </c>
      <c r="N124" s="3">
        <v>0.33023999999999998</v>
      </c>
      <c r="O124" s="3">
        <v>0</v>
      </c>
      <c r="P124" s="3">
        <v>0.40839999999999999</v>
      </c>
    </row>
    <row r="125" spans="1:16">
      <c r="A125" s="4">
        <v>4.4359999999999999</v>
      </c>
      <c r="B125" s="3">
        <v>0.45406999999999997</v>
      </c>
      <c r="C125" s="3">
        <v>0.86907999999999996</v>
      </c>
      <c r="D125" s="3">
        <v>0.35874</v>
      </c>
      <c r="E125" s="3">
        <v>0.24232000000000001</v>
      </c>
      <c r="F125" s="3">
        <v>0.17460999999999999</v>
      </c>
      <c r="G125" s="5">
        <v>0.219</v>
      </c>
      <c r="I125" s="3">
        <v>0.45406999999999997</v>
      </c>
      <c r="J125" s="3">
        <v>0.35874</v>
      </c>
      <c r="K125" s="3">
        <v>0.24232000000000001</v>
      </c>
      <c r="L125" s="5">
        <v>0.219</v>
      </c>
      <c r="N125" s="3">
        <v>0.45406999999999997</v>
      </c>
      <c r="O125" s="3">
        <v>0.35874</v>
      </c>
      <c r="P125" s="3">
        <v>0.24232000000000001</v>
      </c>
    </row>
    <row r="126" spans="1:16">
      <c r="A126" s="4">
        <v>4.4189999999999996</v>
      </c>
      <c r="B126" s="3">
        <v>0.36470999999999998</v>
      </c>
      <c r="C126" s="3">
        <v>0.99875999999999998</v>
      </c>
      <c r="D126" s="3">
        <v>0.41435</v>
      </c>
      <c r="E126" s="3">
        <v>0.42215000000000003</v>
      </c>
      <c r="F126" s="3">
        <v>5.8389999999999997E-2</v>
      </c>
      <c r="G126" s="5">
        <v>0.37541999999999998</v>
      </c>
      <c r="I126" s="3">
        <v>0.36470999999999998</v>
      </c>
      <c r="J126" s="3">
        <v>0.41435</v>
      </c>
      <c r="K126" s="3">
        <v>0.42215000000000003</v>
      </c>
      <c r="L126" s="5">
        <v>0.37541999999999998</v>
      </c>
      <c r="N126" s="3">
        <v>0.36470999999999998</v>
      </c>
      <c r="O126" s="3">
        <v>0.41435</v>
      </c>
      <c r="P126" s="3">
        <v>0.42215000000000003</v>
      </c>
    </row>
    <row r="127" spans="1:16">
      <c r="A127" s="4">
        <v>4.3689999999999998</v>
      </c>
      <c r="B127" s="3">
        <v>0.44024999999999997</v>
      </c>
      <c r="C127" s="3">
        <v>0.59206999999999999</v>
      </c>
      <c r="D127" s="3">
        <v>0.36291000000000001</v>
      </c>
      <c r="E127" s="3">
        <v>0.46073999999999998</v>
      </c>
      <c r="F127" s="3">
        <v>0.28105000000000002</v>
      </c>
      <c r="G127" s="5">
        <v>0.18093000000000001</v>
      </c>
      <c r="I127" s="3">
        <v>0.44024999999999997</v>
      </c>
      <c r="J127" s="3">
        <v>0.36291000000000001</v>
      </c>
      <c r="K127" s="3">
        <v>0.46073999999999998</v>
      </c>
      <c r="L127" s="5">
        <v>0.18093000000000001</v>
      </c>
      <c r="N127" s="3">
        <v>0.44024999999999997</v>
      </c>
      <c r="O127" s="3">
        <v>0.36291000000000001</v>
      </c>
      <c r="P127" s="3">
        <v>0.46073999999999998</v>
      </c>
    </row>
    <row r="128" spans="1:16">
      <c r="A128" s="4">
        <v>4.3499999999999996</v>
      </c>
      <c r="B128" s="3">
        <v>0.76820999999999995</v>
      </c>
      <c r="C128" s="3">
        <v>0.77710999999999997</v>
      </c>
      <c r="D128" s="3">
        <v>0.72989999999999999</v>
      </c>
      <c r="E128" s="3">
        <v>0.19847000000000001</v>
      </c>
      <c r="F128" s="3">
        <v>3.9E-2</v>
      </c>
      <c r="G128" s="5">
        <v>7.8549999999999995E-2</v>
      </c>
      <c r="I128" s="3">
        <v>0.76820999999999995</v>
      </c>
      <c r="J128" s="3">
        <v>0.72989999999999999</v>
      </c>
      <c r="K128" s="3">
        <v>0.19847000000000001</v>
      </c>
      <c r="L128" s="5">
        <v>7.8549999999999995E-2</v>
      </c>
      <c r="N128" s="3">
        <v>0.76820999999999995</v>
      </c>
      <c r="O128" s="3">
        <v>0.72989999999999999</v>
      </c>
      <c r="P128" s="3">
        <v>0.19847000000000001</v>
      </c>
    </row>
    <row r="129" spans="1:16">
      <c r="A129" s="4">
        <v>4.3319999999999999</v>
      </c>
      <c r="B129" s="3">
        <v>0.99355000000000004</v>
      </c>
      <c r="C129" s="3">
        <v>1.1046400000000001</v>
      </c>
      <c r="D129" s="3">
        <v>4.7759999999999997E-2</v>
      </c>
      <c r="E129" s="3">
        <v>0.49495</v>
      </c>
      <c r="F129" s="3">
        <v>0.12474</v>
      </c>
      <c r="G129" s="5">
        <v>0.10460999999999999</v>
      </c>
      <c r="I129" s="3">
        <v>0.99355000000000004</v>
      </c>
      <c r="J129" s="3">
        <v>4.7759999999999997E-2</v>
      </c>
      <c r="K129" s="3">
        <v>0.49495</v>
      </c>
      <c r="L129" s="5">
        <v>0.10460999999999999</v>
      </c>
      <c r="N129" s="3">
        <v>0.99355000000000004</v>
      </c>
      <c r="O129" s="3">
        <v>4.7759999999999997E-2</v>
      </c>
      <c r="P129" s="3">
        <v>0.49495</v>
      </c>
    </row>
    <row r="130" spans="1:16">
      <c r="A130" s="4">
        <v>4.3070000000000004</v>
      </c>
      <c r="B130" s="3">
        <v>0.27107999999999999</v>
      </c>
      <c r="C130" s="3">
        <v>0.70904999999999996</v>
      </c>
      <c r="D130" s="3">
        <v>0.48246</v>
      </c>
      <c r="E130" s="3">
        <v>0.44017000000000001</v>
      </c>
      <c r="F130" s="3">
        <v>0.19034000000000001</v>
      </c>
      <c r="G130" s="5">
        <v>0.79588000000000003</v>
      </c>
      <c r="I130" s="3">
        <v>0.27107999999999999</v>
      </c>
      <c r="J130" s="3">
        <v>0.48246</v>
      </c>
      <c r="K130" s="3">
        <v>0.44017000000000001</v>
      </c>
      <c r="L130" s="5">
        <v>0.79588000000000003</v>
      </c>
      <c r="N130" s="3">
        <v>0.27107999999999999</v>
      </c>
      <c r="O130" s="3">
        <v>0.48246</v>
      </c>
      <c r="P130" s="3">
        <v>0.44017000000000001</v>
      </c>
    </row>
    <row r="131" spans="1:16">
      <c r="A131" s="4">
        <v>4.2969999999999997</v>
      </c>
      <c r="B131" s="3">
        <v>0.7419</v>
      </c>
      <c r="C131" s="3">
        <v>0.38562000000000002</v>
      </c>
      <c r="D131" s="3">
        <v>0.72926000000000002</v>
      </c>
      <c r="E131" s="3">
        <v>0.40577000000000002</v>
      </c>
      <c r="F131" s="3">
        <v>0.38330999999999998</v>
      </c>
      <c r="G131" s="5">
        <v>5.5469999999999998E-2</v>
      </c>
      <c r="I131" s="3">
        <v>0.7419</v>
      </c>
      <c r="J131" s="3">
        <v>0.72926000000000002</v>
      </c>
      <c r="K131" s="3">
        <v>0.40577000000000002</v>
      </c>
      <c r="L131" s="5">
        <v>5.5469999999999998E-2</v>
      </c>
      <c r="N131" s="3">
        <v>0.7419</v>
      </c>
      <c r="O131" s="3">
        <v>0.72926000000000002</v>
      </c>
      <c r="P131" s="3">
        <v>0.40577000000000002</v>
      </c>
    </row>
    <row r="132" spans="1:16">
      <c r="A132" s="4">
        <v>4.2919999999999998</v>
      </c>
      <c r="B132" s="3">
        <v>1.6039999999999999E-2</v>
      </c>
      <c r="C132" s="3">
        <v>0.41133999999999998</v>
      </c>
      <c r="D132" s="3">
        <v>0.22561999999999999</v>
      </c>
      <c r="E132" s="3">
        <v>0.43053999999999998</v>
      </c>
      <c r="F132" s="3">
        <v>6.9769999999999999E-2</v>
      </c>
      <c r="G132" s="5">
        <v>0.33128000000000002</v>
      </c>
      <c r="I132" s="3">
        <v>1.6039999999999999E-2</v>
      </c>
      <c r="J132" s="3">
        <v>0.22561999999999999</v>
      </c>
      <c r="K132" s="3">
        <v>0.43053999999999998</v>
      </c>
      <c r="L132" s="5">
        <v>0.33128000000000002</v>
      </c>
      <c r="N132" s="3">
        <v>1.6039999999999999E-2</v>
      </c>
      <c r="O132" s="3">
        <v>0.22561999999999999</v>
      </c>
      <c r="P132" s="3">
        <v>0.43053999999999998</v>
      </c>
    </row>
    <row r="133" spans="1:16">
      <c r="A133" s="4">
        <v>4.2709999999999999</v>
      </c>
      <c r="B133" s="3">
        <v>0.83523999999999998</v>
      </c>
      <c r="C133" s="3">
        <v>1.01905</v>
      </c>
      <c r="D133" s="3">
        <v>0.70806000000000002</v>
      </c>
      <c r="E133" s="3">
        <v>0.53725999999999996</v>
      </c>
      <c r="F133" s="3">
        <v>9.1789999999999997E-2</v>
      </c>
      <c r="G133" s="5">
        <v>0.40827999999999998</v>
      </c>
      <c r="I133" s="3">
        <v>0.83523999999999998</v>
      </c>
      <c r="J133" s="3">
        <v>0.70806000000000002</v>
      </c>
      <c r="K133" s="3">
        <v>0.53725999999999996</v>
      </c>
      <c r="L133" s="5">
        <v>0.40827999999999998</v>
      </c>
      <c r="N133" s="3">
        <v>0.83523999999999998</v>
      </c>
      <c r="O133" s="3">
        <v>0.70806000000000002</v>
      </c>
      <c r="P133" s="3">
        <v>0.53725999999999996</v>
      </c>
    </row>
    <row r="134" spans="1:16">
      <c r="A134" s="4">
        <v>4.2519999999999998</v>
      </c>
      <c r="B134" s="3">
        <v>0.42249999999999999</v>
      </c>
      <c r="C134" s="3">
        <v>0.88766999999999996</v>
      </c>
      <c r="D134" s="3">
        <v>0.23402000000000001</v>
      </c>
      <c r="E134" s="3">
        <v>0.49308999999999997</v>
      </c>
      <c r="F134" s="3">
        <v>5.7860000000000002E-2</v>
      </c>
      <c r="G134" s="5">
        <v>0.20618</v>
      </c>
      <c r="I134" s="3">
        <v>0.42249999999999999</v>
      </c>
      <c r="J134" s="3">
        <v>0.23402000000000001</v>
      </c>
      <c r="K134" s="3">
        <v>0.49308999999999997</v>
      </c>
      <c r="L134" s="5">
        <v>0.20618</v>
      </c>
      <c r="N134" s="3">
        <v>0.42249999999999999</v>
      </c>
      <c r="O134" s="3">
        <v>0.23402000000000001</v>
      </c>
      <c r="P134" s="3">
        <v>0.49308999999999997</v>
      </c>
    </row>
    <row r="135" spans="1:16">
      <c r="A135" s="4">
        <v>4.218</v>
      </c>
      <c r="B135" s="3">
        <v>1.0121599999999999</v>
      </c>
      <c r="C135" s="3">
        <v>1.1061399999999999</v>
      </c>
      <c r="D135" s="3">
        <v>0.76649</v>
      </c>
      <c r="E135" s="3">
        <v>0.30586999999999998</v>
      </c>
      <c r="F135" s="3">
        <v>8.7200000000000003E-3</v>
      </c>
      <c r="G135" s="5">
        <v>0.11921</v>
      </c>
      <c r="I135" s="3">
        <v>1.0121599999999999</v>
      </c>
      <c r="J135" s="3">
        <v>0.76649</v>
      </c>
      <c r="K135" s="3">
        <v>0.30586999999999998</v>
      </c>
      <c r="L135" s="5">
        <v>0.11921</v>
      </c>
      <c r="N135" s="3">
        <v>1.0121599999999999</v>
      </c>
      <c r="O135" s="3">
        <v>0.76649</v>
      </c>
      <c r="P135" s="3">
        <v>0.30586999999999998</v>
      </c>
    </row>
    <row r="136" spans="1:16">
      <c r="A136" s="4">
        <v>4.194</v>
      </c>
      <c r="B136" s="3">
        <v>0.88180000000000003</v>
      </c>
      <c r="C136" s="3">
        <v>0.747</v>
      </c>
      <c r="D136" s="3">
        <v>0.61712</v>
      </c>
      <c r="E136" s="3">
        <v>0.17288000000000001</v>
      </c>
      <c r="F136" s="3">
        <v>6.3240000000000005E-2</v>
      </c>
      <c r="G136" s="5">
        <v>0.11291</v>
      </c>
      <c r="I136" s="3">
        <v>0.88180000000000003</v>
      </c>
      <c r="J136" s="3">
        <v>0.61712</v>
      </c>
      <c r="K136" s="3">
        <v>0.17288000000000001</v>
      </c>
      <c r="L136" s="5">
        <v>0.11291</v>
      </c>
      <c r="N136" s="3">
        <v>0.88180000000000003</v>
      </c>
      <c r="O136" s="3">
        <v>0.61712</v>
      </c>
      <c r="P136" s="3">
        <v>0.17288000000000001</v>
      </c>
    </row>
    <row r="137" spans="1:16">
      <c r="A137" s="4">
        <v>4.077</v>
      </c>
      <c r="B137" s="3">
        <v>0.54649000000000003</v>
      </c>
      <c r="C137" s="3">
        <v>0.68093000000000004</v>
      </c>
      <c r="D137" s="3">
        <v>0.40064</v>
      </c>
      <c r="E137" s="3">
        <v>0.35571000000000003</v>
      </c>
      <c r="F137" s="3">
        <v>7.8539999999999999E-2</v>
      </c>
      <c r="G137" s="5">
        <v>9.1310000000000002E-2</v>
      </c>
      <c r="I137" s="3">
        <v>0.54649000000000003</v>
      </c>
      <c r="J137" s="3">
        <v>0.40064</v>
      </c>
      <c r="K137" s="3">
        <v>0.35571000000000003</v>
      </c>
      <c r="L137" s="5">
        <v>9.1310000000000002E-2</v>
      </c>
      <c r="N137" s="3">
        <v>0.54649000000000003</v>
      </c>
      <c r="O137" s="3">
        <v>0.40064</v>
      </c>
      <c r="P137" s="3">
        <v>0.35571000000000003</v>
      </c>
    </row>
    <row r="138" spans="1:16">
      <c r="A138" s="4">
        <v>4.0330000000000004</v>
      </c>
      <c r="B138" s="3">
        <v>0.75778000000000001</v>
      </c>
      <c r="C138" s="3">
        <v>0.86040000000000005</v>
      </c>
      <c r="D138" s="3">
        <v>0.16683000000000001</v>
      </c>
      <c r="E138" s="3">
        <v>0.10384</v>
      </c>
      <c r="F138" s="3">
        <v>7.1220000000000006E-2</v>
      </c>
      <c r="G138" s="5">
        <v>0.12343999999999999</v>
      </c>
      <c r="I138" s="3">
        <v>0.75778000000000001</v>
      </c>
      <c r="J138" s="3">
        <v>0.16683000000000001</v>
      </c>
      <c r="K138" s="3">
        <v>0.10384</v>
      </c>
      <c r="L138" s="5">
        <v>0.12343999999999999</v>
      </c>
      <c r="N138" s="3">
        <v>0.75778000000000001</v>
      </c>
      <c r="O138" s="3">
        <v>0.16683000000000001</v>
      </c>
      <c r="P138" s="3">
        <v>0.10384</v>
      </c>
    </row>
    <row r="139" spans="1:16">
      <c r="A139" s="4">
        <v>3.9950000000000001</v>
      </c>
      <c r="B139" s="3">
        <v>0.26074000000000003</v>
      </c>
      <c r="C139" s="3">
        <v>1.0352600000000001</v>
      </c>
      <c r="D139" s="3">
        <v>0.20583000000000001</v>
      </c>
      <c r="E139" s="3">
        <v>0.38857000000000003</v>
      </c>
      <c r="F139" s="3">
        <v>0.12352</v>
      </c>
      <c r="G139" s="5">
        <v>0.18798000000000001</v>
      </c>
      <c r="I139" s="3">
        <v>0.26074000000000003</v>
      </c>
      <c r="J139" s="3">
        <v>0.20583000000000001</v>
      </c>
      <c r="K139" s="3">
        <v>0.38857000000000003</v>
      </c>
      <c r="L139" s="5">
        <v>0.18798000000000001</v>
      </c>
      <c r="N139" s="3">
        <v>0.26074000000000003</v>
      </c>
      <c r="O139" s="3">
        <v>0.20583000000000001</v>
      </c>
      <c r="P139" s="3">
        <v>0.38857000000000003</v>
      </c>
    </row>
    <row r="140" spans="1:16">
      <c r="A140" s="4">
        <v>3.9889999999999999</v>
      </c>
      <c r="B140" s="3">
        <v>0.67866000000000004</v>
      </c>
      <c r="C140" s="3">
        <v>0.66290000000000004</v>
      </c>
      <c r="D140" s="3">
        <v>0.31051000000000001</v>
      </c>
      <c r="E140" s="3">
        <v>0.41465999999999997</v>
      </c>
      <c r="F140" s="3">
        <v>0.11686000000000001</v>
      </c>
      <c r="G140" s="5">
        <v>0.12388</v>
      </c>
      <c r="I140" s="3">
        <v>0.67866000000000004</v>
      </c>
      <c r="J140" s="3">
        <v>0.31051000000000001</v>
      </c>
      <c r="K140" s="3">
        <v>0.41465999999999997</v>
      </c>
      <c r="L140" s="5">
        <v>0.12388</v>
      </c>
      <c r="N140" s="3">
        <v>0.67866000000000004</v>
      </c>
      <c r="O140" s="3">
        <v>0.31051000000000001</v>
      </c>
      <c r="P140" s="3">
        <v>0.41465999999999997</v>
      </c>
    </row>
    <row r="141" spans="1:16">
      <c r="A141" s="4">
        <v>3.956</v>
      </c>
      <c r="B141" s="3">
        <v>0.23905999999999999</v>
      </c>
      <c r="C141" s="3">
        <v>0.79273000000000005</v>
      </c>
      <c r="D141" s="3">
        <v>0.36314999999999997</v>
      </c>
      <c r="E141" s="3">
        <v>0.22917000000000001</v>
      </c>
      <c r="F141" s="3">
        <v>0.19900000000000001</v>
      </c>
      <c r="G141" s="5">
        <v>0.17441000000000001</v>
      </c>
      <c r="I141" s="3">
        <v>0.23905999999999999</v>
      </c>
      <c r="J141" s="3">
        <v>0.36314999999999997</v>
      </c>
      <c r="K141" s="3">
        <v>0.22917000000000001</v>
      </c>
      <c r="L141" s="5">
        <v>0.17441000000000001</v>
      </c>
      <c r="N141" s="3">
        <v>0.23905999999999999</v>
      </c>
      <c r="O141" s="3">
        <v>0.36314999999999997</v>
      </c>
      <c r="P141" s="3">
        <v>0.22917000000000001</v>
      </c>
    </row>
    <row r="142" spans="1:16">
      <c r="A142" s="4">
        <v>3.931</v>
      </c>
      <c r="B142" s="3">
        <v>0.21102000000000001</v>
      </c>
      <c r="C142" s="3">
        <v>1.1329899999999999</v>
      </c>
      <c r="D142" s="3">
        <v>0.33861000000000002</v>
      </c>
      <c r="E142" s="3">
        <v>0.45727000000000001</v>
      </c>
      <c r="F142" s="3">
        <v>7.2669999999999998E-2</v>
      </c>
      <c r="G142" s="5">
        <v>0.29065999999999997</v>
      </c>
      <c r="I142" s="3">
        <v>0.21102000000000001</v>
      </c>
      <c r="J142" s="3">
        <v>0.33861000000000002</v>
      </c>
      <c r="K142" s="3">
        <v>0.45727000000000001</v>
      </c>
      <c r="L142" s="5">
        <v>0.29065999999999997</v>
      </c>
      <c r="N142" s="3">
        <v>0.21102000000000001</v>
      </c>
      <c r="O142" s="3">
        <v>0.33861000000000002</v>
      </c>
      <c r="P142" s="3">
        <v>0.45727000000000001</v>
      </c>
    </row>
    <row r="143" spans="1:16">
      <c r="A143" s="4">
        <v>3.9039999999999999</v>
      </c>
      <c r="B143" s="3">
        <v>0.36498000000000003</v>
      </c>
      <c r="C143" s="3">
        <v>0.97619</v>
      </c>
      <c r="D143" s="3">
        <v>0.43540000000000001</v>
      </c>
      <c r="E143" s="3">
        <v>0.36771999999999999</v>
      </c>
      <c r="F143" s="3">
        <v>0.10713</v>
      </c>
      <c r="G143" s="5">
        <v>0.20843</v>
      </c>
      <c r="I143" s="3">
        <v>0.36498000000000003</v>
      </c>
      <c r="J143" s="3">
        <v>0.43540000000000001</v>
      </c>
      <c r="K143" s="3">
        <v>0.36771999999999999</v>
      </c>
      <c r="L143" s="5">
        <v>0.20843</v>
      </c>
      <c r="N143" s="3">
        <v>0.36498000000000003</v>
      </c>
      <c r="O143" s="3">
        <v>0.43540000000000001</v>
      </c>
      <c r="P143" s="3">
        <v>0.36771999999999999</v>
      </c>
    </row>
    <row r="144" spans="1:16">
      <c r="A144" s="4">
        <v>3.8959999999999999</v>
      </c>
      <c r="B144" s="3">
        <v>1.0602400000000001</v>
      </c>
      <c r="C144" s="3">
        <v>0.90527999999999997</v>
      </c>
      <c r="D144" s="3">
        <v>0.43371999999999999</v>
      </c>
      <c r="E144" s="3">
        <v>0.31913999999999998</v>
      </c>
      <c r="F144" s="3">
        <v>0.11090999999999999</v>
      </c>
      <c r="G144" s="5">
        <v>6.8220000000000003E-2</v>
      </c>
      <c r="I144" s="3">
        <v>1.0602400000000001</v>
      </c>
      <c r="J144" s="3">
        <v>0.43371999999999999</v>
      </c>
      <c r="K144" s="3">
        <v>0.31913999999999998</v>
      </c>
      <c r="L144" s="5">
        <v>6.8220000000000003E-2</v>
      </c>
      <c r="N144" s="3">
        <v>1.0602400000000001</v>
      </c>
      <c r="O144" s="3">
        <v>0.43371999999999999</v>
      </c>
      <c r="P144" s="3">
        <v>0.31913999999999998</v>
      </c>
    </row>
    <row r="145" spans="1:16">
      <c r="A145" s="4">
        <v>3.8450000000000002</v>
      </c>
      <c r="B145" s="3">
        <v>6.9400000000000003E-2</v>
      </c>
      <c r="C145" s="3">
        <v>0.77264999999999995</v>
      </c>
      <c r="D145" s="3">
        <v>0.29707</v>
      </c>
      <c r="E145" s="3">
        <v>0.47692000000000001</v>
      </c>
      <c r="F145" s="3">
        <v>0.15639</v>
      </c>
      <c r="G145" s="5">
        <v>0.19386999999999999</v>
      </c>
      <c r="I145" s="3">
        <v>6.9400000000000003E-2</v>
      </c>
      <c r="J145" s="3">
        <v>0.29707</v>
      </c>
      <c r="K145" s="3">
        <v>0.47692000000000001</v>
      </c>
      <c r="L145" s="5">
        <v>0.19386999999999999</v>
      </c>
      <c r="N145" s="3">
        <v>6.9400000000000003E-2</v>
      </c>
      <c r="O145" s="3">
        <v>0.29707</v>
      </c>
      <c r="P145" s="3">
        <v>0.47692000000000001</v>
      </c>
    </row>
    <row r="146" spans="1:16">
      <c r="A146" s="4">
        <v>3.819</v>
      </c>
      <c r="B146" s="3">
        <v>0.46038000000000001</v>
      </c>
      <c r="C146" s="3">
        <v>0.62736000000000003</v>
      </c>
      <c r="D146" s="3">
        <v>0.61114000000000002</v>
      </c>
      <c r="E146" s="3">
        <v>0.66246000000000005</v>
      </c>
      <c r="F146" s="3">
        <v>7.2470000000000007E-2</v>
      </c>
      <c r="G146" s="5">
        <v>0.40359</v>
      </c>
      <c r="I146" s="3">
        <v>0.46038000000000001</v>
      </c>
      <c r="J146" s="3">
        <v>0.61114000000000002</v>
      </c>
      <c r="K146" s="3">
        <v>0.66246000000000005</v>
      </c>
      <c r="L146" s="5">
        <v>0.40359</v>
      </c>
      <c r="N146" s="3">
        <v>0.46038000000000001</v>
      </c>
      <c r="O146" s="3">
        <v>0.61114000000000002</v>
      </c>
      <c r="P146" s="3">
        <v>0.66246000000000005</v>
      </c>
    </row>
    <row r="147" spans="1:16">
      <c r="A147" s="4">
        <v>3.7810000000000001</v>
      </c>
      <c r="B147" s="3">
        <v>0.28520000000000001</v>
      </c>
      <c r="C147" s="3">
        <v>1.00268</v>
      </c>
      <c r="D147" s="3">
        <v>0.38214999999999999</v>
      </c>
      <c r="E147" s="3">
        <v>0.32878000000000002</v>
      </c>
      <c r="F147" s="3">
        <v>5.747E-2</v>
      </c>
      <c r="G147" s="5">
        <v>0.34377000000000002</v>
      </c>
      <c r="I147" s="3">
        <v>0.28520000000000001</v>
      </c>
      <c r="J147" s="3">
        <v>0.38214999999999999</v>
      </c>
      <c r="K147" s="3">
        <v>0.32878000000000002</v>
      </c>
      <c r="L147" s="5">
        <v>0.34377000000000002</v>
      </c>
      <c r="N147" s="3">
        <v>0.28520000000000001</v>
      </c>
      <c r="O147" s="3">
        <v>0.38214999999999999</v>
      </c>
      <c r="P147" s="3">
        <v>0.32878000000000002</v>
      </c>
    </row>
    <row r="148" spans="1:16">
      <c r="A148" s="4">
        <v>3.681</v>
      </c>
      <c r="B148" s="3">
        <v>0.20824000000000001</v>
      </c>
      <c r="C148" s="3">
        <v>0.66800999999999999</v>
      </c>
      <c r="D148" s="3">
        <v>0.46721000000000001</v>
      </c>
      <c r="E148" s="3">
        <v>0.19184000000000001</v>
      </c>
      <c r="F148" s="3">
        <v>8.1240000000000007E-2</v>
      </c>
      <c r="G148" s="5">
        <v>0.21332999999999999</v>
      </c>
      <c r="I148" s="3">
        <v>0.20824000000000001</v>
      </c>
      <c r="J148" s="3">
        <v>0.46721000000000001</v>
      </c>
      <c r="K148" s="3">
        <v>0.19184000000000001</v>
      </c>
      <c r="L148" s="5">
        <v>0.21332999999999999</v>
      </c>
      <c r="N148" s="3">
        <v>0.20824000000000001</v>
      </c>
      <c r="O148" s="3">
        <v>0.46721000000000001</v>
      </c>
      <c r="P148" s="3">
        <v>0.19184000000000001</v>
      </c>
    </row>
    <row r="149" spans="1:16">
      <c r="A149" s="4">
        <v>3.6779999999999999</v>
      </c>
      <c r="B149" s="3">
        <v>7.85E-2</v>
      </c>
      <c r="C149" s="3">
        <v>0</v>
      </c>
      <c r="D149" s="3">
        <v>6.6989999999999994E-2</v>
      </c>
      <c r="E149" s="3">
        <v>0.48879</v>
      </c>
      <c r="F149" s="3">
        <v>8.2890000000000005E-2</v>
      </c>
      <c r="G149" s="5">
        <v>0.23835000000000001</v>
      </c>
      <c r="I149" s="3">
        <v>7.85E-2</v>
      </c>
      <c r="J149" s="3">
        <v>6.6989999999999994E-2</v>
      </c>
      <c r="K149" s="3">
        <v>0.48879</v>
      </c>
      <c r="L149" s="5">
        <v>0.23835000000000001</v>
      </c>
      <c r="N149" s="3">
        <v>7.85E-2</v>
      </c>
      <c r="O149" s="3">
        <v>6.6989999999999994E-2</v>
      </c>
      <c r="P149" s="3">
        <v>0.48879</v>
      </c>
    </row>
    <row r="150" spans="1:16">
      <c r="A150" s="4">
        <v>3.6669999999999998</v>
      </c>
      <c r="B150" s="3">
        <v>0.34193000000000001</v>
      </c>
      <c r="C150" s="3">
        <v>0.76061999999999996</v>
      </c>
      <c r="D150" s="3">
        <v>0.15010000000000001</v>
      </c>
      <c r="E150" s="3">
        <v>0.23501</v>
      </c>
      <c r="F150" s="3">
        <v>5.2690000000000001E-2</v>
      </c>
      <c r="G150" s="5">
        <v>0.18386</v>
      </c>
      <c r="I150" s="3">
        <v>0.34193000000000001</v>
      </c>
      <c r="J150" s="3">
        <v>0.15010000000000001</v>
      </c>
      <c r="K150" s="3">
        <v>0.23501</v>
      </c>
      <c r="L150" s="5">
        <v>0.18386</v>
      </c>
      <c r="N150" s="3">
        <v>0.34193000000000001</v>
      </c>
      <c r="O150" s="3">
        <v>0.15010000000000001</v>
      </c>
      <c r="P150" s="3">
        <v>0.23501</v>
      </c>
    </row>
    <row r="151" spans="1:16">
      <c r="A151" s="4">
        <v>3.6560000000000001</v>
      </c>
      <c r="B151" s="3">
        <v>0.17416999999999999</v>
      </c>
      <c r="C151" s="3">
        <v>0.46475</v>
      </c>
      <c r="D151" s="3">
        <v>0.24009</v>
      </c>
      <c r="E151" s="3">
        <v>0.37724999999999997</v>
      </c>
      <c r="F151" s="3">
        <v>0.12139</v>
      </c>
      <c r="G151" s="5">
        <v>0.28656999999999999</v>
      </c>
      <c r="I151" s="3">
        <v>0.17416999999999999</v>
      </c>
      <c r="J151" s="3">
        <v>0.24009</v>
      </c>
      <c r="K151" s="3">
        <v>0.37724999999999997</v>
      </c>
      <c r="L151" s="5">
        <v>0.28656999999999999</v>
      </c>
      <c r="N151" s="3">
        <v>0.17416999999999999</v>
      </c>
      <c r="O151" s="3">
        <v>0.24009</v>
      </c>
      <c r="P151" s="3">
        <v>0.37724999999999997</v>
      </c>
    </row>
    <row r="152" spans="1:16">
      <c r="A152" s="4">
        <v>3.6549999999999998</v>
      </c>
      <c r="B152" s="3">
        <v>0.46533999999999998</v>
      </c>
      <c r="C152" s="3">
        <v>0.77115</v>
      </c>
      <c r="D152" s="3">
        <v>0.15185000000000001</v>
      </c>
      <c r="E152" s="3">
        <v>0.46866000000000002</v>
      </c>
      <c r="F152" s="3">
        <v>0.17921999999999999</v>
      </c>
      <c r="G152" s="5">
        <v>0.20165</v>
      </c>
      <c r="I152" s="3">
        <v>0.46533999999999998</v>
      </c>
      <c r="J152" s="3">
        <v>0.15185000000000001</v>
      </c>
      <c r="K152" s="3">
        <v>0.46866000000000002</v>
      </c>
      <c r="L152" s="5">
        <v>0.20165</v>
      </c>
      <c r="N152" s="3">
        <v>0.46533999999999998</v>
      </c>
      <c r="O152" s="3">
        <v>0.15185000000000001</v>
      </c>
      <c r="P152" s="3">
        <v>0.46866000000000002</v>
      </c>
    </row>
    <row r="153" spans="1:16">
      <c r="A153" s="4">
        <v>3.5870000000000002</v>
      </c>
      <c r="B153" s="3">
        <v>0.25812000000000002</v>
      </c>
      <c r="C153" s="3">
        <v>0.85187999999999997</v>
      </c>
      <c r="D153" s="3">
        <v>0.27124999999999999</v>
      </c>
      <c r="E153" s="3">
        <v>0.39493</v>
      </c>
      <c r="F153" s="3">
        <v>0.12831999999999999</v>
      </c>
      <c r="G153" s="5">
        <v>0.21747</v>
      </c>
      <c r="I153" s="3">
        <v>0.25812000000000002</v>
      </c>
      <c r="J153" s="3">
        <v>0.27124999999999999</v>
      </c>
      <c r="K153" s="3">
        <v>0.39493</v>
      </c>
      <c r="L153" s="5">
        <v>0.21747</v>
      </c>
      <c r="N153" s="3">
        <v>0.25812000000000002</v>
      </c>
      <c r="O153" s="3">
        <v>0.27124999999999999</v>
      </c>
      <c r="P153" s="3">
        <v>0.39493</v>
      </c>
    </row>
    <row r="154" spans="1:16">
      <c r="A154" s="4">
        <v>3.5750000000000002</v>
      </c>
      <c r="B154" s="3">
        <v>0.31981999999999999</v>
      </c>
      <c r="C154" s="3">
        <v>0.30285000000000001</v>
      </c>
      <c r="D154" s="3">
        <v>0.30335000000000001</v>
      </c>
      <c r="E154" s="3">
        <v>0.23413999999999999</v>
      </c>
      <c r="F154" s="3">
        <v>9.7189999999999999E-2</v>
      </c>
      <c r="G154" s="5">
        <v>0.36509999999999998</v>
      </c>
      <c r="I154" s="3">
        <v>0.31981999999999999</v>
      </c>
      <c r="J154" s="3">
        <v>0.30335000000000001</v>
      </c>
      <c r="K154" s="3">
        <v>0.23413999999999999</v>
      </c>
      <c r="L154" s="5">
        <v>0.36509999999999998</v>
      </c>
      <c r="N154" s="3">
        <v>0.31981999999999999</v>
      </c>
      <c r="O154" s="3">
        <v>0.30335000000000001</v>
      </c>
      <c r="P154" s="3">
        <v>0.23413999999999999</v>
      </c>
    </row>
    <row r="155" spans="1:16">
      <c r="A155" s="4">
        <v>3.4649999999999999</v>
      </c>
      <c r="B155" s="3">
        <v>0.22208</v>
      </c>
      <c r="C155" s="3">
        <v>0.77370000000000005</v>
      </c>
      <c r="D155" s="3">
        <v>0.42864000000000002</v>
      </c>
      <c r="E155" s="3">
        <v>0.59201000000000004</v>
      </c>
      <c r="F155" s="3">
        <v>0.55191000000000001</v>
      </c>
      <c r="G155" s="5">
        <v>0.22628000000000001</v>
      </c>
      <c r="I155" s="3">
        <v>0.22208</v>
      </c>
      <c r="J155" s="3">
        <v>0.42864000000000002</v>
      </c>
      <c r="K155" s="3">
        <v>0.59201000000000004</v>
      </c>
      <c r="L155" s="5">
        <v>0.22628000000000001</v>
      </c>
      <c r="N155" s="3">
        <v>0.22208</v>
      </c>
      <c r="O155" s="3">
        <v>0.42864000000000002</v>
      </c>
      <c r="P155" s="3">
        <v>0.59201000000000004</v>
      </c>
    </row>
    <row r="156" spans="1:16">
      <c r="A156" s="4">
        <v>3.34</v>
      </c>
      <c r="B156" s="3">
        <v>0.28665000000000002</v>
      </c>
      <c r="C156" s="3">
        <v>0.35386000000000001</v>
      </c>
      <c r="D156" s="3">
        <v>0.31909999999999999</v>
      </c>
      <c r="E156" s="3">
        <v>0.48449999999999999</v>
      </c>
      <c r="F156" s="3">
        <v>8.0100000000000005E-2</v>
      </c>
      <c r="G156" s="5">
        <v>0.18260000000000001</v>
      </c>
      <c r="I156" s="3">
        <v>0.28665000000000002</v>
      </c>
      <c r="J156" s="3">
        <v>0.31909999999999999</v>
      </c>
      <c r="K156" s="3">
        <v>0.48449999999999999</v>
      </c>
      <c r="L156" s="5">
        <v>0.18260000000000001</v>
      </c>
      <c r="N156" s="3">
        <v>0.28665000000000002</v>
      </c>
      <c r="O156" s="3">
        <v>0.31909999999999999</v>
      </c>
      <c r="P156" s="3">
        <v>0.48449999999999999</v>
      </c>
    </row>
    <row r="157" spans="1:16">
      <c r="A157" s="4">
        <v>3.0059999999999998</v>
      </c>
      <c r="B157" s="3">
        <v>0.66320000000000001</v>
      </c>
      <c r="C157" s="3">
        <v>0.47488999999999998</v>
      </c>
      <c r="D157" s="3">
        <v>0.72192999999999996</v>
      </c>
      <c r="E157" s="3">
        <v>0.15684000000000001</v>
      </c>
      <c r="F157" s="3">
        <v>0.18906000000000001</v>
      </c>
      <c r="G157" s="5">
        <v>0.47178999999999999</v>
      </c>
      <c r="I157" s="3">
        <v>0.66320000000000001</v>
      </c>
      <c r="J157" s="3">
        <v>0.72192999999999996</v>
      </c>
      <c r="K157" s="3">
        <v>0.15684000000000001</v>
      </c>
      <c r="L157" s="5">
        <v>0.47178999999999999</v>
      </c>
      <c r="N157" s="3">
        <v>0.66320000000000001</v>
      </c>
      <c r="O157" s="3">
        <v>0.72192999999999996</v>
      </c>
      <c r="P157" s="3">
        <v>0.15684000000000001</v>
      </c>
    </row>
    <row r="158" spans="1:16">
      <c r="A158" s="4">
        <v>2.9049999999999998</v>
      </c>
      <c r="B158" s="3">
        <v>1.5299999999999999E-2</v>
      </c>
      <c r="C158" s="3">
        <v>0.41587000000000002</v>
      </c>
      <c r="D158" s="3">
        <v>0.22395999999999999</v>
      </c>
      <c r="E158" s="3">
        <v>0.11849999999999999</v>
      </c>
      <c r="F158" s="3">
        <v>0.10062</v>
      </c>
      <c r="G158" s="5">
        <v>0.19727</v>
      </c>
      <c r="I158" s="3">
        <v>1.5299999999999999E-2</v>
      </c>
      <c r="J158" s="3">
        <v>0.22395999999999999</v>
      </c>
      <c r="K158" s="3">
        <v>0.11849999999999999</v>
      </c>
      <c r="L158" s="5">
        <v>0.19727</v>
      </c>
      <c r="N158" s="3">
        <v>1.5299999999999999E-2</v>
      </c>
      <c r="O158" s="3">
        <v>0.22395999999999999</v>
      </c>
      <c r="P158" s="3">
        <v>0.11849999999999999</v>
      </c>
    </row>
    <row r="159" spans="1:16" ht="15" thickBot="1">
      <c r="A159" s="6">
        <v>2.839</v>
      </c>
      <c r="B159" s="7">
        <v>0.20868</v>
      </c>
      <c r="C159" s="7">
        <v>0.13994999999999999</v>
      </c>
      <c r="D159" s="7">
        <v>0.28443000000000002</v>
      </c>
      <c r="E159" s="7">
        <v>0.36453000000000002</v>
      </c>
      <c r="F159" s="7">
        <v>0.10731</v>
      </c>
      <c r="G159" s="8">
        <v>0.16681000000000001</v>
      </c>
      <c r="I159" s="7">
        <v>0.20868</v>
      </c>
      <c r="J159" s="7">
        <v>0.28443000000000002</v>
      </c>
      <c r="K159" s="7">
        <v>0.36453000000000002</v>
      </c>
      <c r="L159" s="8">
        <v>0.16681000000000001</v>
      </c>
      <c r="N159" s="7">
        <v>0.20868</v>
      </c>
      <c r="O159" s="7">
        <v>0.28443000000000002</v>
      </c>
      <c r="P159" s="7">
        <v>0.36453000000000002</v>
      </c>
    </row>
    <row r="161" spans="2:18">
      <c r="B161" t="s">
        <v>297</v>
      </c>
      <c r="M161" t="s">
        <v>298</v>
      </c>
    </row>
    <row r="162" spans="2:18">
      <c r="B162" t="s">
        <v>173</v>
      </c>
      <c r="M162" t="s">
        <v>173</v>
      </c>
    </row>
    <row r="163" spans="2:18" ht="15" thickBot="1"/>
    <row r="164" spans="2:18">
      <c r="B164" s="31" t="s">
        <v>174</v>
      </c>
      <c r="C164" s="31"/>
      <c r="M164" s="31" t="s">
        <v>174</v>
      </c>
      <c r="N164" s="31"/>
    </row>
    <row r="165" spans="2:18">
      <c r="B165" t="s">
        <v>175</v>
      </c>
      <c r="C165">
        <v>1</v>
      </c>
      <c r="M165" t="s">
        <v>175</v>
      </c>
      <c r="N165">
        <v>1</v>
      </c>
    </row>
    <row r="166" spans="2:18">
      <c r="B166" t="s">
        <v>176</v>
      </c>
      <c r="C166">
        <v>1</v>
      </c>
      <c r="M166" t="s">
        <v>176</v>
      </c>
      <c r="N166">
        <v>1</v>
      </c>
    </row>
    <row r="167" spans="2:18">
      <c r="B167" t="s">
        <v>177</v>
      </c>
      <c r="C167">
        <v>1</v>
      </c>
      <c r="M167" t="s">
        <v>177</v>
      </c>
      <c r="N167">
        <v>1</v>
      </c>
    </row>
    <row r="168" spans="2:18">
      <c r="B168" t="s">
        <v>2</v>
      </c>
      <c r="C168">
        <v>6.4401007730824337E-17</v>
      </c>
      <c r="M168" t="s">
        <v>2</v>
      </c>
      <c r="N168">
        <v>6.469178750722728E-17</v>
      </c>
    </row>
    <row r="169" spans="2:18" ht="15" thickBot="1">
      <c r="B169" s="29" t="s">
        <v>178</v>
      </c>
      <c r="C169" s="29">
        <v>158</v>
      </c>
      <c r="M169" s="29" t="s">
        <v>178</v>
      </c>
      <c r="N169" s="29">
        <v>158</v>
      </c>
    </row>
    <row r="171" spans="2:18" ht="15" thickBot="1">
      <c r="B171" t="s">
        <v>179</v>
      </c>
      <c r="M171" t="s">
        <v>179</v>
      </c>
    </row>
    <row r="172" spans="2:18">
      <c r="B172" s="30"/>
      <c r="C172" s="30" t="s">
        <v>184</v>
      </c>
      <c r="D172" s="30" t="s">
        <v>185</v>
      </c>
      <c r="E172" s="30" t="s">
        <v>186</v>
      </c>
      <c r="F172" s="30" t="s">
        <v>187</v>
      </c>
      <c r="G172" s="30" t="s">
        <v>188</v>
      </c>
      <c r="M172" s="30"/>
      <c r="N172" s="30" t="s">
        <v>184</v>
      </c>
      <c r="O172" s="30" t="s">
        <v>185</v>
      </c>
      <c r="P172" s="30" t="s">
        <v>186</v>
      </c>
      <c r="Q172" s="30" t="s">
        <v>187</v>
      </c>
      <c r="R172" s="30" t="s">
        <v>188</v>
      </c>
    </row>
    <row r="173" spans="2:18">
      <c r="B173" t="s">
        <v>180</v>
      </c>
      <c r="C173">
        <v>4</v>
      </c>
      <c r="D173">
        <v>25.513498847974684</v>
      </c>
      <c r="E173">
        <v>6.3783747119936711</v>
      </c>
      <c r="F173">
        <v>1.5378879815445056E+33</v>
      </c>
      <c r="G173">
        <v>0</v>
      </c>
      <c r="M173" t="s">
        <v>180</v>
      </c>
      <c r="N173">
        <v>3</v>
      </c>
      <c r="O173">
        <v>25.513498847974684</v>
      </c>
      <c r="P173">
        <v>8.5044996159915609</v>
      </c>
      <c r="Q173">
        <v>2.0321252078699755E+33</v>
      </c>
      <c r="R173">
        <v>0</v>
      </c>
    </row>
    <row r="174" spans="2:18">
      <c r="B174" t="s">
        <v>181</v>
      </c>
      <c r="C174">
        <v>153</v>
      </c>
      <c r="D174">
        <v>6.3456593890209153E-31</v>
      </c>
      <c r="E174">
        <v>4.1474897967456964E-33</v>
      </c>
      <c r="M174" t="s">
        <v>181</v>
      </c>
      <c r="N174">
        <v>154</v>
      </c>
      <c r="O174">
        <v>6.4449421511555819E-31</v>
      </c>
      <c r="P174">
        <v>4.1850273708802478E-33</v>
      </c>
    </row>
    <row r="175" spans="2:18" ht="15" thickBot="1">
      <c r="B175" s="29" t="s">
        <v>182</v>
      </c>
      <c r="C175" s="29">
        <v>157</v>
      </c>
      <c r="D175" s="29">
        <v>25.513498847974684</v>
      </c>
      <c r="E175" s="29"/>
      <c r="F175" s="29"/>
      <c r="G175" s="29"/>
      <c r="M175" s="29" t="s">
        <v>182</v>
      </c>
      <c r="N175" s="29">
        <v>157</v>
      </c>
      <c r="O175" s="29">
        <v>25.513498847974684</v>
      </c>
      <c r="P175" s="29"/>
      <c r="Q175" s="29"/>
      <c r="R175" s="29"/>
    </row>
    <row r="176" spans="2:18" ht="15" thickBot="1"/>
    <row r="177" spans="2:21">
      <c r="B177" s="30"/>
      <c r="C177" s="30" t="s">
        <v>189</v>
      </c>
      <c r="D177" s="30" t="s">
        <v>2</v>
      </c>
      <c r="E177" s="30" t="s">
        <v>190</v>
      </c>
      <c r="F177" s="30" t="s">
        <v>191</v>
      </c>
      <c r="G177" s="30" t="s">
        <v>192</v>
      </c>
      <c r="H177" s="30" t="s">
        <v>193</v>
      </c>
      <c r="I177" s="30" t="s">
        <v>194</v>
      </c>
      <c r="J177" s="30" t="s">
        <v>195</v>
      </c>
      <c r="M177" s="30"/>
      <c r="N177" s="30" t="s">
        <v>189</v>
      </c>
      <c r="O177" s="30" t="s">
        <v>2</v>
      </c>
      <c r="P177" s="30" t="s">
        <v>190</v>
      </c>
      <c r="Q177" s="30" t="s">
        <v>191</v>
      </c>
      <c r="R177" s="30" t="s">
        <v>192</v>
      </c>
      <c r="S177" s="30" t="s">
        <v>193</v>
      </c>
      <c r="T177" s="30" t="s">
        <v>194</v>
      </c>
      <c r="U177" s="30" t="s">
        <v>195</v>
      </c>
    </row>
    <row r="178" spans="2:21">
      <c r="B178" t="s">
        <v>183</v>
      </c>
      <c r="C178">
        <v>2.5010373934826292E-16</v>
      </c>
      <c r="D178">
        <v>1.8253788596225319E-17</v>
      </c>
      <c r="E178">
        <v>13.701470137546218</v>
      </c>
      <c r="F178">
        <v>2.1654164442133832E-28</v>
      </c>
      <c r="G178">
        <v>2.1404173138540695E-16</v>
      </c>
      <c r="H178">
        <v>2.8616574731111889E-16</v>
      </c>
      <c r="I178">
        <v>2.1404173138540695E-16</v>
      </c>
      <c r="J178">
        <v>2.8616574731111889E-16</v>
      </c>
      <c r="M178" t="s">
        <v>183</v>
      </c>
      <c r="N178">
        <v>2.503417152308298E-16</v>
      </c>
      <c r="O178">
        <v>1.7757260977299969E-17</v>
      </c>
      <c r="P178">
        <v>14.097991551222604</v>
      </c>
      <c r="Q178">
        <v>1.6358271603844273E-29</v>
      </c>
      <c r="R178">
        <v>2.1526245822322307E-16</v>
      </c>
      <c r="S178">
        <v>2.8542097223843654E-16</v>
      </c>
      <c r="T178">
        <v>2.1526245822322307E-16</v>
      </c>
      <c r="U178">
        <v>2.8542097223843654E-16</v>
      </c>
    </row>
    <row r="179" spans="2:21">
      <c r="B179" t="s">
        <v>196</v>
      </c>
      <c r="C179">
        <v>0.99999999999999978</v>
      </c>
      <c r="D179">
        <v>2.2988109615895918E-17</v>
      </c>
      <c r="E179">
        <v>4.3500749592237696E+16</v>
      </c>
      <c r="F179">
        <v>0</v>
      </c>
      <c r="G179">
        <v>0.99999999999999978</v>
      </c>
      <c r="H179">
        <v>0.99999999999999978</v>
      </c>
      <c r="I179">
        <v>0.99999999999999978</v>
      </c>
      <c r="J179">
        <v>0.99999999999999978</v>
      </c>
      <c r="M179" t="s">
        <v>196</v>
      </c>
      <c r="N179">
        <v>0.99999999999999978</v>
      </c>
      <c r="O179">
        <v>2.2406315804398727E-17</v>
      </c>
      <c r="P179">
        <v>4.4630273389420112E+16</v>
      </c>
      <c r="Q179">
        <v>0</v>
      </c>
      <c r="R179">
        <v>0.99999999999999978</v>
      </c>
      <c r="S179">
        <v>0.99999999999999978</v>
      </c>
      <c r="T179">
        <v>0.99999999999999978</v>
      </c>
      <c r="U179">
        <v>0.99999999999999978</v>
      </c>
    </row>
    <row r="180" spans="2:21">
      <c r="B180" t="s">
        <v>197</v>
      </c>
      <c r="C180">
        <v>-8.8302921220685067E-18</v>
      </c>
      <c r="D180">
        <v>3.6806224000939621E-17</v>
      </c>
      <c r="E180">
        <v>-0.2399130136751621</v>
      </c>
      <c r="F180">
        <v>0.81071881763992248</v>
      </c>
      <c r="G180">
        <v>-8.15443117902385E-17</v>
      </c>
      <c r="H180">
        <v>6.3883727546101484E-17</v>
      </c>
      <c r="I180">
        <v>-8.15443117902385E-17</v>
      </c>
      <c r="J180">
        <v>6.3883727546101484E-17</v>
      </c>
      <c r="M180" t="s">
        <v>197</v>
      </c>
      <c r="N180">
        <v>-1.8760040960290488E-17</v>
      </c>
      <c r="O180">
        <v>3.6405997039760357E-17</v>
      </c>
      <c r="P180">
        <v>-0.51530084287492373</v>
      </c>
      <c r="Q180">
        <v>0.6070817161074572</v>
      </c>
      <c r="R180">
        <v>-9.0679653360451797E-17</v>
      </c>
      <c r="S180">
        <v>5.3159571439870821E-17</v>
      </c>
      <c r="T180">
        <v>-9.0679653360451797E-17</v>
      </c>
      <c r="U180">
        <v>5.3159571439870821E-17</v>
      </c>
    </row>
    <row r="181" spans="2:21" ht="15" thickBot="1">
      <c r="B181" t="s">
        <v>198</v>
      </c>
      <c r="C181">
        <v>-1.3845159293204921E-17</v>
      </c>
      <c r="D181">
        <v>4.0209376871122551E-17</v>
      </c>
      <c r="E181">
        <v>-0.34432663151137255</v>
      </c>
      <c r="F181">
        <v>0.73107346234862014</v>
      </c>
      <c r="G181">
        <v>-9.3282414812190614E-17</v>
      </c>
      <c r="H181">
        <v>6.5592096225780764E-17</v>
      </c>
      <c r="I181">
        <v>-9.3282414812190614E-17</v>
      </c>
      <c r="J181">
        <v>6.5592096225780764E-17</v>
      </c>
      <c r="M181" s="29" t="s">
        <v>198</v>
      </c>
      <c r="N181" s="29">
        <v>-3.8434075326682168E-17</v>
      </c>
      <c r="O181" s="29">
        <v>3.7102104495904167E-17</v>
      </c>
      <c r="P181" s="29">
        <v>-1.0359001422931424</v>
      </c>
      <c r="Q181" s="29">
        <v>0.30187261407846666</v>
      </c>
      <c r="R181" s="29">
        <v>-1.1172883969370346E-16</v>
      </c>
      <c r="S181" s="29">
        <v>3.4860689040339116E-17</v>
      </c>
      <c r="T181" s="29">
        <v>-1.1172883969370346E-16</v>
      </c>
      <c r="U181" s="29">
        <v>3.4860689040339116E-17</v>
      </c>
    </row>
    <row r="182" spans="2:21" ht="15" thickBot="1">
      <c r="B182" s="29" t="s">
        <v>199</v>
      </c>
      <c r="C182" s="29">
        <v>-6.9784372578977794E-17</v>
      </c>
      <c r="D182" s="29">
        <v>4.5103881317028617E-17</v>
      </c>
      <c r="E182" s="29">
        <v>-1.5471921826078248</v>
      </c>
      <c r="F182" s="29">
        <v>0.12388286914354321</v>
      </c>
      <c r="G182" s="29">
        <v>-1.5889116367804562E-16</v>
      </c>
      <c r="H182" s="29">
        <v>1.9322418520090046E-17</v>
      </c>
      <c r="I182" s="29">
        <v>-1.5889116367804562E-16</v>
      </c>
      <c r="J182" s="29">
        <v>1.9322418520090046E-17</v>
      </c>
    </row>
    <row r="184" spans="2:21">
      <c r="B184" t="s">
        <v>176</v>
      </c>
      <c r="C184">
        <v>1</v>
      </c>
    </row>
    <row r="185" spans="2:21">
      <c r="B185" t="s">
        <v>177</v>
      </c>
      <c r="C185">
        <v>1</v>
      </c>
      <c r="M185" t="s">
        <v>176</v>
      </c>
      <c r="N185">
        <v>1</v>
      </c>
    </row>
    <row r="186" spans="2:21">
      <c r="M186" t="s">
        <v>177</v>
      </c>
      <c r="N186">
        <v>1</v>
      </c>
    </row>
    <row r="188" spans="2:21">
      <c r="B188" t="s">
        <v>173</v>
      </c>
      <c r="M188" t="s">
        <v>173</v>
      </c>
    </row>
    <row r="189" spans="2:21" ht="15" thickBot="1"/>
    <row r="190" spans="2:21">
      <c r="B190" s="31" t="s">
        <v>174</v>
      </c>
      <c r="C190" s="31"/>
      <c r="M190" s="31" t="s">
        <v>174</v>
      </c>
      <c r="N190" s="31"/>
    </row>
    <row r="191" spans="2:21">
      <c r="B191" t="s">
        <v>175</v>
      </c>
      <c r="C191">
        <v>0.8450251094845973</v>
      </c>
      <c r="M191" t="s">
        <v>175</v>
      </c>
      <c r="N191">
        <v>0.79522461577609271</v>
      </c>
    </row>
    <row r="192" spans="2:21">
      <c r="B192" t="s">
        <v>176</v>
      </c>
      <c r="C192">
        <v>0.71406743565945563</v>
      </c>
      <c r="M192" t="s">
        <v>176</v>
      </c>
      <c r="N192">
        <v>0.63238218953623426</v>
      </c>
    </row>
    <row r="193" spans="2:21">
      <c r="B193" t="s">
        <v>177</v>
      </c>
      <c r="C193">
        <v>0.70849732076970484</v>
      </c>
      <c r="M193" t="s">
        <v>177</v>
      </c>
      <c r="N193">
        <v>0.62763873391734704</v>
      </c>
    </row>
    <row r="194" spans="2:21">
      <c r="B194" t="s">
        <v>2</v>
      </c>
      <c r="C194">
        <v>0.6182022853122191</v>
      </c>
      <c r="M194" t="s">
        <v>2</v>
      </c>
      <c r="N194">
        <v>0.69870134610709278</v>
      </c>
    </row>
    <row r="195" spans="2:21" ht="15" thickBot="1">
      <c r="B195" s="29" t="s">
        <v>178</v>
      </c>
      <c r="C195" s="29">
        <v>158</v>
      </c>
      <c r="M195" s="29" t="s">
        <v>178</v>
      </c>
      <c r="N195" s="29">
        <v>158</v>
      </c>
    </row>
    <row r="197" spans="2:21" ht="15" thickBot="1">
      <c r="B197" t="s">
        <v>179</v>
      </c>
      <c r="M197" t="s">
        <v>179</v>
      </c>
    </row>
    <row r="198" spans="2:21">
      <c r="B198" s="30"/>
      <c r="C198" s="30" t="s">
        <v>184</v>
      </c>
      <c r="D198" s="30" t="s">
        <v>185</v>
      </c>
      <c r="E198" s="30" t="s">
        <v>186</v>
      </c>
      <c r="F198" s="30" t="s">
        <v>187</v>
      </c>
      <c r="G198" s="30" t="s">
        <v>188</v>
      </c>
      <c r="M198" s="30"/>
      <c r="N198" s="30" t="s">
        <v>184</v>
      </c>
      <c r="O198" s="30" t="s">
        <v>185</v>
      </c>
      <c r="P198" s="30" t="s">
        <v>186</v>
      </c>
      <c r="Q198" s="30" t="s">
        <v>187</v>
      </c>
      <c r="R198" s="30" t="s">
        <v>188</v>
      </c>
    </row>
    <row r="199" spans="2:21">
      <c r="B199" t="s">
        <v>180</v>
      </c>
      <c r="C199">
        <v>3</v>
      </c>
      <c r="D199">
        <v>146.97976273839453</v>
      </c>
      <c r="E199">
        <v>48.993254246131507</v>
      </c>
      <c r="F199">
        <v>128.19617724103955</v>
      </c>
      <c r="G199">
        <v>1.1431026025118922E-41</v>
      </c>
      <c r="M199" t="s">
        <v>180</v>
      </c>
      <c r="N199">
        <v>2</v>
      </c>
      <c r="O199">
        <v>130.16611532240421</v>
      </c>
      <c r="P199">
        <v>65.083057661202105</v>
      </c>
      <c r="Q199">
        <v>133.31677164180488</v>
      </c>
      <c r="R199">
        <v>2.0808087462020146E-34</v>
      </c>
    </row>
    <row r="200" spans="2:21">
      <c r="B200" t="s">
        <v>181</v>
      </c>
      <c r="C200">
        <v>154</v>
      </c>
      <c r="D200">
        <v>58.854806097048552</v>
      </c>
      <c r="E200">
        <v>0.38217406556525035</v>
      </c>
      <c r="M200" t="s">
        <v>181</v>
      </c>
      <c r="N200">
        <v>155</v>
      </c>
      <c r="O200">
        <v>75.668453513038841</v>
      </c>
      <c r="P200">
        <v>0.4881835710518635</v>
      </c>
    </row>
    <row r="201" spans="2:21" ht="15" thickBot="1">
      <c r="B201" s="29" t="s">
        <v>182</v>
      </c>
      <c r="C201" s="29">
        <v>157</v>
      </c>
      <c r="D201" s="29">
        <v>205.83456883544306</v>
      </c>
      <c r="E201" s="29"/>
      <c r="F201" s="29"/>
      <c r="G201" s="29"/>
      <c r="M201" s="29" t="s">
        <v>182</v>
      </c>
      <c r="N201" s="29">
        <v>157</v>
      </c>
      <c r="O201" s="29">
        <v>205.83456883544306</v>
      </c>
      <c r="P201" s="29"/>
      <c r="Q201" s="29"/>
      <c r="R201" s="29"/>
    </row>
    <row r="202" spans="2:21" ht="15" thickBot="1"/>
    <row r="203" spans="2:21">
      <c r="B203" s="30"/>
      <c r="C203" s="30" t="s">
        <v>189</v>
      </c>
      <c r="D203" s="30" t="s">
        <v>2</v>
      </c>
      <c r="E203" s="30" t="s">
        <v>190</v>
      </c>
      <c r="F203" s="30" t="s">
        <v>191</v>
      </c>
      <c r="G203" s="30" t="s">
        <v>192</v>
      </c>
      <c r="H203" s="30" t="s">
        <v>193</v>
      </c>
      <c r="I203" s="30" t="s">
        <v>194</v>
      </c>
      <c r="J203" s="30" t="s">
        <v>195</v>
      </c>
      <c r="M203" s="30"/>
      <c r="N203" s="30" t="s">
        <v>189</v>
      </c>
      <c r="O203" s="30" t="s">
        <v>2</v>
      </c>
      <c r="P203" s="30" t="s">
        <v>190</v>
      </c>
      <c r="Q203" s="30" t="s">
        <v>191</v>
      </c>
      <c r="R203" s="30" t="s">
        <v>192</v>
      </c>
      <c r="S203" s="30" t="s">
        <v>193</v>
      </c>
      <c r="T203" s="30" t="s">
        <v>194</v>
      </c>
      <c r="U203" s="30" t="s">
        <v>195</v>
      </c>
    </row>
    <row r="204" spans="2:21">
      <c r="B204" t="s">
        <v>183</v>
      </c>
      <c r="C204">
        <v>2.5691442402680615</v>
      </c>
      <c r="D204">
        <v>0.16969046211353994</v>
      </c>
      <c r="E204">
        <v>15.140180586867908</v>
      </c>
      <c r="F204">
        <v>2.693792288228075E-32</v>
      </c>
      <c r="G204">
        <v>2.2339227587664965</v>
      </c>
      <c r="H204">
        <v>2.9043657217696266</v>
      </c>
      <c r="I204">
        <v>2.2339227587664965</v>
      </c>
      <c r="J204">
        <v>2.9043657217696266</v>
      </c>
      <c r="M204" t="s">
        <v>183</v>
      </c>
      <c r="N204">
        <v>3.2499385201697844</v>
      </c>
      <c r="O204">
        <v>0.15272516804645173</v>
      </c>
      <c r="P204">
        <v>21.279652605661614</v>
      </c>
      <c r="Q204">
        <v>7.533575715540851E-48</v>
      </c>
      <c r="R204">
        <v>2.9482471886225934</v>
      </c>
      <c r="S204">
        <v>3.5516298517169753</v>
      </c>
      <c r="T204">
        <v>2.9482471886225934</v>
      </c>
      <c r="U204">
        <v>3.5516298517169753</v>
      </c>
    </row>
    <row r="205" spans="2:21">
      <c r="B205" t="s">
        <v>196</v>
      </c>
      <c r="C205">
        <v>1.4157104829038334</v>
      </c>
      <c r="D205">
        <v>0.21411737361808247</v>
      </c>
      <c r="E205">
        <v>6.6118431166123504</v>
      </c>
      <c r="F205">
        <v>5.8837843998232612E-10</v>
      </c>
      <c r="G205">
        <v>0.992724168260811</v>
      </c>
      <c r="H205">
        <v>1.8386967975468558</v>
      </c>
      <c r="I205">
        <v>0.992724168260811</v>
      </c>
      <c r="J205">
        <v>1.8386967975468558</v>
      </c>
      <c r="M205" t="s">
        <v>196</v>
      </c>
      <c r="N205">
        <v>1.6160701836015734</v>
      </c>
      <c r="O205">
        <v>0.23957827579376514</v>
      </c>
      <c r="P205">
        <v>6.7454788137499007</v>
      </c>
      <c r="Q205">
        <v>2.8559298778935219E-10</v>
      </c>
      <c r="R205">
        <v>1.1428103407181962</v>
      </c>
      <c r="S205">
        <v>2.0893300264849506</v>
      </c>
      <c r="T205">
        <v>1.1428103407181962</v>
      </c>
      <c r="U205">
        <v>2.0893300264849506</v>
      </c>
    </row>
    <row r="206" spans="2:21" ht="15" thickBot="1">
      <c r="B206" t="s">
        <v>197</v>
      </c>
      <c r="C206">
        <v>0.95315438820604736</v>
      </c>
      <c r="D206">
        <v>0.34789996437392251</v>
      </c>
      <c r="E206">
        <v>2.7397369526074398</v>
      </c>
      <c r="F206">
        <v>6.8751462416565632E-3</v>
      </c>
      <c r="G206">
        <v>0.26588216312521118</v>
      </c>
      <c r="H206">
        <v>1.6404266132868837</v>
      </c>
      <c r="I206">
        <v>0.26588216312521118</v>
      </c>
      <c r="J206">
        <v>1.6404266132868837</v>
      </c>
      <c r="M206" s="29" t="s">
        <v>197</v>
      </c>
      <c r="N206" s="29">
        <v>1.2032800652287081</v>
      </c>
      <c r="O206" s="29">
        <v>0.390884952961078</v>
      </c>
      <c r="P206" s="29">
        <v>3.0783483889913859</v>
      </c>
      <c r="Q206" s="29">
        <v>2.4623385076508989E-3</v>
      </c>
      <c r="R206" s="29">
        <v>0.43113095942631019</v>
      </c>
      <c r="S206" s="29">
        <v>1.975429171031106</v>
      </c>
      <c r="T206" s="29">
        <v>0.43113095942631019</v>
      </c>
      <c r="U206" s="29">
        <v>1.975429171031106</v>
      </c>
    </row>
    <row r="207" spans="2:21" ht="15" thickBot="1">
      <c r="B207" s="29" t="s">
        <v>198</v>
      </c>
      <c r="C207" s="29">
        <v>2.3516915619391163</v>
      </c>
      <c r="D207" s="29">
        <v>0.35455204861510847</v>
      </c>
      <c r="E207" s="29">
        <v>6.6328528381796072</v>
      </c>
      <c r="F207" s="29">
        <v>5.2675526778002753E-10</v>
      </c>
      <c r="G207" s="29">
        <v>1.6512782238774486</v>
      </c>
      <c r="H207" s="29">
        <v>3.052104900000784</v>
      </c>
      <c r="I207" s="29">
        <v>1.6512782238774486</v>
      </c>
      <c r="J207" s="29">
        <v>3.052104900000784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2DBF-407F-48C4-8A75-6BD2F76C1B9E}">
  <dimension ref="C4:Q28"/>
  <sheetViews>
    <sheetView topLeftCell="A3" workbookViewId="0">
      <selection activeCell="P27" sqref="P27"/>
    </sheetView>
  </sheetViews>
  <sheetFormatPr defaultRowHeight="14.4"/>
  <cols>
    <col min="5" max="5" width="8.88671875" customWidth="1"/>
    <col min="6" max="6" width="16.5546875" customWidth="1"/>
  </cols>
  <sheetData>
    <row r="4" spans="3:15" ht="15" thickBot="1">
      <c r="C4" t="s">
        <v>318</v>
      </c>
    </row>
    <row r="5" spans="3:15">
      <c r="C5" s="49" t="s">
        <v>322</v>
      </c>
      <c r="D5" s="50"/>
      <c r="E5" s="50"/>
      <c r="F5" s="51"/>
      <c r="J5" s="51"/>
      <c r="K5" s="51"/>
      <c r="L5" s="51"/>
    </row>
    <row r="6" spans="3:15" ht="26.4">
      <c r="C6" s="43" t="s">
        <v>323</v>
      </c>
      <c r="D6" s="44" t="s">
        <v>324</v>
      </c>
      <c r="E6" s="44" t="s">
        <v>325</v>
      </c>
    </row>
    <row r="7" spans="3:15">
      <c r="C7" s="45" t="s">
        <v>326</v>
      </c>
      <c r="D7" s="46" t="s">
        <v>327</v>
      </c>
      <c r="E7" s="46" t="s">
        <v>328</v>
      </c>
    </row>
    <row r="8" spans="3:15">
      <c r="C8" s="45" t="s">
        <v>329</v>
      </c>
      <c r="D8" s="46" t="s">
        <v>330</v>
      </c>
      <c r="E8" s="46" t="s">
        <v>328</v>
      </c>
    </row>
    <row r="9" spans="3:15">
      <c r="C9" s="45" t="s">
        <v>331</v>
      </c>
      <c r="D9" s="46" t="s">
        <v>332</v>
      </c>
      <c r="E9" s="46" t="s">
        <v>328</v>
      </c>
    </row>
    <row r="10" spans="3:15" ht="15" thickBot="1">
      <c r="C10" s="45" t="s">
        <v>333</v>
      </c>
      <c r="D10" s="46" t="s">
        <v>334</v>
      </c>
      <c r="E10" s="46" t="s">
        <v>328</v>
      </c>
    </row>
    <row r="11" spans="3:15">
      <c r="C11" s="45" t="s">
        <v>335</v>
      </c>
      <c r="D11" s="46" t="s">
        <v>336</v>
      </c>
      <c r="E11" s="46" t="s">
        <v>328</v>
      </c>
      <c r="I11" s="13"/>
      <c r="M11" s="52"/>
      <c r="N11" s="52"/>
      <c r="O11" s="52"/>
    </row>
    <row r="12" spans="3:15">
      <c r="C12" s="47" t="s">
        <v>337</v>
      </c>
      <c r="D12" s="42"/>
      <c r="E12" s="42"/>
    </row>
    <row r="16" spans="3:15" ht="15" thickBot="1"/>
    <row r="17" spans="3:17">
      <c r="C17" s="49" t="s">
        <v>338</v>
      </c>
      <c r="D17" s="50"/>
      <c r="E17" s="50"/>
      <c r="F17" s="50"/>
      <c r="G17" s="50"/>
      <c r="J17" s="51"/>
      <c r="K17" s="51"/>
      <c r="L17" s="51"/>
      <c r="M17" s="51"/>
      <c r="N17" s="51"/>
      <c r="O17" s="51"/>
      <c r="P17" s="51"/>
      <c r="Q17" s="51"/>
    </row>
    <row r="18" spans="3:17" ht="52.8">
      <c r="C18" s="43" t="s">
        <v>323</v>
      </c>
      <c r="D18" s="44" t="s">
        <v>339</v>
      </c>
      <c r="E18" s="44" t="s">
        <v>176</v>
      </c>
      <c r="F18" s="44" t="s">
        <v>177</v>
      </c>
      <c r="G18" s="44" t="s">
        <v>340</v>
      </c>
    </row>
    <row r="19" spans="3:17">
      <c r="C19" s="45" t="s">
        <v>326</v>
      </c>
      <c r="D19" s="48">
        <v>0.7809655268660215</v>
      </c>
      <c r="E19" s="48">
        <v>0.60990715415312247</v>
      </c>
      <c r="F19" s="48">
        <v>0.60740655898743734</v>
      </c>
      <c r="G19" s="48">
        <v>0.71743217641864132</v>
      </c>
    </row>
    <row r="20" spans="3:17">
      <c r="C20" s="45" t="s">
        <v>329</v>
      </c>
      <c r="D20" s="48">
        <v>0.8401604308150008</v>
      </c>
      <c r="E20" s="48">
        <v>0.70586954950724778</v>
      </c>
      <c r="F20" s="48">
        <v>0.70207431788798647</v>
      </c>
      <c r="G20" s="48">
        <v>0.62497594512960819</v>
      </c>
    </row>
    <row r="21" spans="3:17">
      <c r="C21" s="45" t="s">
        <v>331</v>
      </c>
      <c r="D21" s="48">
        <v>0.86877811473168953</v>
      </c>
      <c r="E21" s="48">
        <v>0.75477541263674863</v>
      </c>
      <c r="F21" s="48">
        <v>0.74999831028551645</v>
      </c>
      <c r="G21" s="48">
        <v>0.5725070022129729</v>
      </c>
    </row>
    <row r="22" spans="3:17">
      <c r="C22" s="45" t="s">
        <v>333</v>
      </c>
      <c r="D22" s="48">
        <v>0.87748727649781333</v>
      </c>
      <c r="E22" s="48">
        <v>0.76998392041554997</v>
      </c>
      <c r="F22" s="48">
        <v>0.76397042813883231</v>
      </c>
      <c r="G22" s="48">
        <v>0.55627883969584979</v>
      </c>
    </row>
    <row r="23" spans="3:17">
      <c r="C23" s="45" t="s">
        <v>335</v>
      </c>
      <c r="D23" s="48">
        <v>0.88078307597037608</v>
      </c>
      <c r="E23" s="48">
        <v>0.77577882691583722</v>
      </c>
      <c r="F23" s="48">
        <v>0.7684031304328055</v>
      </c>
      <c r="G23" s="48">
        <v>0.55103054460636169</v>
      </c>
    </row>
    <row r="24" spans="3:17">
      <c r="C24" s="47" t="s">
        <v>341</v>
      </c>
      <c r="D24" s="42"/>
      <c r="E24" s="42"/>
      <c r="F24" s="42"/>
      <c r="G24" s="42"/>
    </row>
    <row r="25" spans="3:17">
      <c r="C25" s="47" t="s">
        <v>342</v>
      </c>
      <c r="D25" s="42"/>
      <c r="E25" s="42"/>
      <c r="F25" s="42"/>
      <c r="G25" s="42"/>
    </row>
    <row r="26" spans="3:17">
      <c r="C26" s="47" t="s">
        <v>343</v>
      </c>
      <c r="D26" s="42"/>
      <c r="E26" s="42"/>
      <c r="F26" s="42"/>
      <c r="G26" s="42"/>
    </row>
    <row r="27" spans="3:17">
      <c r="C27" s="47" t="s">
        <v>344</v>
      </c>
      <c r="D27" s="42"/>
      <c r="E27" s="42"/>
      <c r="F27" s="42"/>
      <c r="G27" s="42"/>
    </row>
    <row r="28" spans="3:17">
      <c r="C28" s="47" t="s">
        <v>345</v>
      </c>
      <c r="D28" s="42"/>
      <c r="E28" s="42"/>
      <c r="F28" s="42"/>
      <c r="G28" s="42"/>
    </row>
  </sheetData>
  <mergeCells count="6">
    <mergeCell ref="C5:F5"/>
    <mergeCell ref="J5:L5"/>
    <mergeCell ref="M11:O11"/>
    <mergeCell ref="C17:G17"/>
    <mergeCell ref="J17:M17"/>
    <mergeCell ref="N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Set for MLRM</vt:lpstr>
      <vt:lpstr>Model Fitting &amp; Hypotheses 123</vt:lpstr>
      <vt:lpstr>Confidence Intervals</vt:lpstr>
      <vt:lpstr>Prediction Intervals</vt:lpstr>
      <vt:lpstr>Standardized Residuals</vt:lpstr>
      <vt:lpstr>Lack of fit</vt:lpstr>
      <vt:lpstr>Comaprison of R^2</vt:lpstr>
      <vt:lpstr>STEPWISE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Joshi</dc:creator>
  <cp:lastModifiedBy>Hp</cp:lastModifiedBy>
  <dcterms:created xsi:type="dcterms:W3CDTF">2023-04-22T08:32:47Z</dcterms:created>
  <dcterms:modified xsi:type="dcterms:W3CDTF">2023-04-24T08:24:55Z</dcterms:modified>
</cp:coreProperties>
</file>