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cuments\MS\ASU\509 Data Mining 2\Assignment 3\"/>
    </mc:Choice>
  </mc:AlternateContent>
  <xr:revisionPtr revIDLastSave="0" documentId="13_ncr:1_{F63420F9-1764-4392-8980-99BFFC3D2F25}" xr6:coauthVersionLast="44" xr6:coauthVersionMax="44" xr10:uidLastSave="{00000000-0000-0000-0000-000000000000}"/>
  <bookViews>
    <workbookView xWindow="-110" yWindow="-110" windowWidth="19420" windowHeight="10420" xr2:uid="{A1B6E40F-D284-4E57-84B7-BFC8A81BC128}"/>
  </bookViews>
  <sheets>
    <sheet name="Sheet1" sheetId="1" r:id="rId1"/>
  </sheets>
  <definedNames>
    <definedName name="_xlnm._FilterDatabase" localSheetId="0" hidden="1">Sheet1!$A$6:$K$6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7" i="1" l="1"/>
  <c r="H47" i="1"/>
  <c r="H20" i="1"/>
  <c r="H13" i="1"/>
  <c r="H32" i="1"/>
  <c r="H46" i="1"/>
  <c r="H16" i="1"/>
  <c r="H41" i="1"/>
  <c r="H17" i="1"/>
  <c r="H45" i="1"/>
  <c r="H37" i="1"/>
  <c r="H40" i="1"/>
  <c r="H21" i="1"/>
  <c r="H43" i="1"/>
  <c r="H15" i="1"/>
  <c r="H33" i="1"/>
  <c r="H36" i="1"/>
  <c r="H34" i="1"/>
  <c r="H44" i="1"/>
  <c r="H26" i="1"/>
  <c r="H9" i="1"/>
  <c r="H28" i="1"/>
  <c r="H23" i="1"/>
  <c r="H38" i="1"/>
  <c r="H18" i="1"/>
  <c r="H7" i="1"/>
  <c r="H19" i="1"/>
  <c r="H10" i="1"/>
  <c r="H12" i="1"/>
  <c r="H11" i="1"/>
  <c r="H8" i="1"/>
  <c r="H42" i="1"/>
  <c r="H31" i="1"/>
  <c r="H30" i="1"/>
  <c r="H14" i="1"/>
  <c r="H35" i="1"/>
  <c r="H29" i="1"/>
  <c r="H39" i="1"/>
  <c r="H25" i="1"/>
  <c r="H24" i="1"/>
  <c r="H22" i="1"/>
  <c r="O3" i="1"/>
  <c r="O4" i="1" s="1"/>
  <c r="O2" i="1"/>
  <c r="I47" i="1" l="1"/>
  <c r="J47" i="1" s="1"/>
  <c r="I29" i="1"/>
  <c r="J29" i="1" s="1"/>
  <c r="I12" i="1"/>
  <c r="J12" i="1" s="1"/>
  <c r="I9" i="1"/>
  <c r="J9" i="1" s="1"/>
  <c r="I21" i="1"/>
  <c r="J21" i="1" s="1"/>
  <c r="I32" i="1"/>
  <c r="J32" i="1" s="1"/>
  <c r="I25" i="1"/>
  <c r="J25" i="1" s="1"/>
  <c r="I8" i="1"/>
  <c r="J8" i="1" s="1"/>
  <c r="I23" i="1"/>
  <c r="J23" i="1" s="1"/>
  <c r="I15" i="1"/>
  <c r="J15" i="1" s="1"/>
  <c r="I16" i="1"/>
  <c r="J16" i="1" s="1"/>
  <c r="I22" i="1"/>
  <c r="J22" i="1" s="1"/>
  <c r="I31" i="1"/>
  <c r="J31" i="1" s="1"/>
  <c r="I18" i="1"/>
  <c r="J18" i="1" s="1"/>
  <c r="I36" i="1"/>
  <c r="J36" i="1" s="1"/>
  <c r="I17" i="1"/>
  <c r="J17" i="1" s="1"/>
  <c r="I27" i="1"/>
  <c r="J27" i="1" s="1"/>
  <c r="I14" i="1"/>
  <c r="J14" i="1" s="1"/>
  <c r="I19" i="1"/>
  <c r="J19" i="1" s="1"/>
  <c r="I44" i="1"/>
  <c r="J44" i="1" s="1"/>
  <c r="I37" i="1"/>
  <c r="J37" i="1" s="1"/>
  <c r="I20" i="1"/>
  <c r="J20" i="1" s="1"/>
  <c r="I24" i="1"/>
  <c r="J24" i="1" s="1"/>
  <c r="I39" i="1"/>
  <c r="J39" i="1" s="1"/>
  <c r="I35" i="1"/>
  <c r="J35" i="1" s="1"/>
  <c r="I30" i="1"/>
  <c r="J30" i="1" s="1"/>
  <c r="I42" i="1"/>
  <c r="J42" i="1" s="1"/>
  <c r="I11" i="1"/>
  <c r="J11" i="1" s="1"/>
  <c r="I10" i="1"/>
  <c r="J10" i="1" s="1"/>
  <c r="I7" i="1"/>
  <c r="J7" i="1" s="1"/>
  <c r="I38" i="1"/>
  <c r="J38" i="1" s="1"/>
  <c r="I28" i="1"/>
  <c r="J28" i="1" s="1"/>
  <c r="I26" i="1"/>
  <c r="J26" i="1" s="1"/>
  <c r="I34" i="1"/>
  <c r="J34" i="1" s="1"/>
  <c r="I33" i="1"/>
  <c r="J33" i="1" s="1"/>
  <c r="I43" i="1"/>
  <c r="J43" i="1" s="1"/>
  <c r="I40" i="1"/>
  <c r="J40" i="1" s="1"/>
  <c r="I45" i="1"/>
  <c r="J45" i="1" s="1"/>
  <c r="I41" i="1"/>
  <c r="J41" i="1" s="1"/>
  <c r="I46" i="1"/>
  <c r="J46" i="1" s="1"/>
  <c r="I13" i="1"/>
  <c r="J13" i="1" s="1"/>
</calcChain>
</file>

<file path=xl/sharedStrings.xml><?xml version="1.0" encoding="utf-8"?>
<sst xmlns="http://schemas.openxmlformats.org/spreadsheetml/2006/main" count="70" uniqueCount="59">
  <si>
    <t>MinSR</t>
  </si>
  <si>
    <t>MaxSR</t>
  </si>
  <si>
    <t>MaxSR-MinSR</t>
  </si>
  <si>
    <t>ASIN</t>
  </si>
  <si>
    <t>AvgRating</t>
  </si>
  <si>
    <t>ClusteringCoeff</t>
  </si>
  <si>
    <t>DegreeCentrality</t>
  </si>
  <si>
    <t>SalesRank</t>
  </si>
  <si>
    <t>Title</t>
  </si>
  <si>
    <t>TotalReviews</t>
  </si>
  <si>
    <t>N1</t>
  </si>
  <si>
    <t>N2</t>
  </si>
  <si>
    <t>N3</t>
  </si>
  <si>
    <t>From Head to Toe</t>
  </si>
  <si>
    <t>Mouse Paint</t>
  </si>
  <si>
    <t>Moo Moo, Brown Cow</t>
  </si>
  <si>
    <t>I Went Walking</t>
  </si>
  <si>
    <t>Time for Bed</t>
  </si>
  <si>
    <t>Who Hops?</t>
  </si>
  <si>
    <t>I Went Walking (A Voyager/Hbj Book)</t>
  </si>
  <si>
    <t>Mary Wore Her Red Dress and Henry Wore His Green Sneakers</t>
  </si>
  <si>
    <t>The Very Hungry Caterpillar</t>
  </si>
  <si>
    <t>The Very Hungry Caterpillar (MINIATURE EDITION)</t>
  </si>
  <si>
    <t>Very Hungry Caterpillar Plush Toy (Toy Only)</t>
  </si>
  <si>
    <t>The Very Hungry Caterpillar Book with Plush Caterpillar</t>
  </si>
  <si>
    <t>The Very Quiet Cricket Board Book</t>
  </si>
  <si>
    <t>The Very Hungry Caterpillar board book</t>
  </si>
  <si>
    <t>The Very Busy Spider (Board Book)</t>
  </si>
  <si>
    <t>1,2,3 To the Zoo: A Counting Book</t>
  </si>
  <si>
    <t>The Very Lonely Firefly board book (Board Book)</t>
  </si>
  <si>
    <t>Where's Spot? (Spot)</t>
  </si>
  <si>
    <t>Very Hungry Caterpillar Giant Board Book and Plush package,The</t>
  </si>
  <si>
    <t>Of Colors and Things</t>
  </si>
  <si>
    <t>Have You Seen My Duckling?</t>
  </si>
  <si>
    <t>Ten, Nine, Eight (Caldecott Collection)</t>
  </si>
  <si>
    <t>Big Red Barn Board Book</t>
  </si>
  <si>
    <t>Teddy Bear, Teddy Bear (Growing Tree)</t>
  </si>
  <si>
    <t>From Head to Toe Board Book</t>
  </si>
  <si>
    <t>1, 2, 3 To the Zoo: A Counting Book</t>
  </si>
  <si>
    <t>Big</t>
  </si>
  <si>
    <t>My World of Color</t>
  </si>
  <si>
    <t>Polar Bear, Polar Bear, What Do You Hear?</t>
  </si>
  <si>
    <t>1, 2, 3, To the Zoo</t>
  </si>
  <si>
    <t>What Makes a Rainbow?: Pop-Up</t>
  </si>
  <si>
    <t>Cock A Doodle Doo!: A Farmyard Counting Book</t>
  </si>
  <si>
    <t>015216412X</t>
  </si>
  <si>
    <t>067167949X</t>
  </si>
  <si>
    <t>Chicka Chicka Boom Boom</t>
  </si>
  <si>
    <t>067187893X</t>
  </si>
  <si>
    <t>Chicka Chicka ABC</t>
  </si>
  <si>
    <t>078570244X</t>
  </si>
  <si>
    <t>088708026X</t>
  </si>
  <si>
    <t>Papa, Please Get The Moon For Me</t>
  </si>
  <si>
    <t>I1</t>
  </si>
  <si>
    <t>I2</t>
  </si>
  <si>
    <t>I3</t>
  </si>
  <si>
    <t>High</t>
  </si>
  <si>
    <t>Low</t>
  </si>
  <si>
    <t>robust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</si>
</sst>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D335-28EA-41F8-8839-D6B83AAB0C79}">
  <dimension ref="A2:O47"/>
  <sheetViews>
    <sheetView tabSelected="1" topLeftCell="A3" workbookViewId="0">
      <selection activeCell="G4" sqref="G4"/>
    </sheetView>
  </sheetViews>
  <sheetFormatPr defaultRowHeight="14.5" x14ac:dyDescent="0.35"/>
  <cols>
    <col min="1" max="1" width="10.81640625" bestFit="1" customWidth="1"/>
    <col min="2" max="2" width="9.08984375" bestFit="1" customWidth="1"/>
    <col min="3" max="3" width="13.7265625" bestFit="1" customWidth="1"/>
    <col min="4" max="4" width="15" bestFit="1" customWidth="1"/>
    <col min="5" max="5" width="9.1796875" bestFit="1" customWidth="1"/>
    <col min="6" max="6" width="21.453125" customWidth="1"/>
    <col min="7" max="7" width="11.81640625" bestFit="1" customWidth="1"/>
  </cols>
  <sheetData>
    <row r="2" spans="1:15" x14ac:dyDescent="0.35">
      <c r="N2" s="1" t="s">
        <v>0</v>
      </c>
      <c r="O2">
        <f>MIN($E$7:$E$393567)</f>
        <v>279</v>
      </c>
    </row>
    <row r="3" spans="1:15" x14ac:dyDescent="0.35">
      <c r="N3" s="1" t="s">
        <v>1</v>
      </c>
      <c r="O3">
        <f>MAX($E$7:$E$393567)</f>
        <v>1258838</v>
      </c>
    </row>
    <row r="4" spans="1:15" x14ac:dyDescent="0.35">
      <c r="B4" s="1"/>
      <c r="D4" s="1" t="s">
        <v>58</v>
      </c>
      <c r="E4" s="1" t="s">
        <v>58</v>
      </c>
      <c r="G4" s="1" t="s">
        <v>58</v>
      </c>
      <c r="N4" s="1" t="s">
        <v>2</v>
      </c>
      <c r="O4">
        <f>O3-O2</f>
        <v>1258559</v>
      </c>
    </row>
    <row r="5" spans="1:15" ht="15" thickBot="1" x14ac:dyDescent="0.4">
      <c r="B5" s="1" t="s">
        <v>56</v>
      </c>
      <c r="C5" s="1" t="s">
        <v>56</v>
      </c>
      <c r="D5" s="1" t="s">
        <v>56</v>
      </c>
      <c r="E5" s="1" t="s">
        <v>57</v>
      </c>
      <c r="F5" s="1"/>
      <c r="G5" s="1" t="s">
        <v>56</v>
      </c>
    </row>
    <row r="6" spans="1:15" x14ac:dyDescent="0.35">
      <c r="A6" s="8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9" t="s">
        <v>8</v>
      </c>
      <c r="G6" s="12" t="s">
        <v>9</v>
      </c>
      <c r="H6" s="8" t="s">
        <v>10</v>
      </c>
      <c r="I6" s="9" t="s">
        <v>11</v>
      </c>
      <c r="J6" s="10" t="s">
        <v>12</v>
      </c>
      <c r="K6" s="8" t="s">
        <v>53</v>
      </c>
      <c r="L6" s="9" t="s">
        <v>54</v>
      </c>
      <c r="M6" s="10" t="s">
        <v>55</v>
      </c>
    </row>
    <row r="7" spans="1:15" x14ac:dyDescent="0.35">
      <c r="A7" s="3">
        <v>399226907</v>
      </c>
      <c r="B7" s="2">
        <v>4.5</v>
      </c>
      <c r="C7" s="2">
        <v>3.8680659670164902E-2</v>
      </c>
      <c r="D7" s="2">
        <v>116</v>
      </c>
      <c r="E7" s="2">
        <v>279</v>
      </c>
      <c r="F7" s="2" t="s">
        <v>26</v>
      </c>
      <c r="G7" s="4">
        <v>164</v>
      </c>
      <c r="H7" s="3">
        <f>G7*LOG10(B7+0.01)</f>
        <v>107.28495286798552</v>
      </c>
      <c r="I7" s="2">
        <f>(E7-$O$2)/$O$4</f>
        <v>0</v>
      </c>
      <c r="J7" s="4">
        <f>H7/(I7+1)</f>
        <v>107.28495286798552</v>
      </c>
      <c r="K7" s="3"/>
      <c r="L7" s="2"/>
      <c r="M7" s="4"/>
    </row>
    <row r="8" spans="1:15" x14ac:dyDescent="0.35">
      <c r="A8" s="3">
        <v>399208534</v>
      </c>
      <c r="B8" s="2">
        <v>4.5</v>
      </c>
      <c r="C8" s="2">
        <v>1</v>
      </c>
      <c r="D8" s="2">
        <v>5</v>
      </c>
      <c r="E8" s="2">
        <v>2117</v>
      </c>
      <c r="F8" s="2" t="s">
        <v>21</v>
      </c>
      <c r="G8" s="4">
        <v>164</v>
      </c>
      <c r="H8" s="3">
        <f>G8*LOG10(B8+0.01)</f>
        <v>107.28495286798552</v>
      </c>
      <c r="I8" s="2">
        <f>(E8-$O$2)/$O$4</f>
        <v>1.4604003467457625E-3</v>
      </c>
      <c r="J8" s="4">
        <f>H8/(I8+1)</f>
        <v>107.12850236598389</v>
      </c>
      <c r="K8" s="3"/>
      <c r="L8" s="2"/>
      <c r="M8" s="4"/>
    </row>
    <row r="9" spans="1:15" x14ac:dyDescent="0.35">
      <c r="A9" s="3">
        <v>399237720</v>
      </c>
      <c r="B9" s="2">
        <v>4.5</v>
      </c>
      <c r="C9" s="2">
        <v>1</v>
      </c>
      <c r="D9" s="2">
        <v>5</v>
      </c>
      <c r="E9" s="2">
        <v>112356</v>
      </c>
      <c r="F9" s="2" t="s">
        <v>31</v>
      </c>
      <c r="G9" s="4">
        <v>164</v>
      </c>
      <c r="H9" s="3">
        <f>G9*LOG10(B9+0.01)</f>
        <v>107.28495286798552</v>
      </c>
      <c r="I9" s="2">
        <f>(E9-$O$2)/$O$4</f>
        <v>8.9051844212309481E-2</v>
      </c>
      <c r="J9" s="4">
        <f>H9/(I9+1)</f>
        <v>98.512254892312043</v>
      </c>
      <c r="K9" s="3"/>
      <c r="L9" s="2"/>
      <c r="M9" s="4"/>
    </row>
    <row r="10" spans="1:15" x14ac:dyDescent="0.35">
      <c r="A10" s="3">
        <v>399220496</v>
      </c>
      <c r="B10" s="2">
        <v>4.5</v>
      </c>
      <c r="C10" s="2">
        <v>1</v>
      </c>
      <c r="D10" s="2">
        <v>5</v>
      </c>
      <c r="E10" s="2">
        <v>181105</v>
      </c>
      <c r="F10" s="2" t="s">
        <v>24</v>
      </c>
      <c r="G10" s="4">
        <v>164</v>
      </c>
      <c r="H10" s="3">
        <f>G10*LOG10(B10+0.01)</f>
        <v>107.28495286798552</v>
      </c>
      <c r="I10" s="2">
        <f>(E10-$O$2)/$O$4</f>
        <v>0.14367701474464051</v>
      </c>
      <c r="J10" s="4">
        <f>H10/(I10+1)</f>
        <v>93.807037725541804</v>
      </c>
      <c r="K10" s="3"/>
      <c r="L10" s="2"/>
      <c r="M10" s="4"/>
    </row>
    <row r="11" spans="1:15" x14ac:dyDescent="0.35">
      <c r="A11" s="3">
        <v>399213015</v>
      </c>
      <c r="B11" s="2">
        <v>4.5</v>
      </c>
      <c r="C11" s="2">
        <v>1</v>
      </c>
      <c r="D11" s="2">
        <v>5</v>
      </c>
      <c r="E11" s="2">
        <v>431501</v>
      </c>
      <c r="F11" s="2" t="s">
        <v>22</v>
      </c>
      <c r="G11" s="4">
        <v>164</v>
      </c>
      <c r="H11" s="3">
        <f>G11*LOG10(B11+0.01)</f>
        <v>107.28495286798552</v>
      </c>
      <c r="I11" s="2">
        <f>(E11-$O$2)/$O$4</f>
        <v>0.34263153336474494</v>
      </c>
      <c r="J11" s="4">
        <f>H11/(I11+1)</f>
        <v>79.906474860694374</v>
      </c>
      <c r="K11" s="3"/>
      <c r="L11" s="2"/>
      <c r="M11" s="4"/>
    </row>
    <row r="12" spans="1:15" x14ac:dyDescent="0.35">
      <c r="A12" s="3">
        <v>399216596</v>
      </c>
      <c r="B12" s="2">
        <v>4.5</v>
      </c>
      <c r="C12" s="2">
        <v>1</v>
      </c>
      <c r="D12" s="2">
        <v>5</v>
      </c>
      <c r="E12" s="2">
        <v>467296</v>
      </c>
      <c r="F12" s="2" t="s">
        <v>23</v>
      </c>
      <c r="G12" s="4">
        <v>164</v>
      </c>
      <c r="H12" s="3">
        <f>G12*LOG10(B12+0.01)</f>
        <v>107.28495286798552</v>
      </c>
      <c r="I12" s="2">
        <f>(E12-$O$2)/$O$4</f>
        <v>0.37107279038964402</v>
      </c>
      <c r="J12" s="4">
        <f>H12/(I12+1)</f>
        <v>78.248911086256996</v>
      </c>
      <c r="K12" s="3"/>
      <c r="L12" s="2"/>
      <c r="M12" s="4"/>
    </row>
    <row r="13" spans="1:15" x14ac:dyDescent="0.35">
      <c r="A13" s="3" t="s">
        <v>46</v>
      </c>
      <c r="B13" s="2">
        <v>5</v>
      </c>
      <c r="C13" s="2">
        <v>1</v>
      </c>
      <c r="D13" s="2">
        <v>4</v>
      </c>
      <c r="E13" s="2">
        <v>5537</v>
      </c>
      <c r="F13" s="2" t="s">
        <v>47</v>
      </c>
      <c r="G13" s="4">
        <v>89</v>
      </c>
      <c r="H13" s="3">
        <f>G13*LOG10(B13+0.01)</f>
        <v>62.285557602184866</v>
      </c>
      <c r="I13" s="2">
        <f>(E13-$O$2)/$O$4</f>
        <v>4.1777938102226433E-3</v>
      </c>
      <c r="J13" s="4">
        <f>H13/(I13+1)</f>
        <v>62.026423991961011</v>
      </c>
      <c r="K13" s="3"/>
      <c r="L13" s="2"/>
      <c r="M13" s="4"/>
    </row>
    <row r="14" spans="1:15" x14ac:dyDescent="0.35">
      <c r="A14" s="3">
        <v>152010661</v>
      </c>
      <c r="B14" s="2">
        <v>5</v>
      </c>
      <c r="C14" s="2">
        <v>3.2203389830508397E-2</v>
      </c>
      <c r="D14" s="2">
        <v>60</v>
      </c>
      <c r="E14" s="2">
        <v>3122</v>
      </c>
      <c r="F14" s="2" t="s">
        <v>17</v>
      </c>
      <c r="G14" s="4">
        <v>87</v>
      </c>
      <c r="H14" s="3">
        <f>G14*LOG10(B14+0.01)</f>
        <v>60.885882150450378</v>
      </c>
      <c r="I14" s="2">
        <f>(E14-$O$2)/$O$4</f>
        <v>2.2589326364516882E-3</v>
      </c>
      <c r="J14" s="4">
        <f>H14/(I14+1)</f>
        <v>60.748655030980352</v>
      </c>
      <c r="K14" s="3"/>
      <c r="L14" s="2"/>
      <c r="M14" s="4"/>
    </row>
    <row r="15" spans="1:15" x14ac:dyDescent="0.35">
      <c r="A15" s="3">
        <v>694006246</v>
      </c>
      <c r="B15" s="2">
        <v>5</v>
      </c>
      <c r="C15" s="2">
        <v>0.12250712250712199</v>
      </c>
      <c r="D15" s="2">
        <v>27</v>
      </c>
      <c r="E15" s="2">
        <v>4457</v>
      </c>
      <c r="F15" s="2" t="s">
        <v>35</v>
      </c>
      <c r="G15" s="4">
        <v>40</v>
      </c>
      <c r="H15" s="3">
        <f>G15*LOG10(B15+0.01)</f>
        <v>27.993509034689829</v>
      </c>
      <c r="I15" s="2">
        <f>(E15-$O$2)/$O$4</f>
        <v>3.3196695585983654E-3</v>
      </c>
      <c r="J15" s="4">
        <f>H15/(I15+1)</f>
        <v>27.900887308434136</v>
      </c>
      <c r="K15" s="3"/>
      <c r="L15" s="2"/>
      <c r="M15" s="4"/>
    </row>
    <row r="16" spans="1:15" x14ac:dyDescent="0.35">
      <c r="A16" s="3">
        <v>1581170769</v>
      </c>
      <c r="B16" s="2">
        <v>5</v>
      </c>
      <c r="C16" s="2">
        <v>0.238095238095238</v>
      </c>
      <c r="D16" s="2">
        <v>7</v>
      </c>
      <c r="E16" s="2">
        <v>40821</v>
      </c>
      <c r="F16" s="2" t="s">
        <v>43</v>
      </c>
      <c r="G16" s="4">
        <v>29</v>
      </c>
      <c r="H16" s="3">
        <f>G16*LOG10(B16+0.01)</f>
        <v>20.295294050150126</v>
      </c>
      <c r="I16" s="2">
        <f>(E16-$O$2)/$O$4</f>
        <v>3.2213030934584712E-2</v>
      </c>
      <c r="J16" s="4">
        <f>H16/(I16+1)</f>
        <v>19.661923887721503</v>
      </c>
      <c r="K16" s="3"/>
      <c r="L16" s="2"/>
      <c r="M16" s="4"/>
    </row>
    <row r="17" spans="1:13" x14ac:dyDescent="0.35">
      <c r="A17" s="3">
        <v>805053883</v>
      </c>
      <c r="B17" s="2">
        <v>4.5</v>
      </c>
      <c r="C17" s="2">
        <v>7.0847851335656201E-2</v>
      </c>
      <c r="D17" s="2">
        <v>42</v>
      </c>
      <c r="E17" s="2">
        <v>2515</v>
      </c>
      <c r="F17" s="2" t="s">
        <v>41</v>
      </c>
      <c r="G17" s="4">
        <v>29</v>
      </c>
      <c r="H17" s="3">
        <f>G17*LOG10(B17+0.01)</f>
        <v>18.971119714460855</v>
      </c>
      <c r="I17" s="2">
        <f>(E17-$O$2)/$O$4</f>
        <v>1.7766350246591538E-3</v>
      </c>
      <c r="J17" s="4">
        <f>H17/(I17+1)</f>
        <v>18.937474733570596</v>
      </c>
      <c r="K17" s="3"/>
      <c r="L17" s="2"/>
      <c r="M17" s="4"/>
    </row>
    <row r="18" spans="1:13" x14ac:dyDescent="0.35">
      <c r="A18" s="3">
        <v>399229191</v>
      </c>
      <c r="B18" s="2">
        <v>4.5</v>
      </c>
      <c r="C18" s="2">
        <v>9.60884353741496E-2</v>
      </c>
      <c r="D18" s="2">
        <v>49</v>
      </c>
      <c r="E18" s="2">
        <v>2558</v>
      </c>
      <c r="F18" s="2" t="s">
        <v>27</v>
      </c>
      <c r="G18" s="4">
        <v>27</v>
      </c>
      <c r="H18" s="3">
        <f>G18*LOG10(B18+0.01)</f>
        <v>17.662766630704933</v>
      </c>
      <c r="I18" s="2">
        <f>(E18-$O$2)/$O$4</f>
        <v>1.8108010828256761E-3</v>
      </c>
      <c r="J18" s="4">
        <f>H18/(I18+1)</f>
        <v>17.630840685300864</v>
      </c>
      <c r="K18" s="3"/>
      <c r="L18" s="2"/>
      <c r="M18" s="4"/>
    </row>
    <row r="19" spans="1:13" x14ac:dyDescent="0.35">
      <c r="A19" s="3">
        <v>399226842</v>
      </c>
      <c r="B19" s="2">
        <v>4.5</v>
      </c>
      <c r="C19" s="2">
        <v>0.233201581027668</v>
      </c>
      <c r="D19" s="2">
        <v>23</v>
      </c>
      <c r="E19" s="2">
        <v>4955</v>
      </c>
      <c r="F19" s="2" t="s">
        <v>25</v>
      </c>
      <c r="G19" s="4">
        <v>26</v>
      </c>
      <c r="H19" s="3">
        <f>G19*LOG10(B19+0.01)</f>
        <v>17.008590088826974</v>
      </c>
      <c r="I19" s="2">
        <f>(E19-$O$2)/$O$4</f>
        <v>3.7153601857362268E-3</v>
      </c>
      <c r="J19" s="4">
        <f>H19/(I19+1)</f>
        <v>16.945630966212928</v>
      </c>
      <c r="K19" s="3"/>
      <c r="L19" s="2"/>
      <c r="M19" s="4"/>
    </row>
    <row r="20" spans="1:13" x14ac:dyDescent="0.35">
      <c r="A20" s="3" t="s">
        <v>48</v>
      </c>
      <c r="B20" s="2">
        <v>4</v>
      </c>
      <c r="C20" s="2">
        <v>0.6</v>
      </c>
      <c r="D20" s="2">
        <v>5</v>
      </c>
      <c r="E20" s="2">
        <v>13995</v>
      </c>
      <c r="F20" s="2" t="s">
        <v>49</v>
      </c>
      <c r="G20" s="4">
        <v>26</v>
      </c>
      <c r="H20" s="3">
        <f>G20*LOG10(B20+0.01)</f>
        <v>15.68175368812474</v>
      </c>
      <c r="I20" s="2">
        <f>(E20-$O$2)/$O$4</f>
        <v>1.0898177995628333E-2</v>
      </c>
      <c r="J20" s="4">
        <f>H20/(I20+1)</f>
        <v>15.512693592165675</v>
      </c>
      <c r="K20" s="3"/>
      <c r="L20" s="2"/>
      <c r="M20" s="4"/>
    </row>
    <row r="21" spans="1:13" x14ac:dyDescent="0.35">
      <c r="A21" s="3">
        <v>694013013</v>
      </c>
      <c r="B21" s="2">
        <v>5</v>
      </c>
      <c r="C21" s="2">
        <v>7.1808510638297796E-2</v>
      </c>
      <c r="D21" s="2">
        <v>48</v>
      </c>
      <c r="E21" s="2">
        <v>6026</v>
      </c>
      <c r="F21" s="2" t="s">
        <v>37</v>
      </c>
      <c r="G21" s="4">
        <v>22</v>
      </c>
      <c r="H21" s="3">
        <f>G21*LOG10(B21+0.01)</f>
        <v>15.396429969079405</v>
      </c>
      <c r="I21" s="2">
        <f>(E21-$O$2)/$O$4</f>
        <v>4.566333401930303E-3</v>
      </c>
      <c r="J21" s="4">
        <f>H21/(I21+1)</f>
        <v>15.326444314473399</v>
      </c>
      <c r="K21" s="3"/>
      <c r="L21" s="2"/>
      <c r="M21" s="4"/>
    </row>
    <row r="22" spans="1:13" x14ac:dyDescent="0.35">
      <c r="A22" s="3">
        <v>60235152</v>
      </c>
      <c r="B22" s="2">
        <v>5</v>
      </c>
      <c r="C22" s="2">
        <v>0.9</v>
      </c>
      <c r="D22" s="2">
        <v>5</v>
      </c>
      <c r="E22" s="2">
        <v>43438</v>
      </c>
      <c r="F22" s="2" t="s">
        <v>13</v>
      </c>
      <c r="G22" s="4">
        <v>22</v>
      </c>
      <c r="H22" s="3">
        <f>G22*LOG10(B22+0.01)</f>
        <v>15.396429969079405</v>
      </c>
      <c r="I22" s="2">
        <f>(E22-$O$2)/$O$4</f>
        <v>3.4292393125789099E-2</v>
      </c>
      <c r="J22" s="4">
        <f>H22/(I22+1)</f>
        <v>14.885954949885157</v>
      </c>
      <c r="K22" s="3"/>
      <c r="L22" s="2"/>
      <c r="M22" s="4"/>
    </row>
    <row r="23" spans="1:13" x14ac:dyDescent="0.35">
      <c r="A23" s="3">
        <v>399234276</v>
      </c>
      <c r="B23" s="2">
        <v>4</v>
      </c>
      <c r="C23" s="2">
        <v>0.27619047619047599</v>
      </c>
      <c r="D23" s="2">
        <v>21</v>
      </c>
      <c r="E23" s="2">
        <v>11490</v>
      </c>
      <c r="F23" s="2" t="s">
        <v>29</v>
      </c>
      <c r="G23" s="4">
        <v>24</v>
      </c>
      <c r="H23" s="3">
        <f>G23*LOG10(B23+0.01)</f>
        <v>14.475464942884376</v>
      </c>
      <c r="I23" s="2">
        <f>(E23-$O$2)/$O$4</f>
        <v>8.9078064675553546E-3</v>
      </c>
      <c r="J23" s="4">
        <f>H23/(I23+1)</f>
        <v>14.347658775251908</v>
      </c>
      <c r="K23" s="3"/>
      <c r="L23" s="2"/>
      <c r="M23" s="4"/>
    </row>
    <row r="24" spans="1:13" x14ac:dyDescent="0.35">
      <c r="A24" s="3">
        <v>64435962</v>
      </c>
      <c r="B24" s="2">
        <v>5</v>
      </c>
      <c r="C24" s="2">
        <v>0.9</v>
      </c>
      <c r="D24" s="2">
        <v>5</v>
      </c>
      <c r="E24" s="2">
        <v>187777</v>
      </c>
      <c r="F24" s="2" t="s">
        <v>13</v>
      </c>
      <c r="G24" s="4">
        <v>22</v>
      </c>
      <c r="H24" s="3">
        <f>G24*LOG10(B24+0.01)</f>
        <v>15.396429969079405</v>
      </c>
      <c r="I24" s="2">
        <f>(E24-$O$2)/$O$4</f>
        <v>0.14897831567689715</v>
      </c>
      <c r="J24" s="4">
        <f>H24/(I24+1)</f>
        <v>13.400104909733576</v>
      </c>
      <c r="K24" s="3"/>
      <c r="L24" s="2"/>
      <c r="M24" s="4"/>
    </row>
    <row r="25" spans="1:13" x14ac:dyDescent="0.35">
      <c r="A25" s="3">
        <v>152002650</v>
      </c>
      <c r="B25" s="2">
        <v>5</v>
      </c>
      <c r="C25" s="2">
        <v>0.11111111111111099</v>
      </c>
      <c r="D25" s="2">
        <v>19</v>
      </c>
      <c r="E25" s="2">
        <v>14003</v>
      </c>
      <c r="F25" s="2" t="s">
        <v>14</v>
      </c>
      <c r="G25" s="4">
        <v>19</v>
      </c>
      <c r="H25" s="3">
        <f>G25*LOG10(B25+0.01)</f>
        <v>13.296916791477669</v>
      </c>
      <c r="I25" s="2">
        <f>(E25-$O$2)/$O$4</f>
        <v>1.0904534471566292E-2</v>
      </c>
      <c r="J25" s="4">
        <f>H25/(I25+1)</f>
        <v>13.153484169925514</v>
      </c>
      <c r="K25" s="3"/>
      <c r="L25" s="2"/>
      <c r="M25" s="4"/>
    </row>
    <row r="26" spans="1:13" x14ac:dyDescent="0.35">
      <c r="A26" s="3">
        <v>613228529</v>
      </c>
      <c r="B26" s="2">
        <v>5</v>
      </c>
      <c r="C26" s="2">
        <v>0.9</v>
      </c>
      <c r="D26" s="2">
        <v>5</v>
      </c>
      <c r="E26" s="2">
        <v>293074</v>
      </c>
      <c r="F26" s="2" t="s">
        <v>13</v>
      </c>
      <c r="G26" s="4">
        <v>22</v>
      </c>
      <c r="H26" s="3">
        <f>G26*LOG10(B26+0.01)</f>
        <v>15.396429969079405</v>
      </c>
      <c r="I26" s="2">
        <f>(E26-$O$2)/$O$4</f>
        <v>0.23264304653178755</v>
      </c>
      <c r="J26" s="4">
        <f>H26/(I26+1)</f>
        <v>12.490582746075111</v>
      </c>
      <c r="K26" s="3"/>
      <c r="L26" s="2"/>
      <c r="M26" s="4"/>
    </row>
    <row r="27" spans="1:13" x14ac:dyDescent="0.35">
      <c r="A27" s="3" t="s">
        <v>51</v>
      </c>
      <c r="B27" s="2">
        <v>4.5</v>
      </c>
      <c r="C27" s="2">
        <v>0.6</v>
      </c>
      <c r="D27" s="2">
        <v>5</v>
      </c>
      <c r="E27" s="2">
        <v>97228</v>
      </c>
      <c r="F27" s="2" t="s">
        <v>52</v>
      </c>
      <c r="G27" s="4">
        <v>20</v>
      </c>
      <c r="H27" s="3">
        <f>G27*LOG10(B27+0.01)</f>
        <v>13.083530837559209</v>
      </c>
      <c r="I27" s="2">
        <f>(E27-$O$2)/$O$4</f>
        <v>7.7031748213631623E-2</v>
      </c>
      <c r="J27" s="4">
        <f>H27/(I27+1)</f>
        <v>12.147767100885927</v>
      </c>
      <c r="K27" s="3"/>
      <c r="L27" s="2"/>
      <c r="M27" s="4"/>
    </row>
    <row r="28" spans="1:13" x14ac:dyDescent="0.35">
      <c r="A28" s="3">
        <v>399234950</v>
      </c>
      <c r="B28" s="2">
        <v>4.5</v>
      </c>
      <c r="C28" s="2">
        <v>0.4</v>
      </c>
      <c r="D28" s="2">
        <v>5</v>
      </c>
      <c r="E28" s="2">
        <v>435236</v>
      </c>
      <c r="F28" s="2" t="s">
        <v>30</v>
      </c>
      <c r="G28" s="4">
        <v>24</v>
      </c>
      <c r="H28" s="3">
        <f>G28*LOG10(B28+0.01)</f>
        <v>15.700237005071052</v>
      </c>
      <c r="I28" s="2">
        <f>(E28-$O$2)/$O$4</f>
        <v>0.3455992130682789</v>
      </c>
      <c r="J28" s="4">
        <f>H28/(I28+1)</f>
        <v>11.667840507479832</v>
      </c>
      <c r="K28" s="3"/>
      <c r="L28" s="2"/>
      <c r="M28" s="4"/>
    </row>
    <row r="29" spans="1:13" x14ac:dyDescent="0.35">
      <c r="A29" s="3">
        <v>152007717</v>
      </c>
      <c r="B29" s="2">
        <v>4.5</v>
      </c>
      <c r="C29" s="2">
        <v>5.1207729468599E-2</v>
      </c>
      <c r="D29" s="2">
        <v>46</v>
      </c>
      <c r="E29" s="2">
        <v>70925</v>
      </c>
      <c r="F29" s="2" t="s">
        <v>16</v>
      </c>
      <c r="G29" s="4">
        <v>15</v>
      </c>
      <c r="H29" s="3">
        <f>G29*LOG10(B29+0.01)</f>
        <v>9.8126481281694069</v>
      </c>
      <c r="I29" s="2">
        <f>(E29-$O$2)/$O$4</f>
        <v>5.6132449889119224E-2</v>
      </c>
      <c r="J29" s="4">
        <f>H29/(I29+1)</f>
        <v>9.29111507671184</v>
      </c>
      <c r="K29" s="3"/>
      <c r="L29" s="2"/>
      <c r="M29" s="4"/>
    </row>
    <row r="30" spans="1:13" x14ac:dyDescent="0.35">
      <c r="A30" s="3">
        <v>152166084</v>
      </c>
      <c r="B30" s="2">
        <v>5</v>
      </c>
      <c r="C30" s="2">
        <v>0.33333333333333298</v>
      </c>
      <c r="D30" s="2">
        <v>3</v>
      </c>
      <c r="E30" s="2">
        <v>191094</v>
      </c>
      <c r="F30" s="2" t="s">
        <v>18</v>
      </c>
      <c r="G30" s="4">
        <v>15</v>
      </c>
      <c r="H30" s="3">
        <f>G30*LOG10(B30+0.01)</f>
        <v>10.497565888008685</v>
      </c>
      <c r="I30" s="2">
        <f>(E30-$O$2)/$O$4</f>
        <v>0.15161386951267283</v>
      </c>
      <c r="J30" s="4">
        <f>H30/(I30+1)</f>
        <v>9.1155257555650397</v>
      </c>
      <c r="K30" s="3"/>
      <c r="L30" s="2"/>
      <c r="M30" s="4"/>
    </row>
    <row r="31" spans="1:13" x14ac:dyDescent="0.35">
      <c r="A31" s="3">
        <v>152380116</v>
      </c>
      <c r="B31" s="2">
        <v>4.5</v>
      </c>
      <c r="C31" s="2">
        <v>0.7</v>
      </c>
      <c r="D31" s="2">
        <v>5</v>
      </c>
      <c r="E31" s="2">
        <v>149838</v>
      </c>
      <c r="F31" s="2" t="s">
        <v>19</v>
      </c>
      <c r="G31" s="4">
        <v>15</v>
      </c>
      <c r="H31" s="3">
        <f>G31*LOG10(B31+0.01)</f>
        <v>9.8126481281694069</v>
      </c>
      <c r="I31" s="2">
        <f>(E31-$O$2)/$O$4</f>
        <v>0.11883352310062539</v>
      </c>
      <c r="J31" s="4">
        <f>H31/(I31+1)</f>
        <v>8.7704273473819381</v>
      </c>
      <c r="K31" s="3"/>
      <c r="L31" s="2"/>
      <c r="M31" s="4"/>
    </row>
    <row r="32" spans="1:13" x14ac:dyDescent="0.35">
      <c r="A32" s="3" t="s">
        <v>45</v>
      </c>
      <c r="B32" s="2">
        <v>5</v>
      </c>
      <c r="C32" s="2">
        <v>0.33333333333333298</v>
      </c>
      <c r="D32" s="2">
        <v>4</v>
      </c>
      <c r="E32" s="2">
        <v>421937</v>
      </c>
      <c r="F32" s="2" t="s">
        <v>18</v>
      </c>
      <c r="G32" s="4">
        <v>15</v>
      </c>
      <c r="H32" s="3">
        <f>G32*LOG10(B32+0.01)</f>
        <v>10.497565888008685</v>
      </c>
      <c r="I32" s="2">
        <f>(E32-$O$2)/$O$4</f>
        <v>0.3350323663809166</v>
      </c>
      <c r="J32" s="4">
        <f>H32/(I32+1)</f>
        <v>7.8631545963683989</v>
      </c>
      <c r="K32" s="3"/>
      <c r="L32" s="2"/>
      <c r="M32" s="4"/>
    </row>
    <row r="33" spans="1:13" x14ac:dyDescent="0.35">
      <c r="A33" s="3">
        <v>688149014</v>
      </c>
      <c r="B33" s="2">
        <v>4.5</v>
      </c>
      <c r="C33" s="2">
        <v>4.6783625730994101E-2</v>
      </c>
      <c r="D33" s="2">
        <v>19</v>
      </c>
      <c r="E33" s="2">
        <v>17889</v>
      </c>
      <c r="F33" s="2" t="s">
        <v>34</v>
      </c>
      <c r="G33" s="4">
        <v>12</v>
      </c>
      <c r="H33" s="3">
        <f>G33*LOG10(B33+0.01)</f>
        <v>7.8501185025355262</v>
      </c>
      <c r="I33" s="2">
        <f>(E33-$O$2)/$O$4</f>
        <v>1.3992192658429204E-2</v>
      </c>
      <c r="J33" s="4">
        <f>H33/(I33+1)</f>
        <v>7.7417938317202575</v>
      </c>
      <c r="K33" s="3"/>
      <c r="L33" s="2"/>
      <c r="M33" s="4"/>
    </row>
    <row r="34" spans="1:13" x14ac:dyDescent="0.35">
      <c r="A34" s="3">
        <v>688109942</v>
      </c>
      <c r="B34" s="2">
        <v>5</v>
      </c>
      <c r="C34" s="2">
        <v>0.2</v>
      </c>
      <c r="D34" s="2">
        <v>10</v>
      </c>
      <c r="E34" s="2">
        <v>96210</v>
      </c>
      <c r="F34" s="2" t="s">
        <v>33</v>
      </c>
      <c r="G34" s="4">
        <v>8</v>
      </c>
      <c r="H34" s="3">
        <f>G34*LOG10(B34+0.01)</f>
        <v>5.5987018069379655</v>
      </c>
      <c r="I34" s="2">
        <f>(E34-$O$2)/$O$4</f>
        <v>7.6222886650526511E-2</v>
      </c>
      <c r="J34" s="4">
        <f>H34/(I34+1)</f>
        <v>5.2021768691079586</v>
      </c>
      <c r="K34" s="3"/>
      <c r="L34" s="2"/>
      <c r="M34" s="4"/>
    </row>
    <row r="35" spans="1:13" x14ac:dyDescent="0.35">
      <c r="A35" s="3">
        <v>152009981</v>
      </c>
      <c r="B35" s="2">
        <v>5</v>
      </c>
      <c r="C35" s="2">
        <v>9.5238095238095205E-2</v>
      </c>
      <c r="D35" s="2">
        <v>7</v>
      </c>
      <c r="E35" s="2">
        <v>145182</v>
      </c>
      <c r="F35" s="2" t="s">
        <v>15</v>
      </c>
      <c r="G35" s="4">
        <v>8</v>
      </c>
      <c r="H35" s="3">
        <f>G35*LOG10(B35+0.01)</f>
        <v>5.5987018069379655</v>
      </c>
      <c r="I35" s="2">
        <f>(E35-$O$2)/$O$4</f>
        <v>0.11513405410473407</v>
      </c>
      <c r="J35" s="4">
        <f>H35/(I35+1)</f>
        <v>5.0206536033309339</v>
      </c>
      <c r="K35" s="3"/>
      <c r="L35" s="2"/>
      <c r="M35" s="4"/>
    </row>
    <row r="36" spans="1:13" x14ac:dyDescent="0.35">
      <c r="A36" s="3">
        <v>688148999</v>
      </c>
      <c r="B36" s="2">
        <v>5</v>
      </c>
      <c r="C36" s="2">
        <v>0.4</v>
      </c>
      <c r="D36" s="2">
        <v>5</v>
      </c>
      <c r="E36" s="2">
        <v>280258</v>
      </c>
      <c r="F36" s="2" t="s">
        <v>33</v>
      </c>
      <c r="G36" s="4">
        <v>8</v>
      </c>
      <c r="H36" s="3">
        <f>G36*LOG10(B36+0.01)</f>
        <v>5.5987018069379655</v>
      </c>
      <c r="I36" s="2">
        <f>(E36-$O$2)/$O$4</f>
        <v>0.22245997207917945</v>
      </c>
      <c r="J36" s="4">
        <f>H36/(I36+1)</f>
        <v>4.579865136537439</v>
      </c>
      <c r="K36" s="3"/>
      <c r="L36" s="2"/>
      <c r="M36" s="4"/>
    </row>
    <row r="37" spans="1:13" x14ac:dyDescent="0.35">
      <c r="A37" s="3">
        <v>786803908</v>
      </c>
      <c r="B37" s="2">
        <v>5</v>
      </c>
      <c r="C37" s="2">
        <v>0</v>
      </c>
      <c r="D37" s="2">
        <v>5</v>
      </c>
      <c r="E37" s="2">
        <v>557389</v>
      </c>
      <c r="F37" s="2" t="s">
        <v>39</v>
      </c>
      <c r="G37" s="4">
        <v>8</v>
      </c>
      <c r="H37" s="3">
        <f>G37*LOG10(B37+0.01)</f>
        <v>5.5987018069379655</v>
      </c>
      <c r="I37" s="2">
        <f>(E37-$O$2)/$O$4</f>
        <v>0.44265703872444595</v>
      </c>
      <c r="J37" s="4">
        <f>H37/(I37+1)</f>
        <v>3.8808265974899827</v>
      </c>
      <c r="K37" s="3"/>
      <c r="L37" s="2"/>
      <c r="M37" s="4"/>
    </row>
    <row r="38" spans="1:13" x14ac:dyDescent="0.35">
      <c r="A38" s="3">
        <v>399230130</v>
      </c>
      <c r="B38" s="2">
        <v>4.5</v>
      </c>
      <c r="C38" s="2">
        <v>0.17786561264822101</v>
      </c>
      <c r="D38" s="2">
        <v>23</v>
      </c>
      <c r="E38" s="2">
        <v>9108</v>
      </c>
      <c r="F38" s="2" t="s">
        <v>28</v>
      </c>
      <c r="G38" s="4">
        <v>5</v>
      </c>
      <c r="H38" s="3">
        <f>G38*LOG10(B38+0.01)</f>
        <v>3.2708827093898023</v>
      </c>
      <c r="I38" s="2">
        <f>(E38-$O$2)/$O$4</f>
        <v>7.0151657570284749E-3</v>
      </c>
      <c r="J38" s="4">
        <f>H38/(I38+1)</f>
        <v>3.248096772138382</v>
      </c>
      <c r="K38" s="3"/>
      <c r="L38" s="2"/>
      <c r="M38" s="4"/>
    </row>
    <row r="39" spans="1:13" x14ac:dyDescent="0.35">
      <c r="A39" s="3">
        <v>152005331</v>
      </c>
      <c r="B39" s="2">
        <v>5</v>
      </c>
      <c r="C39" s="2">
        <v>0.3</v>
      </c>
      <c r="D39" s="2">
        <v>5</v>
      </c>
      <c r="E39" s="2">
        <v>1258838</v>
      </c>
      <c r="F39" s="2" t="s">
        <v>15</v>
      </c>
      <c r="G39" s="4">
        <v>8</v>
      </c>
      <c r="H39" s="3">
        <f>G39*LOG10(B39+0.01)</f>
        <v>5.5987018069379655</v>
      </c>
      <c r="I39" s="2">
        <f>(E39-$O$2)/$O$4</f>
        <v>1</v>
      </c>
      <c r="J39" s="4">
        <f>H39/(I39+1)</f>
        <v>2.7993509034689827</v>
      </c>
      <c r="K39" s="3"/>
      <c r="L39" s="2"/>
      <c r="M39" s="4"/>
    </row>
    <row r="40" spans="1:13" x14ac:dyDescent="0.35">
      <c r="A40" s="3">
        <v>698116453</v>
      </c>
      <c r="B40" s="2">
        <v>4.5</v>
      </c>
      <c r="C40" s="2">
        <v>0.9</v>
      </c>
      <c r="D40" s="2">
        <v>5</v>
      </c>
      <c r="E40" s="2">
        <v>293333</v>
      </c>
      <c r="F40" s="2" t="s">
        <v>38</v>
      </c>
      <c r="G40" s="4">
        <v>5</v>
      </c>
      <c r="H40" s="3">
        <f>G40*LOG10(B40+0.01)</f>
        <v>3.2708827093898023</v>
      </c>
      <c r="I40" s="2">
        <f>(E40-$O$2)/$O$4</f>
        <v>0.23284883744027893</v>
      </c>
      <c r="J40" s="4">
        <f>H40/(I40+1)</f>
        <v>2.6531092945514896</v>
      </c>
      <c r="K40" s="3"/>
      <c r="L40" s="2"/>
      <c r="M40" s="4"/>
    </row>
    <row r="41" spans="1:13" x14ac:dyDescent="0.35">
      <c r="A41" s="3">
        <v>808528858</v>
      </c>
      <c r="B41" s="2">
        <v>4.5</v>
      </c>
      <c r="C41" s="2">
        <v>0.9</v>
      </c>
      <c r="D41" s="2">
        <v>5</v>
      </c>
      <c r="E41" s="2">
        <v>569657</v>
      </c>
      <c r="F41" s="2" t="s">
        <v>42</v>
      </c>
      <c r="G41" s="4">
        <v>5</v>
      </c>
      <c r="H41" s="3">
        <f>G41*LOG10(B41+0.01)</f>
        <v>3.2708827093898023</v>
      </c>
      <c r="I41" s="2">
        <f>(E41-$O$2)/$O$4</f>
        <v>0.45240469457530397</v>
      </c>
      <c r="J41" s="4">
        <f>H41/(I41+1)</f>
        <v>2.2520463625644211</v>
      </c>
      <c r="K41" s="3"/>
      <c r="L41" s="2"/>
      <c r="M41" s="4"/>
    </row>
    <row r="42" spans="1:13" x14ac:dyDescent="0.35">
      <c r="A42" s="3">
        <v>395900220</v>
      </c>
      <c r="B42" s="2">
        <v>5</v>
      </c>
      <c r="C42" s="2">
        <v>0.5</v>
      </c>
      <c r="D42" s="2">
        <v>5</v>
      </c>
      <c r="E42" s="2">
        <v>416184</v>
      </c>
      <c r="F42" s="2" t="s">
        <v>20</v>
      </c>
      <c r="G42" s="4">
        <v>3</v>
      </c>
      <c r="H42" s="3">
        <f>G42*LOG10(B42+0.01)</f>
        <v>2.0995131776017368</v>
      </c>
      <c r="I42" s="2">
        <f>(E42-$O$2)/$O$4</f>
        <v>0.33046126562203282</v>
      </c>
      <c r="J42" s="4">
        <f>H42/(I42+1)</f>
        <v>1.5780340486802129</v>
      </c>
      <c r="K42" s="3"/>
      <c r="L42" s="2"/>
      <c r="M42" s="4"/>
    </row>
    <row r="43" spans="1:13" x14ac:dyDescent="0.35">
      <c r="A43" s="3">
        <v>694011622</v>
      </c>
      <c r="B43" s="2">
        <v>3.5</v>
      </c>
      <c r="C43" s="2">
        <v>0.1</v>
      </c>
      <c r="D43" s="2">
        <v>5</v>
      </c>
      <c r="E43" s="2">
        <v>464301</v>
      </c>
      <c r="F43" s="2" t="s">
        <v>36</v>
      </c>
      <c r="G43" s="4">
        <v>3</v>
      </c>
      <c r="H43" s="3">
        <f>G43*LOG10(B43+0.01)</f>
        <v>1.6359213493974722</v>
      </c>
      <c r="I43" s="2">
        <f>(E43-$O$2)/$O$4</f>
        <v>0.36869308471037116</v>
      </c>
      <c r="J43" s="4">
        <f>H43/(I43+1)</f>
        <v>1.1952433804717069</v>
      </c>
      <c r="K43" s="3"/>
      <c r="L43" s="2"/>
      <c r="M43" s="4"/>
    </row>
    <row r="44" spans="1:13" x14ac:dyDescent="0.35">
      <c r="A44" s="3">
        <v>688045855</v>
      </c>
      <c r="B44" s="2">
        <v>4.5</v>
      </c>
      <c r="C44" s="2">
        <v>0.5</v>
      </c>
      <c r="D44" s="2">
        <v>5</v>
      </c>
      <c r="E44" s="2">
        <v>664797</v>
      </c>
      <c r="F44" s="2" t="s">
        <v>32</v>
      </c>
      <c r="G44" s="4">
        <v>2</v>
      </c>
      <c r="H44" s="3">
        <f>G44*LOG10(B44+0.01)</f>
        <v>1.308353083755921</v>
      </c>
      <c r="I44" s="2">
        <f>(E44-$O$2)/$O$4</f>
        <v>0.52799908466746492</v>
      </c>
      <c r="J44" s="4">
        <f>H44/(I44+1)</f>
        <v>0.85625253109405819</v>
      </c>
      <c r="K44" s="3"/>
      <c r="L44" s="2"/>
      <c r="M44" s="4"/>
    </row>
    <row r="45" spans="1:13" x14ac:dyDescent="0.35">
      <c r="A45" s="3">
        <v>786806052</v>
      </c>
      <c r="B45" s="2">
        <v>3</v>
      </c>
      <c r="C45" s="2">
        <v>0.2</v>
      </c>
      <c r="D45" s="2">
        <v>5</v>
      </c>
      <c r="E45" s="2">
        <v>317255</v>
      </c>
      <c r="F45" s="2" t="s">
        <v>40</v>
      </c>
      <c r="G45" s="4">
        <v>2</v>
      </c>
      <c r="H45" s="3">
        <f>G45*LOG10(B45+0.01)</f>
        <v>0.95713299118768669</v>
      </c>
      <c r="I45" s="2">
        <f>(E45-$O$2)/$O$4</f>
        <v>0.25185628961375667</v>
      </c>
      <c r="J45" s="4">
        <f>H45/(I45+1)</f>
        <v>0.76457098081361818</v>
      </c>
      <c r="K45" s="3"/>
      <c r="L45" s="2"/>
      <c r="M45" s="4"/>
    </row>
    <row r="46" spans="1:13" x14ac:dyDescent="0.35">
      <c r="A46" s="3">
        <v>1929927266</v>
      </c>
      <c r="B46" s="2">
        <v>5</v>
      </c>
      <c r="C46" s="2">
        <v>0.83333333333333304</v>
      </c>
      <c r="D46" s="2">
        <v>4</v>
      </c>
      <c r="E46" s="2">
        <v>957299</v>
      </c>
      <c r="F46" s="2" t="s">
        <v>44</v>
      </c>
      <c r="G46" s="4">
        <v>1</v>
      </c>
      <c r="H46" s="3">
        <f>G46*LOG10(B46+0.01)</f>
        <v>0.69983772586724569</v>
      </c>
      <c r="I46" s="2">
        <f>(E46-$O$2)/$O$4</f>
        <v>0.76040932526802474</v>
      </c>
      <c r="J46" s="4">
        <f>H46/(I46+1)</f>
        <v>0.39754261456249357</v>
      </c>
      <c r="K46" s="3"/>
      <c r="L46" s="2"/>
      <c r="M46" s="4"/>
    </row>
    <row r="47" spans="1:13" ht="15" thickBot="1" x14ac:dyDescent="0.4">
      <c r="A47" s="5" t="s">
        <v>50</v>
      </c>
      <c r="B47" s="6">
        <v>0</v>
      </c>
      <c r="C47" s="6">
        <v>0.7</v>
      </c>
      <c r="D47" s="6">
        <v>5</v>
      </c>
      <c r="E47" s="6">
        <v>1226152</v>
      </c>
      <c r="F47" s="6" t="s">
        <v>16</v>
      </c>
      <c r="G47" s="7">
        <v>0</v>
      </c>
      <c r="H47" s="5">
        <f>G47*LOG10(B47+0.01)</f>
        <v>0</v>
      </c>
      <c r="I47" s="6">
        <f>(E47-$O$2)/$O$4</f>
        <v>0.97402902843648964</v>
      </c>
      <c r="J47" s="7">
        <f>H47/(I47+1)</f>
        <v>0</v>
      </c>
      <c r="K47" s="5"/>
      <c r="L47" s="6"/>
      <c r="M47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Ishani Shah</dc:creator>
  <cp:lastModifiedBy>Ishani Shah</cp:lastModifiedBy>
  <dcterms:created xsi:type="dcterms:W3CDTF">2020-02-17T02:56:32Z</dcterms:created>
  <dcterms:modified xsi:type="dcterms:W3CDTF">2020-02-17T04:22:37Z</dcterms:modified>
</cp:coreProperties>
</file>