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ya\Desktop\HIT עדכני\"/>
    </mc:Choice>
  </mc:AlternateContent>
  <bookViews>
    <workbookView xWindow="780" yWindow="780" windowWidth="15375" windowHeight="7875" activeTab="3"/>
  </bookViews>
  <sheets>
    <sheet name="נתונים שנתיים!" sheetId="1" r:id="rId1"/>
    <sheet name="תקציב חודשיT" sheetId="3" r:id="rId2"/>
    <sheet name="גירעוןעזהT" sheetId="2" r:id="rId3"/>
    <sheet name="גרף תקציבT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3" l="1"/>
  <c r="C4" i="3"/>
  <c r="B35" i="1" l="1"/>
  <c r="C35" i="1"/>
  <c r="B17" i="1"/>
  <c r="C17" i="1"/>
  <c r="D17" i="1"/>
  <c r="B7" i="1"/>
  <c r="C7" i="1"/>
  <c r="D7" i="1"/>
  <c r="E7" i="2" l="1"/>
  <c r="E8" i="2" s="1"/>
  <c r="E10" i="2" s="1"/>
  <c r="D7" i="2"/>
  <c r="D8" i="2" s="1"/>
  <c r="D10" i="2" s="1"/>
  <c r="C7" i="2"/>
  <c r="C8" i="2" s="1"/>
  <c r="C10" i="2" s="1"/>
  <c r="B7" i="2"/>
  <c r="B8" i="2" s="1"/>
  <c r="B10" i="2" s="1"/>
  <c r="M25" i="1" l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E24" i="1"/>
  <c r="F16" i="1"/>
  <c r="G16" i="1"/>
  <c r="H16" i="1"/>
  <c r="I16" i="1"/>
  <c r="J16" i="1"/>
  <c r="K16" i="1"/>
  <c r="L16" i="1"/>
  <c r="M16" i="1"/>
  <c r="F17" i="1"/>
  <c r="G17" i="1"/>
  <c r="H17" i="1"/>
  <c r="I17" i="1"/>
  <c r="J17" i="1"/>
  <c r="K17" i="1"/>
  <c r="L17" i="1"/>
  <c r="M17" i="1"/>
  <c r="E17" i="1"/>
  <c r="E16" i="1"/>
  <c r="M3" i="1" l="1"/>
  <c r="L3" i="1"/>
  <c r="K3" i="1"/>
  <c r="J3" i="1"/>
  <c r="I3" i="1"/>
  <c r="H3" i="1"/>
  <c r="F3" i="1"/>
  <c r="E3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<sst xmlns="http://schemas.openxmlformats.org/spreadsheetml/2006/main" count="71" uniqueCount="52">
  <si>
    <t>-</t>
  </si>
  <si>
    <t>תחזית הכנסות מקומיות</t>
  </si>
  <si>
    <t>תחזית הכנסות מישראל</t>
  </si>
  <si>
    <t>תחזית הוצאות שוטפות</t>
  </si>
  <si>
    <t>תחזית הוצאות פיתוח</t>
  </si>
  <si>
    <t>תחזית תשלום פיגורי עבר</t>
  </si>
  <si>
    <t>תחזית סך הכנסות</t>
  </si>
  <si>
    <t>תחזית סיוע ישיר לתקציב</t>
  </si>
  <si>
    <t>תחזית סיוע לפיתוח</t>
  </si>
  <si>
    <t>תחזית סה"כ סיוע</t>
  </si>
  <si>
    <t>תחזית הכנסות</t>
  </si>
  <si>
    <t>ביצוע הכנסות מהתכנון</t>
  </si>
  <si>
    <t>תחזית הוצאות</t>
  </si>
  <si>
    <t>ביצוע הוצאות מהתכנון</t>
  </si>
  <si>
    <t>תכנון גירעון</t>
  </si>
  <si>
    <t>ביצוע גירעון מהתכנון</t>
  </si>
  <si>
    <t>#</t>
  </si>
  <si>
    <t>סה"כ הוצאות שוטפות של רש"פ על עזה</t>
  </si>
  <si>
    <t>הכנסות סילוקין</t>
  </si>
  <si>
    <t>מזה: מע"מ על סחר ללא מוצרי דלק</t>
  </si>
  <si>
    <t>בלו ומיסוי על דלק</t>
  </si>
  <si>
    <t>הכנסות מקומיות (מסים ואגרות)</t>
  </si>
  <si>
    <t>סה"כ הכנסות של רש"פ על עזה</t>
  </si>
  <si>
    <t>גירעון שוטף על עזה</t>
  </si>
  <si>
    <t>גירעון שוטף כולל של רש"פ</t>
  </si>
  <si>
    <t>משקל עזה בגירעון הכולל</t>
  </si>
  <si>
    <t>2020 תכנון הרשפ</t>
  </si>
  <si>
    <t>2020 אומדן הבנק  העולמי</t>
  </si>
  <si>
    <t>הכנסות מקומיות</t>
  </si>
  <si>
    <t>הכנסות מישראל</t>
  </si>
  <si>
    <t>סך הכנסות</t>
  </si>
  <si>
    <t>הוצאות שוטפות</t>
  </si>
  <si>
    <t>הוצאות פיתוח</t>
  </si>
  <si>
    <t xml:space="preserve"> תשלום פיגורי עבר</t>
  </si>
  <si>
    <t>תחזית סך הוצאות</t>
  </si>
  <si>
    <t xml:space="preserve"> סך הוצאות</t>
  </si>
  <si>
    <t>סיוע ישיר לתקציב</t>
  </si>
  <si>
    <t>סיוע לפיתוח</t>
  </si>
  <si>
    <t>הכנסות</t>
  </si>
  <si>
    <t>הוצאות</t>
  </si>
  <si>
    <t>גירעון</t>
  </si>
  <si>
    <t>סיוע חוץ</t>
  </si>
  <si>
    <t>חוב ציבורי</t>
  </si>
  <si>
    <t>דחיית תשלומים מצטברת</t>
  </si>
  <si>
    <t>ביצוע מצטבר ספטמבר 2020</t>
  </si>
  <si>
    <t>אומדן מצטבר ספטמבר 2020</t>
  </si>
  <si>
    <t>ביצוע מצטבר ספטמבר 2018</t>
  </si>
  <si>
    <t>ביצוע מצטבר ספטמבר 2019</t>
  </si>
  <si>
    <t>הכנסןת רב שנתי</t>
  </si>
  <si>
    <t>הוצאות רב שנתי</t>
  </si>
  <si>
    <t>סיוע חוץ רב שנתי</t>
  </si>
  <si>
    <t>גרעון רב שנתי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</si>
</sst>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&quot;₪&quot;\ #,##0.00"/>
    <numFmt numFmtId="165" formatCode="&quot;₪&quot;\ #,##0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3" borderId="2" xfId="0" applyFill="1" applyBorder="1" applyAlignment="1">
      <alignment horizontal="center" vertical="center" wrapText="1"/>
    </xf>
    <xf numFmtId="9" fontId="0" fillId="3" borderId="2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164" fontId="0" fillId="3" borderId="2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0" fillId="0" borderId="2" xfId="2" applyNumberFormat="1" applyFont="1" applyBorder="1" applyAlignment="1">
      <alignment horizontal="center" vertical="center" wrapText="1"/>
    </xf>
    <xf numFmtId="165" fontId="3" fillId="0" borderId="2" xfId="2" applyNumberFormat="1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65" fontId="3" fillId="0" borderId="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2" fillId="2" borderId="1" xfId="3" applyFont="1" applyAlignment="1">
      <alignment horizontal="center" vertical="center" wrapText="1"/>
    </xf>
    <xf numFmtId="0" fontId="0" fillId="2" borderId="1" xfId="3" applyFont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49" fontId="2" fillId="2" borderId="1" xfId="3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/>
    <xf numFmtId="0" fontId="4" fillId="0" borderId="0" xfId="0" applyFont="1" applyFill="1" applyBorder="1" applyAlignment="1">
      <alignment horizontal="center" vertical="center" wrapText="1"/>
    </xf>
    <xf numFmtId="9" fontId="5" fillId="0" borderId="0" xfId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0" fillId="3" borderId="0" xfId="0" applyFill="1" applyBorder="1" applyAlignment="1">
      <alignment horizontal="center" vertical="center" wrapText="1"/>
    </xf>
  </cellXfs>
  <cellStyles count="4">
    <cellStyle name="Comma" xfId="2" builtinId="3"/>
    <cellStyle name="Normal" xfId="0" builtinId="0"/>
    <cellStyle name="Percent" xfId="1" builtinId="5"/>
    <cellStyle name="הערה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rightToLeft="1" topLeftCell="A16" zoomScale="70" zoomScaleNormal="70" workbookViewId="0">
      <selection activeCell="A28" sqref="A28"/>
    </sheetView>
  </sheetViews>
  <sheetFormatPr defaultRowHeight="14.25" x14ac:dyDescent="0.2"/>
  <cols>
    <col min="5" max="5" width="11.125" bestFit="1" customWidth="1"/>
    <col min="6" max="6" width="12.875" customWidth="1"/>
    <col min="7" max="8" width="11.125" bestFit="1" customWidth="1"/>
    <col min="9" max="10" width="12.25" bestFit="1" customWidth="1"/>
    <col min="11" max="11" width="10.5" bestFit="1" customWidth="1"/>
    <col min="12" max="12" width="12.375" bestFit="1" customWidth="1"/>
    <col min="13" max="14" width="9.5" bestFit="1" customWidth="1"/>
  </cols>
  <sheetData>
    <row r="1" spans="1:14" ht="60" x14ac:dyDescent="0.2">
      <c r="A1" s="13" t="s">
        <v>48</v>
      </c>
      <c r="B1" s="13" t="s">
        <v>27</v>
      </c>
      <c r="C1" s="13" t="s">
        <v>26</v>
      </c>
      <c r="D1" s="13">
        <v>2019</v>
      </c>
      <c r="E1" s="13">
        <v>2018</v>
      </c>
      <c r="F1" s="13">
        <v>2017</v>
      </c>
      <c r="G1" s="13">
        <v>2016</v>
      </c>
      <c r="H1" s="13">
        <v>2015</v>
      </c>
      <c r="I1" s="13">
        <v>2014</v>
      </c>
      <c r="J1" s="13">
        <v>2013</v>
      </c>
      <c r="K1" s="13">
        <v>2012</v>
      </c>
      <c r="L1" s="13">
        <v>2011</v>
      </c>
      <c r="M1" s="13">
        <v>2010</v>
      </c>
      <c r="N1" s="11"/>
    </row>
    <row r="2" spans="1:14" ht="45" x14ac:dyDescent="0.2">
      <c r="A2" s="6" t="s">
        <v>1</v>
      </c>
      <c r="B2" s="7"/>
      <c r="C2" s="7"/>
      <c r="D2" s="7"/>
      <c r="E2" s="7">
        <f t="shared" ref="E2:M2" si="0">E6-E4</f>
        <v>4533</v>
      </c>
      <c r="F2" s="7">
        <f t="shared" si="0"/>
        <v>5041</v>
      </c>
      <c r="G2" s="7">
        <f t="shared" si="0"/>
        <v>2952</v>
      </c>
      <c r="H2" s="7">
        <f t="shared" si="0"/>
        <v>2890</v>
      </c>
      <c r="I2" s="7">
        <f t="shared" si="0"/>
        <v>2766</v>
      </c>
      <c r="J2" s="7">
        <f t="shared" si="0"/>
        <v>2836</v>
      </c>
      <c r="K2" s="7">
        <f t="shared" si="0"/>
        <v>2634</v>
      </c>
      <c r="L2" s="7">
        <f t="shared" si="0"/>
        <v>2616</v>
      </c>
      <c r="M2" s="7">
        <f t="shared" si="0"/>
        <v>607</v>
      </c>
      <c r="N2" s="11"/>
    </row>
    <row r="3" spans="1:14" ht="30" x14ac:dyDescent="0.2">
      <c r="A3" s="6" t="s">
        <v>28</v>
      </c>
      <c r="B3" s="7">
        <v>3148</v>
      </c>
      <c r="C3" s="7">
        <v>1523</v>
      </c>
      <c r="D3" s="7">
        <v>3711</v>
      </c>
      <c r="E3" s="7">
        <f>E7-E5</f>
        <v>4206</v>
      </c>
      <c r="F3" s="7">
        <f>F7-F5</f>
        <v>4158</v>
      </c>
      <c r="G3" s="7">
        <v>4652</v>
      </c>
      <c r="H3" s="7">
        <f t="shared" ref="H3:M3" si="1">H7-H5</f>
        <v>2943.0999999999995</v>
      </c>
      <c r="I3" s="7">
        <f t="shared" si="1"/>
        <v>2701.2999999999993</v>
      </c>
      <c r="J3" s="7">
        <f t="shared" si="1"/>
        <v>2244.8000000000002</v>
      </c>
      <c r="K3" s="7">
        <f t="shared" si="1"/>
        <v>2372.3999999999996</v>
      </c>
      <c r="L3" s="7">
        <f t="shared" si="1"/>
        <v>2225.5</v>
      </c>
      <c r="M3" s="7">
        <f t="shared" si="1"/>
        <v>668.2</v>
      </c>
      <c r="N3" s="11"/>
    </row>
    <row r="4" spans="1:14" ht="45" x14ac:dyDescent="0.2">
      <c r="A4" s="6" t="s">
        <v>2</v>
      </c>
      <c r="B4" s="7"/>
      <c r="C4" s="7"/>
      <c r="D4" s="7"/>
      <c r="E4" s="8">
        <v>9158</v>
      </c>
      <c r="F4" s="8">
        <v>8780</v>
      </c>
      <c r="G4" s="8">
        <v>8236</v>
      </c>
      <c r="H4" s="8">
        <v>7768</v>
      </c>
      <c r="I4" s="8">
        <v>6545</v>
      </c>
      <c r="J4" s="8">
        <v>6371</v>
      </c>
      <c r="K4" s="8">
        <v>5859</v>
      </c>
      <c r="L4" s="8">
        <v>5335</v>
      </c>
      <c r="M4" s="8">
        <v>1320</v>
      </c>
      <c r="N4" s="11"/>
    </row>
    <row r="5" spans="1:14" ht="30" x14ac:dyDescent="0.2">
      <c r="A5" s="6" t="s">
        <v>29</v>
      </c>
      <c r="B5" s="7">
        <v>8082</v>
      </c>
      <c r="C5" s="7">
        <v>6835</v>
      </c>
      <c r="D5" s="7">
        <v>8671</v>
      </c>
      <c r="E5" s="7">
        <v>8050</v>
      </c>
      <c r="F5" s="7">
        <v>8722.2000000000007</v>
      </c>
      <c r="G5" s="7">
        <v>8930</v>
      </c>
      <c r="H5" s="7">
        <v>7988.2</v>
      </c>
      <c r="I5" s="7">
        <v>7331</v>
      </c>
      <c r="J5" s="7">
        <v>6102.8</v>
      </c>
      <c r="K5" s="7">
        <v>5617</v>
      </c>
      <c r="L5" s="7">
        <v>5095.2</v>
      </c>
      <c r="M5" s="7">
        <v>1258.8</v>
      </c>
      <c r="N5" s="11"/>
    </row>
    <row r="6" spans="1:14" ht="30" x14ac:dyDescent="0.2">
      <c r="A6" s="6" t="s">
        <v>6</v>
      </c>
      <c r="B6" s="7"/>
      <c r="C6" s="7"/>
      <c r="D6" s="7"/>
      <c r="E6" s="7">
        <v>13691</v>
      </c>
      <c r="F6" s="7">
        <v>13821</v>
      </c>
      <c r="G6" s="7">
        <v>11188</v>
      </c>
      <c r="H6" s="7">
        <v>10658</v>
      </c>
      <c r="I6" s="7">
        <v>9311</v>
      </c>
      <c r="J6" s="7">
        <v>9207</v>
      </c>
      <c r="K6" s="7">
        <v>8493</v>
      </c>
      <c r="L6" s="7">
        <v>7951</v>
      </c>
      <c r="M6" s="7">
        <v>1927</v>
      </c>
      <c r="N6" s="11"/>
    </row>
    <row r="7" spans="1:14" ht="30" x14ac:dyDescent="0.2">
      <c r="A7" s="9" t="s">
        <v>30</v>
      </c>
      <c r="B7" s="7">
        <f t="shared" ref="B7:C7" si="2">B5+B3</f>
        <v>11230</v>
      </c>
      <c r="C7" s="7">
        <f t="shared" si="2"/>
        <v>8358</v>
      </c>
      <c r="D7" s="7">
        <f>D5+D3</f>
        <v>12382</v>
      </c>
      <c r="E7" s="7">
        <v>12256</v>
      </c>
      <c r="F7" s="7">
        <v>12880.2</v>
      </c>
      <c r="G7" s="7">
        <v>13582</v>
      </c>
      <c r="H7" s="7">
        <v>10931.3</v>
      </c>
      <c r="I7" s="7">
        <v>10032.299999999999</v>
      </c>
      <c r="J7" s="7">
        <v>8347.6</v>
      </c>
      <c r="K7" s="7">
        <v>7989.4</v>
      </c>
      <c r="L7" s="7">
        <v>7320.7</v>
      </c>
      <c r="M7" s="7">
        <v>1927</v>
      </c>
      <c r="N7" s="11"/>
    </row>
    <row r="8" spans="1:14" x14ac:dyDescent="0.2">
      <c r="A8" s="11" t="s">
        <v>16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60" x14ac:dyDescent="0.2">
      <c r="A9" s="13" t="s">
        <v>49</v>
      </c>
      <c r="B9" s="13" t="s">
        <v>27</v>
      </c>
      <c r="C9" s="13" t="s">
        <v>26</v>
      </c>
      <c r="D9" s="13">
        <v>2019</v>
      </c>
      <c r="E9" s="16">
        <v>2018</v>
      </c>
      <c r="F9" s="16">
        <v>2017</v>
      </c>
      <c r="G9" s="16">
        <v>2016</v>
      </c>
      <c r="H9" s="16">
        <v>2015</v>
      </c>
      <c r="I9" s="16">
        <v>2014</v>
      </c>
      <c r="J9" s="16">
        <v>2013</v>
      </c>
      <c r="K9" s="16">
        <v>2012</v>
      </c>
      <c r="L9" s="16">
        <v>2011</v>
      </c>
      <c r="M9" s="16">
        <v>2010</v>
      </c>
      <c r="N9" s="11"/>
    </row>
    <row r="10" spans="1:14" ht="45" x14ac:dyDescent="0.2">
      <c r="A10" s="6" t="s">
        <v>3</v>
      </c>
      <c r="B10" s="7"/>
      <c r="C10" s="7"/>
      <c r="D10" s="7"/>
      <c r="E10" s="7">
        <v>16179</v>
      </c>
      <c r="F10" s="7">
        <v>16147</v>
      </c>
      <c r="G10" s="7">
        <v>15360</v>
      </c>
      <c r="H10" s="7">
        <v>15085</v>
      </c>
      <c r="I10" s="7">
        <v>13916</v>
      </c>
      <c r="J10" s="7">
        <v>13092</v>
      </c>
      <c r="K10" s="7">
        <v>12624.3</v>
      </c>
      <c r="L10" s="7">
        <v>11960</v>
      </c>
      <c r="M10" s="7">
        <v>3170</v>
      </c>
      <c r="N10" s="11"/>
    </row>
    <row r="11" spans="1:14" ht="30" x14ac:dyDescent="0.2">
      <c r="A11" s="6" t="s">
        <v>31</v>
      </c>
      <c r="B11" s="7">
        <v>14733</v>
      </c>
      <c r="C11" s="7">
        <v>16387</v>
      </c>
      <c r="D11" s="7">
        <v>15651</v>
      </c>
      <c r="E11" s="7">
        <v>14806</v>
      </c>
      <c r="F11" s="7">
        <v>15994.5</v>
      </c>
      <c r="G11" s="7">
        <v>16459.900000000001</v>
      </c>
      <c r="H11" s="7">
        <v>15672.6</v>
      </c>
      <c r="I11" s="7">
        <v>14771</v>
      </c>
      <c r="J11" s="7">
        <v>13335.6</v>
      </c>
      <c r="K11" s="7">
        <v>13593</v>
      </c>
      <c r="L11" s="7">
        <v>11897</v>
      </c>
      <c r="M11" s="7">
        <v>3075.8</v>
      </c>
      <c r="N11" s="11"/>
    </row>
    <row r="12" spans="1:14" ht="45" x14ac:dyDescent="0.2">
      <c r="A12" s="6" t="s">
        <v>4</v>
      </c>
      <c r="B12" s="7"/>
      <c r="C12" s="7"/>
      <c r="D12" s="7"/>
      <c r="E12" s="7">
        <v>1909</v>
      </c>
      <c r="F12" s="7">
        <v>1639</v>
      </c>
      <c r="G12" s="7">
        <v>1365</v>
      </c>
      <c r="H12" s="7">
        <v>4485</v>
      </c>
      <c r="I12" s="7">
        <v>1260</v>
      </c>
      <c r="J12" s="7">
        <v>1295</v>
      </c>
      <c r="K12" s="7">
        <v>1330</v>
      </c>
      <c r="L12" s="7">
        <v>1850</v>
      </c>
      <c r="M12" s="7">
        <v>670</v>
      </c>
      <c r="N12" s="11"/>
    </row>
    <row r="13" spans="1:14" ht="30" x14ac:dyDescent="0.2">
      <c r="A13" s="6" t="s">
        <v>32</v>
      </c>
      <c r="B13" s="7">
        <v>758</v>
      </c>
      <c r="C13" s="7">
        <v>1400</v>
      </c>
      <c r="D13" s="7">
        <v>1215</v>
      </c>
      <c r="E13" s="7">
        <v>1298</v>
      </c>
      <c r="F13" s="7">
        <v>1321.4</v>
      </c>
      <c r="G13" s="7">
        <v>1286.5</v>
      </c>
      <c r="H13" s="7">
        <v>893.3</v>
      </c>
      <c r="I13" s="7">
        <v>937.5</v>
      </c>
      <c r="J13" s="7">
        <v>673.5</v>
      </c>
      <c r="K13" s="7">
        <v>937</v>
      </c>
      <c r="L13" s="7">
        <v>1324</v>
      </c>
      <c r="M13" s="7">
        <v>298.5</v>
      </c>
      <c r="N13" s="11"/>
    </row>
    <row r="14" spans="1:14" ht="45" x14ac:dyDescent="0.2">
      <c r="A14" s="9" t="s">
        <v>5</v>
      </c>
      <c r="B14" s="7"/>
      <c r="C14" s="7"/>
      <c r="D14" s="7"/>
      <c r="E14" s="7">
        <v>1440</v>
      </c>
      <c r="F14" s="7">
        <v>1170</v>
      </c>
      <c r="G14" s="7">
        <v>975</v>
      </c>
      <c r="H14" s="7">
        <v>1170</v>
      </c>
      <c r="I14" s="7">
        <v>0</v>
      </c>
      <c r="J14" s="7"/>
      <c r="K14" s="7"/>
      <c r="L14" s="7"/>
      <c r="M14" s="7"/>
      <c r="N14" s="11"/>
    </row>
    <row r="15" spans="1:14" ht="30" x14ac:dyDescent="0.2">
      <c r="A15" s="9" t="s">
        <v>33</v>
      </c>
      <c r="B15" s="7">
        <v>1440</v>
      </c>
      <c r="C15" s="7">
        <v>1440</v>
      </c>
      <c r="D15" s="7">
        <v>1512</v>
      </c>
      <c r="E15" s="7">
        <v>1267</v>
      </c>
      <c r="F15" s="7">
        <v>1495.4</v>
      </c>
      <c r="G15" s="7">
        <v>1215</v>
      </c>
      <c r="H15" s="7">
        <v>916.9</v>
      </c>
      <c r="I15" s="7">
        <v>1003.8</v>
      </c>
      <c r="J15" s="7"/>
      <c r="K15" s="7"/>
      <c r="L15" s="7"/>
      <c r="M15" s="7"/>
      <c r="N15" s="11"/>
    </row>
    <row r="16" spans="1:14" ht="30" x14ac:dyDescent="0.2">
      <c r="A16" s="9" t="s">
        <v>34</v>
      </c>
      <c r="B16" s="12"/>
      <c r="C16" s="12"/>
      <c r="D16" s="12"/>
      <c r="E16" s="12">
        <f>E10+E12+E14</f>
        <v>19528</v>
      </c>
      <c r="F16" s="12">
        <f t="shared" ref="F16:M16" si="3">F10+F12+F14</f>
        <v>18956</v>
      </c>
      <c r="G16" s="12">
        <f t="shared" si="3"/>
        <v>17700</v>
      </c>
      <c r="H16" s="12">
        <f t="shared" si="3"/>
        <v>20740</v>
      </c>
      <c r="I16" s="12">
        <f t="shared" si="3"/>
        <v>15176</v>
      </c>
      <c r="J16" s="12">
        <f t="shared" si="3"/>
        <v>14387</v>
      </c>
      <c r="K16" s="12">
        <f t="shared" si="3"/>
        <v>13954.3</v>
      </c>
      <c r="L16" s="12">
        <f t="shared" si="3"/>
        <v>13810</v>
      </c>
      <c r="M16" s="12">
        <f t="shared" si="3"/>
        <v>3840</v>
      </c>
      <c r="N16" s="11"/>
    </row>
    <row r="17" spans="1:14" ht="30" x14ac:dyDescent="0.2">
      <c r="A17" s="9" t="s">
        <v>35</v>
      </c>
      <c r="B17" s="12">
        <f t="shared" ref="B17:C17" si="4">B11+B13+B15</f>
        <v>16931</v>
      </c>
      <c r="C17" s="12">
        <f t="shared" si="4"/>
        <v>19227</v>
      </c>
      <c r="D17" s="12">
        <f>D11+D13+D15</f>
        <v>18378</v>
      </c>
      <c r="E17" s="12">
        <f>E11+E13+E15</f>
        <v>17371</v>
      </c>
      <c r="F17" s="12">
        <f t="shared" ref="F17:M17" si="5">F11+F13+F15</f>
        <v>18811.300000000003</v>
      </c>
      <c r="G17" s="12">
        <f t="shared" si="5"/>
        <v>18961.400000000001</v>
      </c>
      <c r="H17" s="12">
        <f t="shared" si="5"/>
        <v>17482.800000000003</v>
      </c>
      <c r="I17" s="12">
        <f t="shared" si="5"/>
        <v>16712.3</v>
      </c>
      <c r="J17" s="12">
        <f t="shared" si="5"/>
        <v>14009.1</v>
      </c>
      <c r="K17" s="12">
        <f t="shared" si="5"/>
        <v>14530</v>
      </c>
      <c r="L17" s="12">
        <f t="shared" si="5"/>
        <v>13221</v>
      </c>
      <c r="M17" s="12">
        <f t="shared" si="5"/>
        <v>3374.3</v>
      </c>
      <c r="N17" s="11"/>
    </row>
    <row r="18" spans="1:14" x14ac:dyDescent="0.2">
      <c r="A18" s="11" t="s">
        <v>16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ht="60" x14ac:dyDescent="0.2">
      <c r="A19" s="13" t="s">
        <v>50</v>
      </c>
      <c r="B19" s="13" t="s">
        <v>27</v>
      </c>
      <c r="C19" s="13" t="s">
        <v>26</v>
      </c>
      <c r="D19" s="13">
        <v>2019</v>
      </c>
      <c r="E19" s="16">
        <v>2018</v>
      </c>
      <c r="F19" s="16">
        <v>2017</v>
      </c>
      <c r="G19" s="16">
        <v>2016</v>
      </c>
      <c r="H19" s="16">
        <v>2015</v>
      </c>
      <c r="I19" s="16">
        <v>2014</v>
      </c>
      <c r="J19" s="16">
        <v>2013</v>
      </c>
      <c r="K19" s="16">
        <v>2012</v>
      </c>
      <c r="L19" s="16">
        <v>2011</v>
      </c>
      <c r="M19" s="16">
        <v>2010</v>
      </c>
      <c r="N19" s="11"/>
    </row>
    <row r="20" spans="1:14" ht="45" x14ac:dyDescent="0.2">
      <c r="A20" s="6" t="s">
        <v>7</v>
      </c>
      <c r="B20" s="6"/>
      <c r="C20" s="6"/>
      <c r="D20" s="6"/>
      <c r="E20" s="8">
        <v>2160</v>
      </c>
      <c r="F20" s="8">
        <v>1950</v>
      </c>
      <c r="G20" s="8">
        <v>2925</v>
      </c>
      <c r="H20" s="8">
        <v>3120</v>
      </c>
      <c r="I20" s="8">
        <v>4785</v>
      </c>
      <c r="J20" s="8">
        <v>4070</v>
      </c>
      <c r="K20" s="8">
        <v>3811</v>
      </c>
      <c r="L20" s="8">
        <v>3579</v>
      </c>
      <c r="M20" s="8">
        <v>1243</v>
      </c>
      <c r="N20" s="11"/>
    </row>
    <row r="21" spans="1:14" ht="30" x14ac:dyDescent="0.2">
      <c r="A21" s="6" t="s">
        <v>36</v>
      </c>
      <c r="B21" s="6"/>
      <c r="C21" s="6"/>
      <c r="D21" s="6"/>
      <c r="E21" s="8">
        <v>1840.6</v>
      </c>
      <c r="F21" s="8">
        <v>1965.5</v>
      </c>
      <c r="G21" s="10">
        <v>2318</v>
      </c>
      <c r="H21" s="8">
        <v>2757.4</v>
      </c>
      <c r="I21" s="8">
        <v>3676.1</v>
      </c>
      <c r="J21" s="8">
        <v>4531.6000000000004</v>
      </c>
      <c r="K21" s="8">
        <v>2985.5</v>
      </c>
      <c r="L21" s="8">
        <v>2915.2</v>
      </c>
      <c r="M21" s="8">
        <v>1146.4000000000001</v>
      </c>
      <c r="N21" s="11"/>
    </row>
    <row r="22" spans="1:14" ht="45" x14ac:dyDescent="0.2">
      <c r="A22" s="6" t="s">
        <v>8</v>
      </c>
      <c r="B22" s="6"/>
      <c r="C22" s="6"/>
      <c r="D22" s="6"/>
      <c r="E22" s="8">
        <v>630</v>
      </c>
      <c r="F22" s="8">
        <v>546</v>
      </c>
      <c r="G22" s="8">
        <v>956</v>
      </c>
      <c r="H22" s="8">
        <v>4290</v>
      </c>
      <c r="I22" s="8">
        <v>1080</v>
      </c>
      <c r="J22" s="8">
        <v>1110</v>
      </c>
      <c r="K22" s="8">
        <v>1140</v>
      </c>
      <c r="L22" s="8">
        <v>1850</v>
      </c>
      <c r="M22" s="8">
        <v>670</v>
      </c>
      <c r="N22" s="11"/>
    </row>
    <row r="23" spans="1:14" ht="30" x14ac:dyDescent="0.2">
      <c r="A23" s="6" t="s">
        <v>37</v>
      </c>
      <c r="B23" s="6"/>
      <c r="C23" s="6"/>
      <c r="D23" s="6"/>
      <c r="E23" s="8">
        <v>571</v>
      </c>
      <c r="F23" s="8">
        <v>631.70000000000005</v>
      </c>
      <c r="G23" s="10">
        <v>588</v>
      </c>
      <c r="H23" s="8">
        <v>347.4</v>
      </c>
      <c r="I23" s="8">
        <v>726.2</v>
      </c>
      <c r="J23" s="8">
        <v>383.5</v>
      </c>
      <c r="K23" s="8">
        <v>601.1</v>
      </c>
      <c r="L23" s="8">
        <v>605</v>
      </c>
      <c r="M23" s="8">
        <v>130.5</v>
      </c>
      <c r="N23" s="11"/>
    </row>
    <row r="24" spans="1:14" ht="30" x14ac:dyDescent="0.2">
      <c r="A24" s="6" t="s">
        <v>9</v>
      </c>
      <c r="B24" s="6"/>
      <c r="C24" s="6"/>
      <c r="D24" s="6"/>
      <c r="E24" s="8">
        <f t="shared" ref="E24:M24" si="6">E20+E22</f>
        <v>2790</v>
      </c>
      <c r="F24" s="8">
        <f t="shared" si="6"/>
        <v>2496</v>
      </c>
      <c r="G24" s="8">
        <f t="shared" si="6"/>
        <v>3881</v>
      </c>
      <c r="H24" s="8">
        <f t="shared" si="6"/>
        <v>7410</v>
      </c>
      <c r="I24" s="8">
        <f t="shared" si="6"/>
        <v>5865</v>
      </c>
      <c r="J24" s="8">
        <f t="shared" si="6"/>
        <v>5180</v>
      </c>
      <c r="K24" s="8">
        <f t="shared" si="6"/>
        <v>4951</v>
      </c>
      <c r="L24" s="8">
        <f t="shared" si="6"/>
        <v>5429</v>
      </c>
      <c r="M24" s="8">
        <f t="shared" si="6"/>
        <v>1913</v>
      </c>
      <c r="N24" s="11"/>
    </row>
    <row r="25" spans="1:14" ht="15" x14ac:dyDescent="0.2">
      <c r="A25" s="6" t="s">
        <v>41</v>
      </c>
      <c r="B25" s="8">
        <v>1629</v>
      </c>
      <c r="C25" s="8">
        <v>2229</v>
      </c>
      <c r="D25" s="8">
        <v>1746</v>
      </c>
      <c r="E25" s="8">
        <v>2412</v>
      </c>
      <c r="F25" s="8">
        <f t="shared" ref="F25:M25" si="7">F23+F21</f>
        <v>2597.1999999999998</v>
      </c>
      <c r="G25" s="8">
        <f t="shared" si="7"/>
        <v>2906</v>
      </c>
      <c r="H25" s="8">
        <f t="shared" si="7"/>
        <v>3104.8</v>
      </c>
      <c r="I25" s="8">
        <f t="shared" si="7"/>
        <v>4402.3</v>
      </c>
      <c r="J25" s="8">
        <f t="shared" si="7"/>
        <v>4915.1000000000004</v>
      </c>
      <c r="K25" s="8">
        <f t="shared" si="7"/>
        <v>3586.6</v>
      </c>
      <c r="L25" s="8">
        <f t="shared" si="7"/>
        <v>3520.2</v>
      </c>
      <c r="M25" s="8">
        <f t="shared" si="7"/>
        <v>1276.9000000000001</v>
      </c>
      <c r="N25" s="11"/>
    </row>
    <row r="26" spans="1:14" x14ac:dyDescent="0.2">
      <c r="A26" s="11" t="s">
        <v>16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ht="60" x14ac:dyDescent="0.2">
      <c r="A27" s="14" t="s">
        <v>51</v>
      </c>
      <c r="B27" s="13" t="s">
        <v>27</v>
      </c>
      <c r="C27" s="13" t="s">
        <v>26</v>
      </c>
      <c r="D27" s="13">
        <v>2019</v>
      </c>
      <c r="E27" s="16">
        <v>2018</v>
      </c>
      <c r="F27" s="16">
        <v>2017</v>
      </c>
      <c r="G27" s="16">
        <v>2016</v>
      </c>
      <c r="H27" s="16">
        <v>2015</v>
      </c>
      <c r="I27" s="16">
        <v>2014</v>
      </c>
      <c r="J27" s="16">
        <v>2013</v>
      </c>
      <c r="K27" s="16">
        <v>2012</v>
      </c>
      <c r="L27" s="16">
        <v>2011</v>
      </c>
      <c r="M27" s="16">
        <v>2010</v>
      </c>
    </row>
    <row r="28" spans="1:14" ht="28.5" x14ac:dyDescent="0.2">
      <c r="A28" s="1" t="s">
        <v>10</v>
      </c>
      <c r="B28" s="1"/>
      <c r="C28" s="1"/>
      <c r="D28" s="1" t="s">
        <v>0</v>
      </c>
      <c r="E28" s="1">
        <v>16.481000000000002</v>
      </c>
      <c r="F28" s="1">
        <v>16.317</v>
      </c>
      <c r="G28" s="1">
        <v>15.069000000000001</v>
      </c>
      <c r="H28" s="1">
        <v>18.068000000000001</v>
      </c>
      <c r="I28" s="1">
        <v>15.176</v>
      </c>
      <c r="J28" s="1">
        <v>14.387</v>
      </c>
      <c r="K28" s="1">
        <v>13.444000000000001</v>
      </c>
      <c r="L28" s="1">
        <v>13.38</v>
      </c>
      <c r="M28" s="1">
        <v>3.84</v>
      </c>
    </row>
    <row r="29" spans="1:14" x14ac:dyDescent="0.2">
      <c r="A29" s="1" t="s">
        <v>38</v>
      </c>
      <c r="B29" s="1">
        <v>12.859</v>
      </c>
      <c r="C29" s="1">
        <v>10.587</v>
      </c>
      <c r="D29" s="1">
        <v>14.128</v>
      </c>
      <c r="E29" s="1">
        <v>14.667999999999999</v>
      </c>
      <c r="F29" s="1">
        <v>15.477400000000001</v>
      </c>
      <c r="G29" s="1">
        <v>16.488</v>
      </c>
      <c r="H29" s="1">
        <v>14.036099999999999</v>
      </c>
      <c r="I29" s="1">
        <v>14.434599999999998</v>
      </c>
      <c r="J29" s="1">
        <v>13.262700000000001</v>
      </c>
      <c r="K29" s="1">
        <v>11.576000000000001</v>
      </c>
      <c r="L29" s="1">
        <v>10.8409</v>
      </c>
      <c r="M29" s="1">
        <v>3.2039</v>
      </c>
    </row>
    <row r="30" spans="1:14" ht="42.75" x14ac:dyDescent="0.2">
      <c r="A30" s="1" t="s">
        <v>11</v>
      </c>
      <c r="B30" s="1"/>
      <c r="C30" s="1"/>
      <c r="D30" s="1"/>
      <c r="E30" s="2">
        <v>0.88999453916631255</v>
      </c>
      <c r="F30" s="2">
        <v>0.94854446283017713</v>
      </c>
      <c r="G30" s="2">
        <v>1.094166832570177</v>
      </c>
      <c r="H30" s="2">
        <v>0.77684857206110236</v>
      </c>
      <c r="I30" s="2">
        <v>0.95114654717975733</v>
      </c>
      <c r="J30" s="2">
        <v>0.92185306179189552</v>
      </c>
      <c r="K30" s="2">
        <v>0.86105325795894072</v>
      </c>
      <c r="L30" s="2">
        <v>0.81023168908819121</v>
      </c>
      <c r="M30" s="2">
        <v>0.83434895833333333</v>
      </c>
    </row>
    <row r="31" spans="1:14" ht="28.5" x14ac:dyDescent="0.2">
      <c r="A31" s="1" t="s">
        <v>12</v>
      </c>
      <c r="B31" s="1"/>
      <c r="C31" s="1"/>
      <c r="D31" s="1" t="s">
        <v>0</v>
      </c>
      <c r="E31" s="1">
        <v>19.527999999999999</v>
      </c>
      <c r="F31" s="1">
        <v>18.956</v>
      </c>
      <c r="G31" s="1">
        <v>17.7</v>
      </c>
      <c r="H31" s="1">
        <v>20.74</v>
      </c>
      <c r="I31" s="1">
        <v>15.176</v>
      </c>
      <c r="J31" s="1">
        <v>14.387</v>
      </c>
      <c r="K31" s="1">
        <v>13.9543</v>
      </c>
      <c r="L31" s="1">
        <v>13.81</v>
      </c>
      <c r="M31" s="1">
        <v>3.84</v>
      </c>
    </row>
    <row r="32" spans="1:14" x14ac:dyDescent="0.2">
      <c r="A32" s="1" t="s">
        <v>39</v>
      </c>
      <c r="B32" s="1">
        <v>16.93</v>
      </c>
      <c r="C32" s="1">
        <v>19.227</v>
      </c>
      <c r="D32" s="1">
        <v>18.376999999999999</v>
      </c>
      <c r="E32" s="1">
        <v>17.370999999999999</v>
      </c>
      <c r="F32" s="1">
        <v>18.811300000000003</v>
      </c>
      <c r="G32" s="1">
        <v>18.96</v>
      </c>
      <c r="H32" s="1">
        <v>17.482800000000005</v>
      </c>
      <c r="I32" s="1">
        <v>16.712299999999999</v>
      </c>
      <c r="J32" s="1">
        <v>14.0091</v>
      </c>
      <c r="K32" s="1">
        <v>14.53</v>
      </c>
      <c r="L32" s="1">
        <v>13.221</v>
      </c>
      <c r="M32" s="1">
        <v>3.3743000000000003</v>
      </c>
    </row>
    <row r="33" spans="1:13" ht="42.75" x14ac:dyDescent="0.2">
      <c r="A33" s="1" t="s">
        <v>13</v>
      </c>
      <c r="B33" s="1"/>
      <c r="C33" s="1"/>
      <c r="D33" s="1"/>
      <c r="E33" s="2">
        <v>0.88954321999180663</v>
      </c>
      <c r="F33" s="2">
        <v>0.99236653302384492</v>
      </c>
      <c r="G33" s="2">
        <v>1.0711864406779661</v>
      </c>
      <c r="H33" s="2">
        <v>0.84295081967213148</v>
      </c>
      <c r="I33" s="2">
        <v>1.101232208750659</v>
      </c>
      <c r="J33" s="2">
        <v>0.97373323138944878</v>
      </c>
      <c r="K33" s="2">
        <v>1.0412561002701677</v>
      </c>
      <c r="L33" s="2">
        <v>0.95734974656046345</v>
      </c>
      <c r="M33" s="2">
        <v>0.8787239583333335</v>
      </c>
    </row>
    <row r="34" spans="1:13" ht="15" x14ac:dyDescent="0.2">
      <c r="A34" s="1" t="s">
        <v>14</v>
      </c>
      <c r="B34" s="1"/>
      <c r="C34" s="1"/>
      <c r="D34" s="3" t="s">
        <v>0</v>
      </c>
      <c r="E34" s="4">
        <v>-3.046999999999997</v>
      </c>
      <c r="F34" s="4">
        <v>-2.6389999999999993</v>
      </c>
      <c r="G34" s="4">
        <v>-2.63</v>
      </c>
      <c r="H34" s="4">
        <v>-2.671999999999997</v>
      </c>
      <c r="I34" s="4">
        <v>0</v>
      </c>
      <c r="J34" s="4">
        <v>0</v>
      </c>
      <c r="K34" s="4">
        <v>-0.51029999999999909</v>
      </c>
      <c r="L34" s="4">
        <v>-0.42999999999999972</v>
      </c>
      <c r="M34" s="4">
        <v>0</v>
      </c>
    </row>
    <row r="35" spans="1:13" x14ac:dyDescent="0.2">
      <c r="A35" s="1" t="s">
        <v>40</v>
      </c>
      <c r="B35" s="1">
        <f>B29-B32</f>
        <v>-4.0709999999999997</v>
      </c>
      <c r="C35" s="1">
        <f>C29-C32</f>
        <v>-8.64</v>
      </c>
      <c r="D35" s="5">
        <v>-4.2489999999999988</v>
      </c>
      <c r="E35" s="4">
        <v>-2.7029999999999994</v>
      </c>
      <c r="F35" s="4">
        <v>-3.3339000000000016</v>
      </c>
      <c r="G35" s="4">
        <v>-2.4700000000000002</v>
      </c>
      <c r="H35" s="4">
        <v>-3.4467000000000052</v>
      </c>
      <c r="I35" s="4">
        <v>-2.2777000000000012</v>
      </c>
      <c r="J35" s="4">
        <v>-0.74639999999999951</v>
      </c>
      <c r="K35" s="4">
        <v>-2.9539999999999988</v>
      </c>
      <c r="L35" s="4">
        <v>-2.3801000000000005</v>
      </c>
      <c r="M35" s="4">
        <v>-0.17040000000000033</v>
      </c>
    </row>
    <row r="36" spans="1:13" ht="42.75" x14ac:dyDescent="0.2">
      <c r="A36" s="1" t="s">
        <v>15</v>
      </c>
      <c r="B36" s="1"/>
      <c r="C36" s="1"/>
      <c r="D36" s="2"/>
      <c r="E36" s="2">
        <v>-0.11289793239251655</v>
      </c>
      <c r="F36" s="2">
        <v>0.26331943918150902</v>
      </c>
      <c r="G36" s="2">
        <v>-6.0836501901140538E-2</v>
      </c>
      <c r="H36" s="2">
        <v>0.2899326347305422</v>
      </c>
      <c r="I36" s="2"/>
      <c r="J36" s="2"/>
      <c r="K36" s="2">
        <v>4.788751714677649</v>
      </c>
      <c r="L36" s="2">
        <v>4.5351162790697721</v>
      </c>
      <c r="M36" s="1"/>
    </row>
    <row r="37" spans="1:13" x14ac:dyDescent="0.2">
      <c r="A37" s="15"/>
      <c r="B37" s="31"/>
      <c r="C37" s="31"/>
      <c r="D37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rightToLeft="1" workbookViewId="0">
      <selection activeCell="B5" sqref="B5:C6"/>
    </sheetView>
  </sheetViews>
  <sheetFormatPr defaultRowHeight="14.25" x14ac:dyDescent="0.2"/>
  <sheetData>
    <row r="1" spans="1:13" ht="60" x14ac:dyDescent="0.2">
      <c r="A1" s="13"/>
      <c r="B1" s="13" t="s">
        <v>44</v>
      </c>
      <c r="C1" s="13" t="s">
        <v>45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5" x14ac:dyDescent="0.2">
      <c r="A2" s="6" t="s">
        <v>38</v>
      </c>
      <c r="B2" s="7">
        <v>7488.4</v>
      </c>
      <c r="C2" s="7">
        <v>10264.1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15" x14ac:dyDescent="0.2">
      <c r="A3" s="6" t="s">
        <v>39</v>
      </c>
      <c r="B3" s="7">
        <v>12102.5</v>
      </c>
      <c r="C3" s="7">
        <v>12560.9</v>
      </c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5" x14ac:dyDescent="0.2">
      <c r="A4" s="6" t="s">
        <v>40</v>
      </c>
      <c r="B4" s="7">
        <f>B2-B3</f>
        <v>-4614.1000000000004</v>
      </c>
      <c r="C4" s="7">
        <f>C2-C3</f>
        <v>-2296.7999999999993</v>
      </c>
      <c r="D4" s="7"/>
      <c r="E4" s="8"/>
      <c r="F4" s="8"/>
      <c r="G4" s="8"/>
      <c r="H4" s="8"/>
      <c r="I4" s="8"/>
      <c r="J4" s="8"/>
      <c r="K4" s="8"/>
      <c r="L4" s="8"/>
      <c r="M4" s="8"/>
    </row>
    <row r="5" spans="1:13" ht="15" x14ac:dyDescent="0.2">
      <c r="A5" s="6" t="s">
        <v>42</v>
      </c>
      <c r="B5" s="7">
        <v>11921.3</v>
      </c>
      <c r="C5" s="7">
        <v>11921.3</v>
      </c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 ht="45" x14ac:dyDescent="0.2">
      <c r="A6" s="6" t="s">
        <v>43</v>
      </c>
      <c r="B6" s="7">
        <v>7686.2</v>
      </c>
      <c r="C6" s="7">
        <v>7686.2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ht="15" x14ac:dyDescent="0.2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rightToLeft="1" topLeftCell="A7" workbookViewId="0">
      <selection sqref="A1:F10"/>
    </sheetView>
  </sheetViews>
  <sheetFormatPr defaultRowHeight="14.25" x14ac:dyDescent="0.2"/>
  <sheetData>
    <row r="1" spans="1:6" x14ac:dyDescent="0.2">
      <c r="A1" s="11"/>
      <c r="B1">
        <v>2018</v>
      </c>
      <c r="C1" s="17">
        <v>2017</v>
      </c>
      <c r="D1">
        <v>2016</v>
      </c>
      <c r="E1">
        <v>2015</v>
      </c>
      <c r="F1">
        <v>2013</v>
      </c>
    </row>
    <row r="2" spans="1:6" ht="94.5" x14ac:dyDescent="0.25">
      <c r="A2" s="18" t="s">
        <v>17</v>
      </c>
      <c r="B2" s="19">
        <v>3978</v>
      </c>
      <c r="C2" s="19">
        <v>4400</v>
      </c>
      <c r="D2" s="20">
        <v>4800</v>
      </c>
      <c r="E2" s="20">
        <v>4901</v>
      </c>
      <c r="F2" s="20">
        <v>4043</v>
      </c>
    </row>
    <row r="3" spans="1:6" ht="30" x14ac:dyDescent="0.2">
      <c r="A3" s="21" t="s">
        <v>18</v>
      </c>
      <c r="B3" s="22">
        <v>600</v>
      </c>
      <c r="C3" s="23">
        <v>800</v>
      </c>
      <c r="D3" s="24">
        <v>877</v>
      </c>
      <c r="E3" s="24">
        <v>1002</v>
      </c>
      <c r="F3" s="24">
        <v>289</v>
      </c>
    </row>
    <row r="4" spans="1:6" ht="57" x14ac:dyDescent="0.2">
      <c r="A4" s="25" t="s">
        <v>19</v>
      </c>
      <c r="B4" s="22"/>
      <c r="C4" s="26"/>
      <c r="D4" s="27"/>
      <c r="E4" s="27">
        <v>262</v>
      </c>
      <c r="F4" s="27"/>
    </row>
    <row r="5" spans="1:6" ht="28.5" x14ac:dyDescent="0.2">
      <c r="A5" s="25" t="s">
        <v>20</v>
      </c>
      <c r="B5" s="22"/>
      <c r="C5" s="26"/>
      <c r="D5" s="27">
        <v>602</v>
      </c>
      <c r="E5" s="27">
        <v>740</v>
      </c>
      <c r="F5" s="27"/>
    </row>
    <row r="6" spans="1:6" ht="60" x14ac:dyDescent="0.2">
      <c r="A6" s="21" t="s">
        <v>21</v>
      </c>
      <c r="B6" s="24">
        <v>200</v>
      </c>
      <c r="C6" s="24">
        <v>200</v>
      </c>
      <c r="D6" s="24">
        <v>200</v>
      </c>
      <c r="E6" s="24">
        <v>200</v>
      </c>
      <c r="F6" s="24">
        <v>144</v>
      </c>
    </row>
    <row r="7" spans="1:6" ht="78.75" x14ac:dyDescent="0.25">
      <c r="A7" s="18" t="s">
        <v>22</v>
      </c>
      <c r="B7" s="20">
        <f t="shared" ref="B7:D7" si="0">B3+B6</f>
        <v>800</v>
      </c>
      <c r="C7" s="20">
        <f t="shared" si="0"/>
        <v>1000</v>
      </c>
      <c r="D7" s="20">
        <f t="shared" si="0"/>
        <v>1077</v>
      </c>
      <c r="E7" s="20">
        <f>E3+E6</f>
        <v>1202</v>
      </c>
      <c r="F7" s="20"/>
    </row>
    <row r="8" spans="1:6" ht="47.25" x14ac:dyDescent="0.25">
      <c r="A8" s="18" t="s">
        <v>23</v>
      </c>
      <c r="B8" s="20">
        <f>B7-B2</f>
        <v>-3178</v>
      </c>
      <c r="C8" s="20">
        <f>C7-C2</f>
        <v>-3400</v>
      </c>
      <c r="D8" s="20">
        <f>D7-D2</f>
        <v>-3723</v>
      </c>
      <c r="E8" s="20">
        <f>E7-E2</f>
        <v>-3699</v>
      </c>
      <c r="F8" s="20"/>
    </row>
    <row r="9" spans="1:6" ht="63" x14ac:dyDescent="0.25">
      <c r="A9" s="28" t="s">
        <v>24</v>
      </c>
      <c r="B9" s="19">
        <v>-2700</v>
      </c>
      <c r="C9" s="19">
        <v>-3300</v>
      </c>
      <c r="D9" s="20">
        <v>-2744</v>
      </c>
      <c r="E9" s="20">
        <v>-3450</v>
      </c>
      <c r="F9" s="20"/>
    </row>
    <row r="10" spans="1:6" ht="63" x14ac:dyDescent="0.25">
      <c r="A10" s="28" t="s">
        <v>25</v>
      </c>
      <c r="B10" s="29">
        <f t="shared" ref="B10:D10" si="1">B8/B9</f>
        <v>1.1770370370370371</v>
      </c>
      <c r="C10" s="29">
        <f t="shared" si="1"/>
        <v>1.0303030303030303</v>
      </c>
      <c r="D10" s="29">
        <f t="shared" si="1"/>
        <v>1.3567784256559767</v>
      </c>
      <c r="E10" s="29">
        <f>E8/E9</f>
        <v>1.0721739130434782</v>
      </c>
      <c r="F10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rightToLeft="1" tabSelected="1" workbookViewId="0">
      <selection activeCell="C5" sqref="C5"/>
    </sheetView>
  </sheetViews>
  <sheetFormatPr defaultRowHeight="14.25" x14ac:dyDescent="0.2"/>
  <sheetData>
    <row r="1" spans="1:5" ht="60" x14ac:dyDescent="0.2">
      <c r="A1" s="13"/>
      <c r="B1" s="13" t="s">
        <v>44</v>
      </c>
      <c r="C1" s="13" t="s">
        <v>45</v>
      </c>
      <c r="D1" s="13" t="s">
        <v>47</v>
      </c>
      <c r="E1" s="13" t="s">
        <v>46</v>
      </c>
    </row>
    <row r="2" spans="1:5" ht="15" x14ac:dyDescent="0.2">
      <c r="A2" s="6" t="s">
        <v>40</v>
      </c>
      <c r="B2" s="7">
        <v>-4614.1000000000004</v>
      </c>
      <c r="C2" s="7">
        <v>-2296.7999999999993</v>
      </c>
      <c r="D2" s="7">
        <v>-2087</v>
      </c>
      <c r="E2" s="7">
        <v>-1325</v>
      </c>
    </row>
    <row r="3" spans="1:5" ht="15" x14ac:dyDescent="0.2">
      <c r="A3" s="6" t="s">
        <v>42</v>
      </c>
      <c r="B3" s="7">
        <v>11921.3</v>
      </c>
      <c r="C3" s="7">
        <v>11921.3</v>
      </c>
      <c r="D3" s="7">
        <v>10150</v>
      </c>
      <c r="E3" s="7">
        <v>8556</v>
      </c>
    </row>
    <row r="4" spans="1:5" ht="45" x14ac:dyDescent="0.2">
      <c r="A4" s="6" t="s">
        <v>43</v>
      </c>
      <c r="B4" s="7">
        <v>7686.2</v>
      </c>
      <c r="C4" s="7">
        <v>7686.2</v>
      </c>
      <c r="D4" s="7">
        <v>5200</v>
      </c>
      <c r="E4" s="7">
        <v>2512</v>
      </c>
    </row>
    <row r="5" spans="1:5" ht="15" x14ac:dyDescent="0.2">
      <c r="A5" s="6" t="s">
        <v>41</v>
      </c>
      <c r="B5" s="7">
        <v>1315</v>
      </c>
      <c r="C5" s="7">
        <v>1315</v>
      </c>
      <c r="D5" s="7">
        <v>1787</v>
      </c>
      <c r="E5" s="7">
        <v>1576</v>
      </c>
    </row>
    <row r="6" spans="1:5" ht="15" x14ac:dyDescent="0.2">
      <c r="A6" s="6"/>
      <c r="B6" s="7"/>
      <c r="C6" s="7"/>
    </row>
    <row r="7" spans="1:5" ht="15" x14ac:dyDescent="0.2">
      <c r="A7" s="9"/>
      <c r="B7" s="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נתונים שנתיים!</vt:lpstr>
      <vt:lpstr>תקציב חודשיT</vt:lpstr>
      <vt:lpstr>גירעוןעזהT</vt:lpstr>
      <vt:lpstr>גרף תקציבT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תפ"ש\כלכלה\רש"צ מחקר כלכלי - אביב</dc:creator>
  <cp:lastModifiedBy>Nadya</cp:lastModifiedBy>
  <dcterms:created xsi:type="dcterms:W3CDTF">2019-08-27T06:19:25Z</dcterms:created>
  <dcterms:modified xsi:type="dcterms:W3CDTF">2020-11-26T10:02:15Z</dcterms:modified>
</cp:coreProperties>
</file>