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0" yWindow="0" windowWidth="28800" windowHeight="12480" activeTab="1"/>
  </bookViews>
  <sheets>
    <sheet name="סחר חוץ חודשיb" sheetId="16" r:id="rId1"/>
    <sheet name="סחר חוץ שנתיT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7" l="1"/>
  <c r="W5" i="17"/>
  <c r="X2" i="17"/>
  <c r="W2" i="17"/>
  <c r="CV10" i="16" l="1"/>
  <c r="CU10" i="16"/>
  <c r="CT10" i="16"/>
  <c r="CS10" i="16"/>
  <c r="CR10" i="16"/>
  <c r="CQ10" i="16"/>
  <c r="CP10" i="16"/>
  <c r="CO10" i="16"/>
  <c r="CN10" i="16"/>
  <c r="CM10" i="16"/>
  <c r="CL10" i="16"/>
  <c r="CK10" i="16"/>
  <c r="CJ10" i="16"/>
  <c r="CI10" i="16"/>
  <c r="CH10" i="16"/>
  <c r="CG10" i="16"/>
  <c r="CF10" i="16"/>
  <c r="CE10" i="16"/>
  <c r="CD10" i="16"/>
  <c r="CC10" i="16"/>
  <c r="CB10" i="16"/>
  <c r="CA10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CV9" i="16"/>
  <c r="CU9" i="16"/>
  <c r="CT9" i="16"/>
  <c r="CS9" i="16"/>
  <c r="CR9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8" i="16"/>
  <c r="D7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4" i="16"/>
  <c r="D3" i="16"/>
  <c r="D5" i="16" l="1"/>
  <c r="D6" i="16"/>
  <c r="D10" i="16"/>
  <c r="D9" i="16"/>
</calcChain>
</file>

<file path=xl/comments1.xml><?xml version="1.0" encoding="utf-8"?>
<comments xmlns="http://schemas.openxmlformats.org/spreadsheetml/2006/main">
  <authors>
    <author>k7686805</author>
  </authors>
  <commentList>
    <comment ref="CV3" authorId="0" shapeId="0">
      <text>
        <r>
          <rPr>
            <b/>
            <sz val="8"/>
            <color indexed="81"/>
            <rFont val="Tahoma"/>
            <family val="2"/>
          </rPr>
          <t>k7686805:</t>
        </r>
        <r>
          <rPr>
            <sz val="8"/>
            <color indexed="81"/>
            <rFont val="Tahoma"/>
            <family val="2"/>
          </rPr>
          <t xml:space="preserve">
לא פורסמו נתונים. חושב ע"פ ממוצע בשנת 2013
מתאים גם ללמוצע בשנת 2012</t>
        </r>
      </text>
    </comment>
  </commentList>
</comments>
</file>

<file path=xl/sharedStrings.xml><?xml version="1.0" encoding="utf-8"?>
<sst xmlns="http://schemas.openxmlformats.org/spreadsheetml/2006/main" count="21" uniqueCount="19">
  <si>
    <t>-</t>
  </si>
  <si>
    <t>שנתי</t>
  </si>
  <si>
    <t>יבוא לרש"פ</t>
  </si>
  <si>
    <t>@</t>
  </si>
  <si>
    <t>אחוז מישראל מכלל יבוא</t>
  </si>
  <si>
    <t>כלל היבוא (מיליוני דולרים)</t>
  </si>
  <si>
    <t>יבוא ממדינות זרות (מיליוני דולרים)</t>
  </si>
  <si>
    <t>יבוא מישראל (מיליוני דולרים)</t>
  </si>
  <si>
    <t>יצוא מהרש"פ</t>
  </si>
  <si>
    <t>אחוז לישראל מכלל יצוא</t>
  </si>
  <si>
    <t>כלל היצוא (מיליוני דולרים)</t>
  </si>
  <si>
    <t>יצוא למדינות זרות (מיליוני דולרים)</t>
  </si>
  <si>
    <t>יצוא לישראל (מיליוני דולרים)</t>
  </si>
  <si>
    <t>ייבוא רש"פ</t>
  </si>
  <si>
    <t>ייבוא איו"ש</t>
  </si>
  <si>
    <t>ייבוא רצ"ע</t>
  </si>
  <si>
    <t>ייצוא רש"פ</t>
  </si>
  <si>
    <t>ייצוא איו"ש</t>
  </si>
  <si>
    <t>ייצוא רצ"ע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</si>
</sst>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$-409]#,##0"/>
    <numFmt numFmtId="165" formatCode="0.0%"/>
    <numFmt numFmtId="166" formatCode="[$$-409]#,##0.00"/>
    <numFmt numFmtId="167" formatCode="_-[$$-409]* #,##0.0_ ;_-[$$-409]* \-#,##0.0\ ;_-[$$-409]* &quot;-&quot;??_ ;_-@_ "/>
  </numFmts>
  <fonts count="12" x14ac:knownFonts="1">
    <font>
      <sz val="10"/>
      <name val="Arial"/>
      <family val="2"/>
    </font>
    <font>
      <sz val="10"/>
      <name val="Arial"/>
      <family val="2"/>
    </font>
    <font>
      <sz val="12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sz val="10"/>
      <name val="Arial"/>
      <family val="2"/>
    </font>
    <font>
      <b/>
      <sz val="11"/>
      <color rgb="FF3F3F3F"/>
      <name val="Arial"/>
      <family val="2"/>
      <charset val="177"/>
      <scheme val="minor"/>
    </font>
    <font>
      <b/>
      <sz val="11"/>
      <name val="David"/>
      <family val="2"/>
      <charset val="177"/>
    </font>
    <font>
      <sz val="10"/>
      <color indexed="8"/>
      <name val="Arial"/>
      <family val="2"/>
    </font>
    <font>
      <sz val="12"/>
      <color indexed="8"/>
      <name val="David"/>
      <family val="2"/>
      <charset val="177"/>
    </font>
    <font>
      <sz val="12"/>
      <color rgb="FFFF0000"/>
      <name val="David"/>
      <family val="2"/>
      <charset val="177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5" fillId="3" borderId="1" applyNumberFormat="0" applyAlignment="0" applyProtection="0"/>
    <xf numFmtId="0" fontId="7" fillId="0" borderId="0"/>
  </cellStyleXfs>
  <cellXfs count="39">
    <xf numFmtId="0" fontId="0" fillId="0" borderId="0" xfId="0"/>
    <xf numFmtId="1" fontId="6" fillId="3" borderId="3" xfId="4" applyNumberFormat="1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8" fillId="0" borderId="2" xfId="5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5" xfId="0" applyFont="1" applyBorder="1"/>
    <xf numFmtId="165" fontId="2" fillId="0" borderId="13" xfId="0" applyNumberFormat="1" applyFont="1" applyBorder="1"/>
    <xf numFmtId="165" fontId="2" fillId="0" borderId="0" xfId="0" applyNumberFormat="1" applyFont="1" applyBorder="1"/>
    <xf numFmtId="10" fontId="2" fillId="0" borderId="0" xfId="0" applyNumberFormat="1" applyFont="1" applyBorder="1"/>
    <xf numFmtId="10" fontId="2" fillId="0" borderId="13" xfId="0" applyNumberFormat="1" applyFont="1" applyBorder="1"/>
    <xf numFmtId="165" fontId="9" fillId="0" borderId="0" xfId="0" applyNumberFormat="1" applyFont="1" applyBorder="1"/>
    <xf numFmtId="10" fontId="9" fillId="0" borderId="0" xfId="0" applyNumberFormat="1" applyFont="1" applyBorder="1"/>
    <xf numFmtId="10" fontId="9" fillId="0" borderId="14" xfId="0" applyNumberFormat="1" applyFont="1" applyBorder="1"/>
    <xf numFmtId="0" fontId="2" fillId="4" borderId="16" xfId="0" applyFont="1" applyFill="1" applyBorder="1"/>
    <xf numFmtId="0" fontId="3" fillId="4" borderId="16" xfId="0" applyFont="1" applyFill="1" applyBorder="1"/>
    <xf numFmtId="166" fontId="2" fillId="4" borderId="0" xfId="0" applyNumberFormat="1" applyFont="1" applyFill="1" applyBorder="1"/>
    <xf numFmtId="166" fontId="2" fillId="4" borderId="13" xfId="0" applyNumberFormat="1" applyFont="1" applyFill="1" applyBorder="1"/>
    <xf numFmtId="0" fontId="2" fillId="0" borderId="16" xfId="0" applyFont="1" applyBorder="1"/>
    <xf numFmtId="167" fontId="2" fillId="0" borderId="13" xfId="0" applyNumberFormat="1" applyFont="1" applyBorder="1"/>
    <xf numFmtId="166" fontId="2" fillId="0" borderId="0" xfId="0" applyNumberFormat="1" applyFont="1" applyBorder="1"/>
    <xf numFmtId="166" fontId="2" fillId="0" borderId="13" xfId="0" applyNumberFormat="1" applyFont="1" applyBorder="1"/>
    <xf numFmtId="166" fontId="2" fillId="2" borderId="0" xfId="0" applyNumberFormat="1" applyFont="1" applyFill="1" applyBorder="1"/>
    <xf numFmtId="165" fontId="9" fillId="0" borderId="14" xfId="0" applyNumberFormat="1" applyFont="1" applyBorder="1"/>
    <xf numFmtId="0" fontId="2" fillId="5" borderId="16" xfId="0" applyFont="1" applyFill="1" applyBorder="1"/>
    <xf numFmtId="0" fontId="3" fillId="5" borderId="16" xfId="0" applyFont="1" applyFill="1" applyBorder="1"/>
    <xf numFmtId="166" fontId="2" fillId="5" borderId="0" xfId="0" applyNumberFormat="1" applyFont="1" applyFill="1" applyBorder="1"/>
    <xf numFmtId="166" fontId="2" fillId="5" borderId="13" xfId="0" applyNumberFormat="1" applyFont="1" applyFill="1" applyBorder="1"/>
    <xf numFmtId="0" fontId="2" fillId="0" borderId="8" xfId="0" applyFont="1" applyFill="1" applyBorder="1"/>
    <xf numFmtId="0" fontId="3" fillId="0" borderId="16" xfId="0" applyFont="1" applyBorder="1"/>
    <xf numFmtId="0" fontId="0" fillId="0" borderId="0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</cellXfs>
  <cellStyles count="6">
    <cellStyle name="Comma 2" xfId="3"/>
    <cellStyle name="Normal" xfId="0" builtinId="0"/>
    <cellStyle name="Normal 2" xfId="1"/>
    <cellStyle name="Normal 3" xfId="2"/>
    <cellStyle name="Normal_Sheet2" xfId="5"/>
    <cellStyle name="פלט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0"/>
  <sheetViews>
    <sheetView rightToLeft="1" workbookViewId="0">
      <selection sqref="A1:C2"/>
    </sheetView>
  </sheetViews>
  <sheetFormatPr defaultRowHeight="12.75" x14ac:dyDescent="0.2"/>
  <cols>
    <col min="1" max="1" width="15.7109375" bestFit="1" customWidth="1"/>
    <col min="2" max="2" width="3.140625" bestFit="1" customWidth="1"/>
    <col min="3" max="3" width="32.140625" bestFit="1" customWidth="1"/>
  </cols>
  <sheetData>
    <row r="1" spans="1:100" ht="15.75" x14ac:dyDescent="0.25">
      <c r="A1" s="34"/>
      <c r="B1" s="34"/>
      <c r="C1" s="34"/>
      <c r="D1" s="38">
        <v>2020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>
        <v>2019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>
        <v>2018</v>
      </c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>
        <v>2017</v>
      </c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>
        <v>2016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>
        <v>2015</v>
      </c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>
        <v>2014</v>
      </c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>
        <v>2013</v>
      </c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</row>
    <row r="2" spans="1:100" ht="16.5" thickBot="1" x14ac:dyDescent="0.3">
      <c r="A2" s="34"/>
      <c r="B2" s="34"/>
      <c r="C2" s="34"/>
      <c r="D2" s="6" t="s">
        <v>1</v>
      </c>
      <c r="E2" s="7">
        <v>12</v>
      </c>
      <c r="F2" s="7">
        <v>11</v>
      </c>
      <c r="G2" s="7">
        <v>10</v>
      </c>
      <c r="H2" s="7">
        <v>9</v>
      </c>
      <c r="I2" s="7">
        <v>8</v>
      </c>
      <c r="J2" s="7">
        <v>7</v>
      </c>
      <c r="K2" s="7">
        <v>6</v>
      </c>
      <c r="L2" s="7">
        <v>5</v>
      </c>
      <c r="M2" s="7">
        <v>4</v>
      </c>
      <c r="N2" s="7">
        <v>3</v>
      </c>
      <c r="O2" s="7">
        <v>2</v>
      </c>
      <c r="P2" s="6">
        <v>1</v>
      </c>
      <c r="Q2" s="7">
        <v>12</v>
      </c>
      <c r="R2" s="7">
        <v>11</v>
      </c>
      <c r="S2" s="7">
        <v>10</v>
      </c>
      <c r="T2" s="7">
        <v>9</v>
      </c>
      <c r="U2" s="7">
        <v>8</v>
      </c>
      <c r="V2" s="7">
        <v>7</v>
      </c>
      <c r="W2" s="7">
        <v>6</v>
      </c>
      <c r="X2" s="7">
        <v>5</v>
      </c>
      <c r="Y2" s="7">
        <v>4</v>
      </c>
      <c r="Z2" s="7">
        <v>3</v>
      </c>
      <c r="AA2" s="7">
        <v>2</v>
      </c>
      <c r="AB2" s="6">
        <v>1</v>
      </c>
      <c r="AC2" s="7">
        <v>12</v>
      </c>
      <c r="AD2" s="7">
        <v>11</v>
      </c>
      <c r="AE2" s="7">
        <v>10</v>
      </c>
      <c r="AF2" s="7">
        <v>9</v>
      </c>
      <c r="AG2" s="7">
        <v>8</v>
      </c>
      <c r="AH2" s="7">
        <v>7</v>
      </c>
      <c r="AI2" s="7">
        <v>6</v>
      </c>
      <c r="AJ2" s="7">
        <v>5</v>
      </c>
      <c r="AK2" s="7">
        <v>4</v>
      </c>
      <c r="AL2" s="7">
        <v>3</v>
      </c>
      <c r="AM2" s="7">
        <v>2</v>
      </c>
      <c r="AN2" s="6">
        <v>1</v>
      </c>
      <c r="AO2" s="7">
        <v>12</v>
      </c>
      <c r="AP2" s="7">
        <v>11</v>
      </c>
      <c r="AQ2" s="7">
        <v>10</v>
      </c>
      <c r="AR2" s="7">
        <v>9</v>
      </c>
      <c r="AS2" s="7">
        <v>8</v>
      </c>
      <c r="AT2" s="7">
        <v>7</v>
      </c>
      <c r="AU2" s="7">
        <v>6</v>
      </c>
      <c r="AV2" s="7">
        <v>5</v>
      </c>
      <c r="AW2" s="7">
        <v>4</v>
      </c>
      <c r="AX2" s="7">
        <v>3</v>
      </c>
      <c r="AY2" s="7">
        <v>2</v>
      </c>
      <c r="AZ2" s="6">
        <v>1</v>
      </c>
      <c r="BA2" s="7">
        <v>12</v>
      </c>
      <c r="BB2" s="7">
        <v>11</v>
      </c>
      <c r="BC2" s="7">
        <v>10</v>
      </c>
      <c r="BD2" s="7">
        <v>9</v>
      </c>
      <c r="BE2" s="7">
        <v>8</v>
      </c>
      <c r="BF2" s="7">
        <v>7</v>
      </c>
      <c r="BG2" s="7">
        <v>6</v>
      </c>
      <c r="BH2" s="7">
        <v>5</v>
      </c>
      <c r="BI2" s="7">
        <v>4</v>
      </c>
      <c r="BJ2" s="7">
        <v>3</v>
      </c>
      <c r="BK2" s="7">
        <v>2</v>
      </c>
      <c r="BL2" s="6">
        <v>1</v>
      </c>
      <c r="BM2" s="7">
        <v>12</v>
      </c>
      <c r="BN2" s="7">
        <v>11</v>
      </c>
      <c r="BO2" s="7">
        <v>10</v>
      </c>
      <c r="BP2" s="7">
        <v>9</v>
      </c>
      <c r="BQ2" s="7">
        <v>8</v>
      </c>
      <c r="BR2" s="7">
        <v>7</v>
      </c>
      <c r="BS2" s="7">
        <v>6</v>
      </c>
      <c r="BT2" s="7">
        <v>5</v>
      </c>
      <c r="BU2" s="7">
        <v>4</v>
      </c>
      <c r="BV2" s="7">
        <v>3</v>
      </c>
      <c r="BW2" s="7">
        <v>2</v>
      </c>
      <c r="BX2" s="6">
        <v>1</v>
      </c>
      <c r="BY2" s="7">
        <v>12</v>
      </c>
      <c r="BZ2" s="7">
        <v>11</v>
      </c>
      <c r="CA2" s="7">
        <v>10</v>
      </c>
      <c r="CB2" s="7">
        <v>9</v>
      </c>
      <c r="CC2" s="7">
        <v>8</v>
      </c>
      <c r="CD2" s="7">
        <v>7</v>
      </c>
      <c r="CE2" s="7">
        <v>6</v>
      </c>
      <c r="CF2" s="7">
        <v>5</v>
      </c>
      <c r="CG2" s="7">
        <v>4</v>
      </c>
      <c r="CH2" s="7">
        <v>3</v>
      </c>
      <c r="CI2" s="7">
        <v>2</v>
      </c>
      <c r="CJ2" s="6">
        <v>1</v>
      </c>
      <c r="CK2" s="8">
        <v>12</v>
      </c>
      <c r="CL2" s="8">
        <v>11</v>
      </c>
      <c r="CM2" s="8">
        <v>10</v>
      </c>
      <c r="CN2" s="8">
        <v>9</v>
      </c>
      <c r="CO2" s="8">
        <v>8</v>
      </c>
      <c r="CP2" s="8">
        <v>7</v>
      </c>
      <c r="CQ2" s="8">
        <v>6</v>
      </c>
      <c r="CR2" s="8">
        <v>5</v>
      </c>
      <c r="CS2" s="8">
        <v>4</v>
      </c>
      <c r="CT2" s="8">
        <v>3</v>
      </c>
      <c r="CU2" s="8">
        <v>2</v>
      </c>
      <c r="CV2" s="9">
        <v>1</v>
      </c>
    </row>
    <row r="3" spans="1:100" ht="15.75" x14ac:dyDescent="0.25">
      <c r="A3" s="35" t="s">
        <v>2</v>
      </c>
      <c r="B3" s="22" t="s">
        <v>3</v>
      </c>
      <c r="C3" s="33" t="s">
        <v>4</v>
      </c>
      <c r="D3" s="11">
        <f>ROUND(AVERAGE(E3:P3), 3)</f>
        <v>0.55000000000000004</v>
      </c>
      <c r="E3" s="12"/>
      <c r="F3" s="12"/>
      <c r="G3" s="13"/>
      <c r="H3" s="12"/>
      <c r="I3" s="12"/>
      <c r="J3" s="13"/>
      <c r="K3" s="13"/>
      <c r="L3" s="13"/>
      <c r="M3" s="13"/>
      <c r="N3" s="13">
        <v>0.53</v>
      </c>
      <c r="O3" s="13">
        <v>0.56000000000000005</v>
      </c>
      <c r="P3" s="14">
        <v>0.56000000000000005</v>
      </c>
      <c r="Q3" s="12">
        <v>0.56000000000000005</v>
      </c>
      <c r="R3" s="12">
        <v>0.55000000000000004</v>
      </c>
      <c r="S3" s="13">
        <v>0.57999999999999996</v>
      </c>
      <c r="T3" s="12">
        <v>0.56999999999999995</v>
      </c>
      <c r="U3" s="12">
        <v>0.61</v>
      </c>
      <c r="V3" s="13">
        <v>0.57999999999999996</v>
      </c>
      <c r="W3" s="13">
        <v>0.57999999999999996</v>
      </c>
      <c r="X3" s="13">
        <v>0.56999999999999995</v>
      </c>
      <c r="Y3" s="13">
        <v>0.57999999999999996</v>
      </c>
      <c r="Z3" s="13">
        <v>0.57999999999999996</v>
      </c>
      <c r="AA3" s="13">
        <v>0.59</v>
      </c>
      <c r="AB3" s="14">
        <v>0.55000000000000004</v>
      </c>
      <c r="AC3" s="15">
        <v>0.55500000000000005</v>
      </c>
      <c r="AD3" s="15">
        <v>0.55500000000000005</v>
      </c>
      <c r="AE3" s="15">
        <v>0.55500000000000005</v>
      </c>
      <c r="AF3" s="15">
        <v>0.55500000000000005</v>
      </c>
      <c r="AG3" s="15">
        <v>0.55500000000000005</v>
      </c>
      <c r="AH3" s="15">
        <v>0.55500000000000005</v>
      </c>
      <c r="AI3" s="15">
        <v>0.55500000000000005</v>
      </c>
      <c r="AJ3" s="15">
        <v>0.55500000000000005</v>
      </c>
      <c r="AK3" s="15">
        <v>0.55500000000000005</v>
      </c>
      <c r="AL3" s="15">
        <v>0.55500000000000005</v>
      </c>
      <c r="AM3" s="15">
        <v>0.55500000000000005</v>
      </c>
      <c r="AN3" s="15">
        <v>0.55500000000000005</v>
      </c>
      <c r="AO3" s="15">
        <v>0.55300000000000005</v>
      </c>
      <c r="AP3" s="15">
        <v>0.55300000000000005</v>
      </c>
      <c r="AQ3" s="15">
        <v>0.55300000000000005</v>
      </c>
      <c r="AR3" s="15">
        <v>0.55300000000000005</v>
      </c>
      <c r="AS3" s="15">
        <v>0.55300000000000005</v>
      </c>
      <c r="AT3" s="15">
        <v>0.55300000000000005</v>
      </c>
      <c r="AU3" s="15">
        <v>0.55300000000000005</v>
      </c>
      <c r="AV3" s="15">
        <v>0.55300000000000005</v>
      </c>
      <c r="AW3" s="15">
        <v>0.55300000000000005</v>
      </c>
      <c r="AX3" s="15">
        <v>0.55300000000000005</v>
      </c>
      <c r="AY3" s="15">
        <v>0.55300000000000005</v>
      </c>
      <c r="AZ3" s="15">
        <v>0.55300000000000005</v>
      </c>
      <c r="BA3" s="15">
        <v>0.57999999999999996</v>
      </c>
      <c r="BB3" s="15">
        <v>0.57999999999999996</v>
      </c>
      <c r="BC3" s="15">
        <v>0.57999999999999996</v>
      </c>
      <c r="BD3" s="15">
        <v>0.57999999999999996</v>
      </c>
      <c r="BE3" s="15">
        <v>0.57999999999999996</v>
      </c>
      <c r="BF3" s="15">
        <v>0.57999999999999996</v>
      </c>
      <c r="BG3" s="15">
        <v>0.57999999999999996</v>
      </c>
      <c r="BH3" s="15">
        <v>0.57999999999999996</v>
      </c>
      <c r="BI3" s="15">
        <v>0.57999999999999996</v>
      </c>
      <c r="BJ3" s="15">
        <v>0.57999999999999996</v>
      </c>
      <c r="BK3" s="15">
        <v>0.57999999999999996</v>
      </c>
      <c r="BL3" s="15">
        <v>0.57999999999999996</v>
      </c>
      <c r="BM3" s="16">
        <v>0.58299999999999996</v>
      </c>
      <c r="BN3" s="16">
        <v>0.58299999999999996</v>
      </c>
      <c r="BO3" s="16">
        <v>0.58299999999999996</v>
      </c>
      <c r="BP3" s="16">
        <v>0.58299999999999996</v>
      </c>
      <c r="BQ3" s="16">
        <v>0.58299999999999996</v>
      </c>
      <c r="BR3" s="16">
        <v>0.58299999999999996</v>
      </c>
      <c r="BS3" s="16">
        <v>0.58299999999999996</v>
      </c>
      <c r="BT3" s="16">
        <v>0.58299999999999996</v>
      </c>
      <c r="BU3" s="16">
        <v>0.58299999999999996</v>
      </c>
      <c r="BV3" s="16">
        <v>0.58299999999999996</v>
      </c>
      <c r="BW3" s="16">
        <v>0.58299999999999996</v>
      </c>
      <c r="BX3" s="16">
        <v>0.58299999999999996</v>
      </c>
      <c r="BY3" s="16">
        <v>0.70120000000000005</v>
      </c>
      <c r="BZ3" s="16">
        <v>0.70120000000000005</v>
      </c>
      <c r="CA3" s="16">
        <v>0.70120000000000005</v>
      </c>
      <c r="CB3" s="16">
        <v>0.70120000000000005</v>
      </c>
      <c r="CC3" s="16">
        <v>0.70120000000000005</v>
      </c>
      <c r="CD3" s="16">
        <v>0.70120000000000005</v>
      </c>
      <c r="CE3" s="16">
        <v>0.70120000000000005</v>
      </c>
      <c r="CF3" s="16">
        <v>0.70120000000000005</v>
      </c>
      <c r="CG3" s="16">
        <v>0.70120000000000005</v>
      </c>
      <c r="CH3" s="16">
        <v>0.70120000000000005</v>
      </c>
      <c r="CI3" s="16">
        <v>0.70120000000000005</v>
      </c>
      <c r="CJ3" s="16">
        <v>0.70120000000000005</v>
      </c>
      <c r="CK3" s="17">
        <v>0.71550000000000002</v>
      </c>
      <c r="CL3" s="17">
        <v>0.71550000000000002</v>
      </c>
      <c r="CM3" s="17">
        <v>0.71550000000000002</v>
      </c>
      <c r="CN3" s="17">
        <v>0.71550000000000002</v>
      </c>
      <c r="CO3" s="17">
        <v>0.71550000000000002</v>
      </c>
      <c r="CP3" s="17">
        <v>0.71550000000000002</v>
      </c>
      <c r="CQ3" s="17">
        <v>0.71550000000000002</v>
      </c>
      <c r="CR3" s="17">
        <v>0.71550000000000002</v>
      </c>
      <c r="CS3" s="17">
        <v>0.71550000000000002</v>
      </c>
      <c r="CT3" s="17">
        <v>0.71550000000000002</v>
      </c>
      <c r="CU3" s="17">
        <v>0.71550000000000002</v>
      </c>
      <c r="CV3" s="17">
        <v>0.71550000000000002</v>
      </c>
    </row>
    <row r="4" spans="1:100" ht="15.75" x14ac:dyDescent="0.25">
      <c r="A4" s="35"/>
      <c r="B4" s="18"/>
      <c r="C4" s="19" t="s">
        <v>5</v>
      </c>
      <c r="D4" s="20">
        <f>SUM(E4:P4)</f>
        <v>1296.6999999999998</v>
      </c>
      <c r="E4" s="20"/>
      <c r="F4" s="20"/>
      <c r="G4" s="20"/>
      <c r="H4" s="20"/>
      <c r="I4" s="20"/>
      <c r="J4" s="20"/>
      <c r="K4" s="20"/>
      <c r="L4" s="20"/>
      <c r="M4" s="20"/>
      <c r="N4" s="20">
        <v>401.6</v>
      </c>
      <c r="O4" s="20">
        <v>421.2</v>
      </c>
      <c r="P4" s="21">
        <v>473.9</v>
      </c>
      <c r="Q4" s="20">
        <v>509.9</v>
      </c>
      <c r="R4" s="20">
        <v>472.4</v>
      </c>
      <c r="S4" s="20">
        <v>471.8</v>
      </c>
      <c r="T4" s="20">
        <v>506.4</v>
      </c>
      <c r="U4" s="20">
        <v>482.4</v>
      </c>
      <c r="V4" s="20">
        <v>475.6</v>
      </c>
      <c r="W4" s="20">
        <v>450.4</v>
      </c>
      <c r="X4" s="20">
        <v>483.3</v>
      </c>
      <c r="Y4" s="20">
        <v>504.7</v>
      </c>
      <c r="Z4" s="20">
        <v>456.7</v>
      </c>
      <c r="AA4" s="20">
        <v>459.8</v>
      </c>
      <c r="AB4" s="21">
        <v>502.7</v>
      </c>
      <c r="AC4" s="20">
        <v>551.9</v>
      </c>
      <c r="AD4" s="20">
        <v>588.4</v>
      </c>
      <c r="AE4" s="20">
        <v>596.58000000000004</v>
      </c>
      <c r="AF4" s="20">
        <v>496.3</v>
      </c>
      <c r="AG4" s="20">
        <v>576.29999999999995</v>
      </c>
      <c r="AH4" s="20">
        <v>581.79999999999995</v>
      </c>
      <c r="AI4" s="20">
        <v>474.2</v>
      </c>
      <c r="AJ4" s="20">
        <v>577.6</v>
      </c>
      <c r="AK4" s="20">
        <v>576.5</v>
      </c>
      <c r="AL4" s="20">
        <v>557.1</v>
      </c>
      <c r="AM4" s="20">
        <v>484.6</v>
      </c>
      <c r="AN4" s="21">
        <v>477.9</v>
      </c>
      <c r="AO4" s="20">
        <v>492.1</v>
      </c>
      <c r="AP4" s="20">
        <v>470.7</v>
      </c>
      <c r="AQ4" s="20">
        <v>490</v>
      </c>
      <c r="AR4" s="20">
        <v>466.4</v>
      </c>
      <c r="AS4" s="20">
        <v>560.20000000000005</v>
      </c>
      <c r="AT4" s="20">
        <v>498.67</v>
      </c>
      <c r="AU4" s="20">
        <v>456</v>
      </c>
      <c r="AV4" s="20">
        <v>515.70000000000005</v>
      </c>
      <c r="AW4" s="20">
        <v>466.8</v>
      </c>
      <c r="AX4" s="20">
        <v>506.2</v>
      </c>
      <c r="AY4" s="20">
        <v>455.2</v>
      </c>
      <c r="AZ4" s="21">
        <v>475.68</v>
      </c>
      <c r="BA4" s="20">
        <v>411.80099999999999</v>
      </c>
      <c r="BB4" s="20">
        <v>453.05799999999999</v>
      </c>
      <c r="BC4" s="20">
        <v>431.99299999999999</v>
      </c>
      <c r="BD4" s="20">
        <v>441.91300000000001</v>
      </c>
      <c r="BE4" s="20">
        <v>503.96800000000002</v>
      </c>
      <c r="BF4" s="20">
        <v>445.88200000000001</v>
      </c>
      <c r="BG4" s="20">
        <v>487.59</v>
      </c>
      <c r="BH4" s="20">
        <v>508.3</v>
      </c>
      <c r="BI4" s="20">
        <v>413.87599999999998</v>
      </c>
      <c r="BJ4" s="20">
        <v>465.27</v>
      </c>
      <c r="BK4" s="20">
        <v>384</v>
      </c>
      <c r="BL4" s="21">
        <v>416.07</v>
      </c>
      <c r="BM4" s="20">
        <v>436.81200000000001</v>
      </c>
      <c r="BN4" s="20">
        <v>427.935</v>
      </c>
      <c r="BO4" s="20">
        <v>427.65</v>
      </c>
      <c r="BP4" s="20">
        <v>399.76</v>
      </c>
      <c r="BQ4" s="20">
        <v>481.46899999999999</v>
      </c>
      <c r="BR4" s="20">
        <v>405.24200000000002</v>
      </c>
      <c r="BS4" s="20">
        <v>482.18</v>
      </c>
      <c r="BT4" s="20">
        <v>444.3</v>
      </c>
      <c r="BU4" s="20">
        <v>422.28500000000003</v>
      </c>
      <c r="BV4" s="20">
        <v>486.82</v>
      </c>
      <c r="BW4" s="20">
        <v>370.65</v>
      </c>
      <c r="BX4" s="21">
        <v>440.3</v>
      </c>
      <c r="BY4" s="20">
        <v>495.5</v>
      </c>
      <c r="BZ4" s="20">
        <v>459.68</v>
      </c>
      <c r="CA4" s="20">
        <v>478.3</v>
      </c>
      <c r="CB4" s="20">
        <v>495.9</v>
      </c>
      <c r="CC4" s="20">
        <v>469</v>
      </c>
      <c r="CD4" s="20">
        <v>446.3</v>
      </c>
      <c r="CE4" s="20">
        <v>483.2</v>
      </c>
      <c r="CF4" s="20">
        <v>499.77</v>
      </c>
      <c r="CG4" s="20">
        <v>473.9</v>
      </c>
      <c r="CH4" s="20">
        <v>454.84</v>
      </c>
      <c r="CI4" s="20">
        <v>456.38</v>
      </c>
      <c r="CJ4" s="21">
        <v>470.23</v>
      </c>
      <c r="CK4" s="20">
        <v>445.3</v>
      </c>
      <c r="CL4" s="20">
        <v>416.98</v>
      </c>
      <c r="CM4" s="20">
        <v>455.27</v>
      </c>
      <c r="CN4" s="20">
        <v>395.6</v>
      </c>
      <c r="CO4" s="20">
        <v>427.38</v>
      </c>
      <c r="CP4" s="20">
        <v>515.1</v>
      </c>
      <c r="CQ4" s="20">
        <v>449.52</v>
      </c>
      <c r="CR4" s="20">
        <v>448.64</v>
      </c>
      <c r="CS4" s="20">
        <v>435.08100000000002</v>
      </c>
      <c r="CT4" s="20">
        <v>350.79</v>
      </c>
      <c r="CU4" s="20">
        <v>394.9</v>
      </c>
      <c r="CV4" s="21">
        <v>429.2</v>
      </c>
    </row>
    <row r="5" spans="1:100" ht="15.75" x14ac:dyDescent="0.25">
      <c r="A5" s="35"/>
      <c r="B5" s="22"/>
      <c r="C5" s="22" t="s">
        <v>6</v>
      </c>
      <c r="D5" s="23">
        <f>SUM(E5:P5)</f>
        <v>582.596</v>
      </c>
      <c r="E5" s="24">
        <f t="shared" ref="E5:P5" si="0">E4*(100%-E3)</f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188.75200000000001</v>
      </c>
      <c r="O5" s="24">
        <f t="shared" si="0"/>
        <v>185.32799999999997</v>
      </c>
      <c r="P5" s="25">
        <f t="shared" si="0"/>
        <v>208.51599999999996</v>
      </c>
      <c r="Q5" s="24">
        <f t="shared" ref="Q5:AB5" si="1">Q4*(100%-Q3)</f>
        <v>224.35599999999997</v>
      </c>
      <c r="R5" s="24">
        <f t="shared" si="1"/>
        <v>212.57999999999996</v>
      </c>
      <c r="S5" s="24">
        <f t="shared" si="1"/>
        <v>198.15600000000003</v>
      </c>
      <c r="T5" s="24">
        <f t="shared" si="1"/>
        <v>217.75200000000001</v>
      </c>
      <c r="U5" s="24">
        <f t="shared" si="1"/>
        <v>188.136</v>
      </c>
      <c r="V5" s="24">
        <f t="shared" si="1"/>
        <v>199.75200000000004</v>
      </c>
      <c r="W5" s="24">
        <f t="shared" si="1"/>
        <v>189.16800000000001</v>
      </c>
      <c r="X5" s="24">
        <f t="shared" si="1"/>
        <v>207.81900000000002</v>
      </c>
      <c r="Y5" s="24">
        <f t="shared" si="1"/>
        <v>211.97400000000002</v>
      </c>
      <c r="Z5" s="24">
        <f t="shared" si="1"/>
        <v>191.81400000000002</v>
      </c>
      <c r="AA5" s="24">
        <f t="shared" si="1"/>
        <v>188.51800000000003</v>
      </c>
      <c r="AB5" s="25">
        <f t="shared" si="1"/>
        <v>226.21499999999997</v>
      </c>
      <c r="AC5" s="24">
        <f t="shared" ref="AC5:AN5" si="2">AC4*(100%-AC3)</f>
        <v>245.59549999999996</v>
      </c>
      <c r="AD5" s="24">
        <f t="shared" si="2"/>
        <v>261.83799999999997</v>
      </c>
      <c r="AE5" s="24">
        <f t="shared" si="2"/>
        <v>265.47809999999998</v>
      </c>
      <c r="AF5" s="24">
        <f t="shared" si="2"/>
        <v>220.85349999999997</v>
      </c>
      <c r="AG5" s="24">
        <f t="shared" si="2"/>
        <v>256.45349999999996</v>
      </c>
      <c r="AH5" s="24">
        <f t="shared" si="2"/>
        <v>258.90099999999995</v>
      </c>
      <c r="AI5" s="24">
        <f t="shared" si="2"/>
        <v>211.01899999999998</v>
      </c>
      <c r="AJ5" s="24">
        <f t="shared" si="2"/>
        <v>257.03199999999998</v>
      </c>
      <c r="AK5" s="24">
        <f t="shared" si="2"/>
        <v>256.54249999999996</v>
      </c>
      <c r="AL5" s="24">
        <f t="shared" si="2"/>
        <v>247.90949999999998</v>
      </c>
      <c r="AM5" s="24">
        <f t="shared" si="2"/>
        <v>215.64699999999999</v>
      </c>
      <c r="AN5" s="25">
        <f t="shared" si="2"/>
        <v>212.66549999999998</v>
      </c>
      <c r="AO5" s="24">
        <f t="shared" ref="AO5:BL5" si="3">AO4*(100%-AO3)</f>
        <v>219.96869999999998</v>
      </c>
      <c r="AP5" s="24">
        <f t="shared" si="3"/>
        <v>210.40289999999996</v>
      </c>
      <c r="AQ5" s="24">
        <f t="shared" si="3"/>
        <v>219.02999999999997</v>
      </c>
      <c r="AR5" s="24">
        <f t="shared" si="3"/>
        <v>208.48079999999996</v>
      </c>
      <c r="AS5" s="24">
        <f t="shared" si="3"/>
        <v>250.40940000000001</v>
      </c>
      <c r="AT5" s="24">
        <f t="shared" si="3"/>
        <v>222.90548999999999</v>
      </c>
      <c r="AU5" s="24">
        <f t="shared" si="3"/>
        <v>203.83199999999997</v>
      </c>
      <c r="AV5" s="24">
        <f t="shared" si="3"/>
        <v>230.5179</v>
      </c>
      <c r="AW5" s="24">
        <f t="shared" si="3"/>
        <v>208.65959999999998</v>
      </c>
      <c r="AX5" s="24">
        <f t="shared" si="3"/>
        <v>226.27139999999997</v>
      </c>
      <c r="AY5" s="24">
        <f t="shared" si="3"/>
        <v>203.47439999999997</v>
      </c>
      <c r="AZ5" s="25">
        <f t="shared" si="3"/>
        <v>212.62895999999998</v>
      </c>
      <c r="BA5" s="24">
        <f t="shared" si="3"/>
        <v>172.95642000000001</v>
      </c>
      <c r="BB5" s="24">
        <f t="shared" si="3"/>
        <v>190.28436000000002</v>
      </c>
      <c r="BC5" s="24">
        <f t="shared" si="3"/>
        <v>181.43706</v>
      </c>
      <c r="BD5" s="24">
        <f>BD4*(100%-BD3)</f>
        <v>185.60346000000001</v>
      </c>
      <c r="BE5" s="24">
        <f t="shared" si="3"/>
        <v>211.66656000000003</v>
      </c>
      <c r="BF5" s="24">
        <f t="shared" si="3"/>
        <v>187.27044000000001</v>
      </c>
      <c r="BG5" s="24">
        <f t="shared" si="3"/>
        <v>204.7878</v>
      </c>
      <c r="BH5" s="24">
        <f t="shared" si="3"/>
        <v>213.48600000000002</v>
      </c>
      <c r="BI5" s="24">
        <f t="shared" si="3"/>
        <v>173.82792000000001</v>
      </c>
      <c r="BJ5" s="24">
        <f>BJ4*(100%-BJ3)</f>
        <v>195.41340000000002</v>
      </c>
      <c r="BK5" s="24">
        <f t="shared" ref="BK5" si="4">BK4*(100%-BK3)</f>
        <v>161.28000000000003</v>
      </c>
      <c r="BL5" s="25">
        <f t="shared" si="3"/>
        <v>174.74940000000001</v>
      </c>
      <c r="BM5" s="24">
        <f t="shared" ref="BM5:BX5" si="5">BM4*(100%-BM3)</f>
        <v>182.15060400000002</v>
      </c>
      <c r="BN5" s="24">
        <f t="shared" si="5"/>
        <v>178.44889500000002</v>
      </c>
      <c r="BO5" s="24">
        <f t="shared" si="5"/>
        <v>178.33005</v>
      </c>
      <c r="BP5" s="24">
        <f t="shared" si="5"/>
        <v>166.69992000000002</v>
      </c>
      <c r="BQ5" s="24">
        <f t="shared" si="5"/>
        <v>200.77257300000002</v>
      </c>
      <c r="BR5" s="24">
        <f t="shared" si="5"/>
        <v>168.98591400000004</v>
      </c>
      <c r="BS5" s="24">
        <f t="shared" si="5"/>
        <v>201.06906000000001</v>
      </c>
      <c r="BT5" s="24">
        <f t="shared" si="5"/>
        <v>185.27310000000003</v>
      </c>
      <c r="BU5" s="24">
        <f t="shared" si="5"/>
        <v>176.09284500000004</v>
      </c>
      <c r="BV5" s="24">
        <f t="shared" si="5"/>
        <v>203.00394000000003</v>
      </c>
      <c r="BW5" s="24">
        <f t="shared" si="5"/>
        <v>154.56104999999999</v>
      </c>
      <c r="BX5" s="25">
        <f t="shared" si="5"/>
        <v>183.60510000000002</v>
      </c>
      <c r="BY5" s="24">
        <f t="shared" ref="BY5:CJ5" si="6">BY4*(100%-BY3)</f>
        <v>148.05539999999996</v>
      </c>
      <c r="BZ5" s="24">
        <f t="shared" si="6"/>
        <v>137.35238399999997</v>
      </c>
      <c r="CA5" s="24">
        <f t="shared" si="6"/>
        <v>142.91603999999998</v>
      </c>
      <c r="CB5" s="24">
        <f t="shared" si="6"/>
        <v>148.17491999999996</v>
      </c>
      <c r="CC5" s="24">
        <f t="shared" si="6"/>
        <v>140.13719999999998</v>
      </c>
      <c r="CD5" s="24">
        <f t="shared" si="6"/>
        <v>133.35443999999998</v>
      </c>
      <c r="CE5" s="24">
        <f t="shared" si="6"/>
        <v>144.38015999999996</v>
      </c>
      <c r="CF5" s="24">
        <f t="shared" si="6"/>
        <v>149.33127599999997</v>
      </c>
      <c r="CG5" s="24">
        <f t="shared" si="6"/>
        <v>141.60131999999996</v>
      </c>
      <c r="CH5" s="24">
        <f t="shared" si="6"/>
        <v>135.90619199999998</v>
      </c>
      <c r="CI5" s="24">
        <f t="shared" si="6"/>
        <v>136.36634399999997</v>
      </c>
      <c r="CJ5" s="25">
        <f t="shared" si="6"/>
        <v>140.50472399999998</v>
      </c>
      <c r="CK5" s="24">
        <f t="shared" ref="CK5:CV5" si="7">CK4*(100%-CK3)</f>
        <v>126.68785</v>
      </c>
      <c r="CL5" s="24">
        <f t="shared" si="7"/>
        <v>118.63081</v>
      </c>
      <c r="CM5" s="24">
        <f t="shared" si="7"/>
        <v>129.52431499999997</v>
      </c>
      <c r="CN5" s="24">
        <f t="shared" si="7"/>
        <v>112.54819999999999</v>
      </c>
      <c r="CO5" s="24">
        <f t="shared" si="7"/>
        <v>121.58960999999999</v>
      </c>
      <c r="CP5" s="24">
        <f t="shared" si="7"/>
        <v>146.54595</v>
      </c>
      <c r="CQ5" s="24">
        <f t="shared" si="7"/>
        <v>127.88843999999999</v>
      </c>
      <c r="CR5" s="24">
        <f t="shared" si="7"/>
        <v>127.63807999999999</v>
      </c>
      <c r="CS5" s="24">
        <f t="shared" si="7"/>
        <v>123.78054449999999</v>
      </c>
      <c r="CT5" s="24">
        <f t="shared" si="7"/>
        <v>99.79975499999999</v>
      </c>
      <c r="CU5" s="24">
        <f t="shared" si="7"/>
        <v>112.34904999999998</v>
      </c>
      <c r="CV5" s="24">
        <f t="shared" si="7"/>
        <v>122.10739999999998</v>
      </c>
    </row>
    <row r="6" spans="1:100" ht="16.5" thickBot="1" x14ac:dyDescent="0.3">
      <c r="A6" s="36"/>
      <c r="B6" s="5"/>
      <c r="C6" s="5" t="s">
        <v>7</v>
      </c>
      <c r="D6" s="23">
        <f>SUM(E6:P6)</f>
        <v>714.10400000000004</v>
      </c>
      <c r="E6" s="26">
        <f t="shared" ref="E6:P6" si="8">E4*E3</f>
        <v>0</v>
      </c>
      <c r="F6" s="26">
        <f t="shared" si="8"/>
        <v>0</v>
      </c>
      <c r="G6" s="26">
        <f t="shared" si="8"/>
        <v>0</v>
      </c>
      <c r="H6" s="26">
        <f t="shared" si="8"/>
        <v>0</v>
      </c>
      <c r="I6" s="26">
        <f t="shared" si="8"/>
        <v>0</v>
      </c>
      <c r="J6" s="26">
        <f t="shared" si="8"/>
        <v>0</v>
      </c>
      <c r="K6" s="26">
        <f t="shared" si="8"/>
        <v>0</v>
      </c>
      <c r="L6" s="26">
        <f t="shared" si="8"/>
        <v>0</v>
      </c>
      <c r="M6" s="26">
        <f t="shared" si="8"/>
        <v>0</v>
      </c>
      <c r="N6" s="26">
        <f t="shared" si="8"/>
        <v>212.84800000000001</v>
      </c>
      <c r="O6" s="26">
        <f t="shared" si="8"/>
        <v>235.87200000000001</v>
      </c>
      <c r="P6" s="26">
        <f t="shared" si="8"/>
        <v>265.38400000000001</v>
      </c>
      <c r="Q6" s="26">
        <f t="shared" ref="Q6:AB6" si="9">Q4*Q3</f>
        <v>285.54400000000004</v>
      </c>
      <c r="R6" s="26">
        <f t="shared" si="9"/>
        <v>259.82</v>
      </c>
      <c r="S6" s="26">
        <f t="shared" si="9"/>
        <v>273.64400000000001</v>
      </c>
      <c r="T6" s="26">
        <f t="shared" si="9"/>
        <v>288.64799999999997</v>
      </c>
      <c r="U6" s="26">
        <f t="shared" si="9"/>
        <v>294.26399999999995</v>
      </c>
      <c r="V6" s="26">
        <f t="shared" si="9"/>
        <v>275.84800000000001</v>
      </c>
      <c r="W6" s="26">
        <f t="shared" si="9"/>
        <v>261.23199999999997</v>
      </c>
      <c r="X6" s="26">
        <f t="shared" si="9"/>
        <v>275.48099999999999</v>
      </c>
      <c r="Y6" s="26">
        <f t="shared" si="9"/>
        <v>292.726</v>
      </c>
      <c r="Z6" s="26">
        <f t="shared" si="9"/>
        <v>264.88599999999997</v>
      </c>
      <c r="AA6" s="26">
        <f t="shared" si="9"/>
        <v>271.28199999999998</v>
      </c>
      <c r="AB6" s="26">
        <f t="shared" si="9"/>
        <v>276.48500000000001</v>
      </c>
      <c r="AC6" s="26">
        <f t="shared" ref="AC6:AN6" si="10">AC4*AC3</f>
        <v>306.30450000000002</v>
      </c>
      <c r="AD6" s="26">
        <f t="shared" si="10"/>
        <v>326.56200000000001</v>
      </c>
      <c r="AE6" s="26">
        <f t="shared" si="10"/>
        <v>331.10190000000006</v>
      </c>
      <c r="AF6" s="26">
        <f t="shared" si="10"/>
        <v>275.44650000000001</v>
      </c>
      <c r="AG6" s="26">
        <f t="shared" si="10"/>
        <v>319.84649999999999</v>
      </c>
      <c r="AH6" s="26">
        <f t="shared" si="10"/>
        <v>322.899</v>
      </c>
      <c r="AI6" s="26">
        <f t="shared" si="10"/>
        <v>263.18100000000004</v>
      </c>
      <c r="AJ6" s="26">
        <f t="shared" si="10"/>
        <v>320.56800000000004</v>
      </c>
      <c r="AK6" s="26">
        <f t="shared" si="10"/>
        <v>319.95750000000004</v>
      </c>
      <c r="AL6" s="26">
        <f t="shared" si="10"/>
        <v>309.19050000000004</v>
      </c>
      <c r="AM6" s="26">
        <f t="shared" si="10"/>
        <v>268.95300000000003</v>
      </c>
      <c r="AN6" s="26">
        <f t="shared" si="10"/>
        <v>265.23450000000003</v>
      </c>
      <c r="AO6" s="26">
        <f t="shared" ref="AO6:BL6" si="11">AO4*AO3</f>
        <v>272.13130000000001</v>
      </c>
      <c r="AP6" s="26">
        <f t="shared" si="11"/>
        <v>260.2971</v>
      </c>
      <c r="AQ6" s="26">
        <f t="shared" si="11"/>
        <v>270.97000000000003</v>
      </c>
      <c r="AR6" s="26">
        <f t="shared" si="11"/>
        <v>257.91919999999999</v>
      </c>
      <c r="AS6" s="26">
        <f t="shared" si="11"/>
        <v>309.79060000000004</v>
      </c>
      <c r="AT6" s="26">
        <f t="shared" si="11"/>
        <v>275.76451000000003</v>
      </c>
      <c r="AU6" s="26">
        <f t="shared" si="11"/>
        <v>252.16800000000003</v>
      </c>
      <c r="AV6" s="26">
        <f t="shared" si="11"/>
        <v>285.18210000000005</v>
      </c>
      <c r="AW6" s="26">
        <f t="shared" si="11"/>
        <v>258.14040000000006</v>
      </c>
      <c r="AX6" s="26">
        <f t="shared" si="11"/>
        <v>279.92860000000002</v>
      </c>
      <c r="AY6" s="26">
        <f t="shared" si="11"/>
        <v>251.72560000000001</v>
      </c>
      <c r="AZ6" s="26">
        <f t="shared" si="11"/>
        <v>263.05104</v>
      </c>
      <c r="BA6" s="26">
        <f t="shared" si="11"/>
        <v>238.84457999999998</v>
      </c>
      <c r="BB6" s="26">
        <f t="shared" si="11"/>
        <v>262.77364</v>
      </c>
      <c r="BC6" s="26">
        <f t="shared" si="11"/>
        <v>250.55593999999999</v>
      </c>
      <c r="BD6" s="26">
        <f>BD4*BD3</f>
        <v>256.30953999999997</v>
      </c>
      <c r="BE6" s="26">
        <f t="shared" si="11"/>
        <v>292.30144000000001</v>
      </c>
      <c r="BF6" s="26">
        <f t="shared" si="11"/>
        <v>258.61156</v>
      </c>
      <c r="BG6" s="26">
        <f t="shared" si="11"/>
        <v>282.80219999999997</v>
      </c>
      <c r="BH6" s="26">
        <f t="shared" si="11"/>
        <v>294.81399999999996</v>
      </c>
      <c r="BI6" s="26">
        <f t="shared" si="11"/>
        <v>240.04807999999997</v>
      </c>
      <c r="BJ6" s="26">
        <f>BJ4*BJ3</f>
        <v>269.85659999999996</v>
      </c>
      <c r="BK6" s="26">
        <f t="shared" ref="BK6" si="12">BK4*BK3</f>
        <v>222.71999999999997</v>
      </c>
      <c r="BL6" s="26">
        <f t="shared" si="11"/>
        <v>241.32059999999998</v>
      </c>
      <c r="BM6" s="26">
        <f t="shared" ref="BM6:BX6" si="13">BM4*BM3</f>
        <v>254.661396</v>
      </c>
      <c r="BN6" s="26">
        <f t="shared" si="13"/>
        <v>249.48610499999998</v>
      </c>
      <c r="BO6" s="26">
        <f t="shared" si="13"/>
        <v>249.31994999999998</v>
      </c>
      <c r="BP6" s="26">
        <f t="shared" si="13"/>
        <v>233.06007999999997</v>
      </c>
      <c r="BQ6" s="26">
        <f t="shared" si="13"/>
        <v>280.69642699999997</v>
      </c>
      <c r="BR6" s="26">
        <f t="shared" si="13"/>
        <v>236.25608599999998</v>
      </c>
      <c r="BS6" s="26">
        <f t="shared" si="13"/>
        <v>281.11093999999997</v>
      </c>
      <c r="BT6" s="26">
        <f t="shared" si="13"/>
        <v>259.02690000000001</v>
      </c>
      <c r="BU6" s="26">
        <f t="shared" si="13"/>
        <v>246.19215499999999</v>
      </c>
      <c r="BV6" s="26">
        <f t="shared" si="13"/>
        <v>283.81605999999999</v>
      </c>
      <c r="BW6" s="26">
        <f t="shared" si="13"/>
        <v>216.08894999999998</v>
      </c>
      <c r="BX6" s="26">
        <f t="shared" si="13"/>
        <v>256.69490000000002</v>
      </c>
      <c r="BY6" s="26">
        <f t="shared" ref="BY6:CJ6" si="14">BY4*BY3</f>
        <v>347.44460000000004</v>
      </c>
      <c r="BZ6" s="26">
        <f t="shared" si="14"/>
        <v>322.32761600000003</v>
      </c>
      <c r="CA6" s="26">
        <f t="shared" si="14"/>
        <v>335.38396</v>
      </c>
      <c r="CB6" s="26">
        <f t="shared" si="14"/>
        <v>347.72507999999999</v>
      </c>
      <c r="CC6" s="26">
        <f t="shared" si="14"/>
        <v>328.86279999999999</v>
      </c>
      <c r="CD6" s="26">
        <f t="shared" si="14"/>
        <v>312.94556</v>
      </c>
      <c r="CE6" s="26">
        <f t="shared" si="14"/>
        <v>338.81984</v>
      </c>
      <c r="CF6" s="26">
        <f t="shared" si="14"/>
        <v>350.43872400000004</v>
      </c>
      <c r="CG6" s="26">
        <f t="shared" si="14"/>
        <v>332.29867999999999</v>
      </c>
      <c r="CH6" s="26">
        <f t="shared" si="14"/>
        <v>318.933808</v>
      </c>
      <c r="CI6" s="26">
        <f t="shared" si="14"/>
        <v>320.01365600000003</v>
      </c>
      <c r="CJ6" s="26">
        <f t="shared" si="14"/>
        <v>329.72527600000001</v>
      </c>
      <c r="CK6" s="26">
        <f t="shared" ref="CK6:CT6" si="15">CK4*CK3</f>
        <v>318.61215000000004</v>
      </c>
      <c r="CL6" s="26">
        <f t="shared" si="15"/>
        <v>298.34919000000002</v>
      </c>
      <c r="CM6" s="26">
        <f t="shared" si="15"/>
        <v>325.74568499999998</v>
      </c>
      <c r="CN6" s="26">
        <f t="shared" si="15"/>
        <v>283.05180000000001</v>
      </c>
      <c r="CO6" s="26">
        <f t="shared" si="15"/>
        <v>305.79039</v>
      </c>
      <c r="CP6" s="26">
        <f t="shared" si="15"/>
        <v>368.55405000000002</v>
      </c>
      <c r="CQ6" s="26">
        <f t="shared" si="15"/>
        <v>321.63155999999998</v>
      </c>
      <c r="CR6" s="26">
        <f t="shared" si="15"/>
        <v>321.00191999999998</v>
      </c>
      <c r="CS6" s="26">
        <f t="shared" si="15"/>
        <v>311.3004555</v>
      </c>
      <c r="CT6" s="26">
        <f t="shared" si="15"/>
        <v>250.99024500000002</v>
      </c>
      <c r="CU6" s="26">
        <f>CU4*CU3</f>
        <v>282.55095</v>
      </c>
      <c r="CV6" s="26">
        <f>CV4*CV3</f>
        <v>307.0926</v>
      </c>
    </row>
    <row r="7" spans="1:100" ht="15.75" x14ac:dyDescent="0.25">
      <c r="A7" s="37" t="s">
        <v>8</v>
      </c>
      <c r="B7" s="4" t="s">
        <v>3</v>
      </c>
      <c r="C7" s="10" t="s">
        <v>9</v>
      </c>
      <c r="D7" s="11">
        <f>ROUND(AVERAGE(E7:P7), 3)</f>
        <v>0.83299999999999996</v>
      </c>
      <c r="E7" s="13"/>
      <c r="F7" s="13"/>
      <c r="G7" s="13"/>
      <c r="H7" s="13"/>
      <c r="I7" s="13"/>
      <c r="J7" s="13"/>
      <c r="K7" s="13"/>
      <c r="L7" s="13"/>
      <c r="M7" s="13"/>
      <c r="N7" s="13">
        <v>0.82</v>
      </c>
      <c r="O7" s="13">
        <v>0.83</v>
      </c>
      <c r="P7" s="14">
        <v>0.85</v>
      </c>
      <c r="Q7" s="13">
        <v>0.83</v>
      </c>
      <c r="R7" s="13">
        <v>0.8</v>
      </c>
      <c r="S7" s="13">
        <v>0.82</v>
      </c>
      <c r="T7" s="13">
        <v>0.88</v>
      </c>
      <c r="U7" s="13">
        <v>0.93</v>
      </c>
      <c r="V7" s="13">
        <v>0.92</v>
      </c>
      <c r="W7" s="13">
        <v>0.91</v>
      </c>
      <c r="X7" s="13">
        <v>0.91</v>
      </c>
      <c r="Y7" s="13">
        <v>0.87</v>
      </c>
      <c r="Z7" s="13">
        <v>0.84</v>
      </c>
      <c r="AA7" s="13">
        <v>0.89</v>
      </c>
      <c r="AB7" s="14">
        <v>0.88</v>
      </c>
      <c r="AC7" s="16">
        <v>0.83699999999999997</v>
      </c>
      <c r="AD7" s="16">
        <v>0.83699999999999997</v>
      </c>
      <c r="AE7" s="16">
        <v>0.83699999999999997</v>
      </c>
      <c r="AF7" s="16">
        <v>0.83699999999999997</v>
      </c>
      <c r="AG7" s="16">
        <v>0.83699999999999997</v>
      </c>
      <c r="AH7" s="16">
        <v>0.83699999999999997</v>
      </c>
      <c r="AI7" s="16">
        <v>0.83699999999999997</v>
      </c>
      <c r="AJ7" s="16">
        <v>0.83699999999999997</v>
      </c>
      <c r="AK7" s="16">
        <v>0.83699999999999997</v>
      </c>
      <c r="AL7" s="16">
        <v>0.83699999999999997</v>
      </c>
      <c r="AM7" s="16">
        <v>0.83699999999999997</v>
      </c>
      <c r="AN7" s="16">
        <v>0.83699999999999997</v>
      </c>
      <c r="AO7" s="16">
        <v>0.82499999999999996</v>
      </c>
      <c r="AP7" s="16">
        <v>0.82499999999999996</v>
      </c>
      <c r="AQ7" s="16">
        <v>0.82499999999999996</v>
      </c>
      <c r="AR7" s="16">
        <v>0.82499999999999996</v>
      </c>
      <c r="AS7" s="16">
        <v>0.82499999999999996</v>
      </c>
      <c r="AT7" s="16">
        <v>0.82499999999999996</v>
      </c>
      <c r="AU7" s="16">
        <v>0.82499999999999996</v>
      </c>
      <c r="AV7" s="16">
        <v>0.82499999999999996</v>
      </c>
      <c r="AW7" s="16">
        <v>0.82499999999999996</v>
      </c>
      <c r="AX7" s="16">
        <v>0.82499999999999996</v>
      </c>
      <c r="AY7" s="16">
        <v>0.82499999999999996</v>
      </c>
      <c r="AZ7" s="16">
        <v>0.82499999999999996</v>
      </c>
      <c r="BA7" s="16">
        <v>0.83199999999999996</v>
      </c>
      <c r="BB7" s="16">
        <v>0.83199999999999996</v>
      </c>
      <c r="BC7" s="16">
        <v>0.83199999999999996</v>
      </c>
      <c r="BD7" s="16">
        <v>0.83199999999999996</v>
      </c>
      <c r="BE7" s="16">
        <v>0.83199999999999996</v>
      </c>
      <c r="BF7" s="16">
        <v>0.83199999999999996</v>
      </c>
      <c r="BG7" s="16">
        <v>0.83199999999999996</v>
      </c>
      <c r="BH7" s="16">
        <v>0.83199999999999996</v>
      </c>
      <c r="BI7" s="16">
        <v>0.83199999999999996</v>
      </c>
      <c r="BJ7" s="16">
        <v>0.83199999999999996</v>
      </c>
      <c r="BK7" s="16">
        <v>0.83199999999999996</v>
      </c>
      <c r="BL7" s="16">
        <v>0.83199999999999996</v>
      </c>
      <c r="BM7" s="16">
        <v>0.83899999999999997</v>
      </c>
      <c r="BN7" s="16">
        <v>0.83899999999999997</v>
      </c>
      <c r="BO7" s="16">
        <v>0.83899999999999997</v>
      </c>
      <c r="BP7" s="16">
        <v>0.83899999999999997</v>
      </c>
      <c r="BQ7" s="16">
        <v>0.83899999999999997</v>
      </c>
      <c r="BR7" s="16">
        <v>0.83899999999999997</v>
      </c>
      <c r="BS7" s="16">
        <v>0.83899999999999997</v>
      </c>
      <c r="BT7" s="16">
        <v>0.83899999999999997</v>
      </c>
      <c r="BU7" s="16">
        <v>0.83899999999999997</v>
      </c>
      <c r="BV7" s="16">
        <v>0.83899999999999997</v>
      </c>
      <c r="BW7" s="16">
        <v>0.83899999999999997</v>
      </c>
      <c r="BX7" s="16">
        <v>0.83899999999999997</v>
      </c>
      <c r="BY7" s="16">
        <v>0.83899999999999997</v>
      </c>
      <c r="BZ7" s="16">
        <v>0.83899999999999997</v>
      </c>
      <c r="CA7" s="16">
        <v>0.83899999999999997</v>
      </c>
      <c r="CB7" s="16">
        <v>0.83899999999999997</v>
      </c>
      <c r="CC7" s="16">
        <v>0.83899999999999997</v>
      </c>
      <c r="CD7" s="16">
        <v>0.83899999999999997</v>
      </c>
      <c r="CE7" s="16">
        <v>0.83899999999999997</v>
      </c>
      <c r="CF7" s="16">
        <v>0.83899999999999997</v>
      </c>
      <c r="CG7" s="16">
        <v>0.83899999999999997</v>
      </c>
      <c r="CH7" s="16">
        <v>0.83899999999999997</v>
      </c>
      <c r="CI7" s="16">
        <v>0.83899999999999997</v>
      </c>
      <c r="CJ7" s="16">
        <v>0.83899999999999997</v>
      </c>
      <c r="CK7" s="27">
        <v>0.87350000000000005</v>
      </c>
      <c r="CL7" s="27">
        <v>0.87350000000000005</v>
      </c>
      <c r="CM7" s="27">
        <v>0.87350000000000005</v>
      </c>
      <c r="CN7" s="27">
        <v>0.87350000000000005</v>
      </c>
      <c r="CO7" s="27">
        <v>0.87350000000000005</v>
      </c>
      <c r="CP7" s="27">
        <v>0.87350000000000005</v>
      </c>
      <c r="CQ7" s="27">
        <v>0.87350000000000005</v>
      </c>
      <c r="CR7" s="27">
        <v>0.87350000000000005</v>
      </c>
      <c r="CS7" s="27">
        <v>0.87350000000000005</v>
      </c>
      <c r="CT7" s="27">
        <v>0.87350000000000005</v>
      </c>
      <c r="CU7" s="27">
        <v>0.87350000000000005</v>
      </c>
      <c r="CV7" s="27">
        <v>0.87350000000000005</v>
      </c>
    </row>
    <row r="8" spans="1:100" ht="15.75" x14ac:dyDescent="0.25">
      <c r="A8" s="35"/>
      <c r="B8" s="28"/>
      <c r="C8" s="29" t="s">
        <v>10</v>
      </c>
      <c r="D8" s="23">
        <f>SUM(E8:P8)</f>
        <v>230.60000000000002</v>
      </c>
      <c r="E8" s="30"/>
      <c r="F8" s="30"/>
      <c r="G8" s="30"/>
      <c r="H8" s="30"/>
      <c r="I8" s="30"/>
      <c r="J8" s="30"/>
      <c r="K8" s="30"/>
      <c r="L8" s="30"/>
      <c r="M8" s="30"/>
      <c r="N8" s="30">
        <v>66.3</v>
      </c>
      <c r="O8" s="30">
        <v>79.5</v>
      </c>
      <c r="P8" s="31">
        <v>84.8</v>
      </c>
      <c r="Q8" s="30">
        <v>110.6</v>
      </c>
      <c r="R8" s="30">
        <v>94.3</v>
      </c>
      <c r="S8" s="30">
        <v>89.3</v>
      </c>
      <c r="T8" s="30">
        <v>90.6</v>
      </c>
      <c r="U8" s="30">
        <v>82.3</v>
      </c>
      <c r="V8" s="30">
        <v>82.2</v>
      </c>
      <c r="W8" s="30">
        <v>78.3</v>
      </c>
      <c r="X8" s="30">
        <v>89.7</v>
      </c>
      <c r="Y8" s="30">
        <v>90.7</v>
      </c>
      <c r="Z8" s="30">
        <v>93.8</v>
      </c>
      <c r="AA8" s="30">
        <v>83.7</v>
      </c>
      <c r="AB8" s="31">
        <v>82</v>
      </c>
      <c r="AC8" s="30">
        <v>96.8</v>
      </c>
      <c r="AD8" s="30">
        <v>103.4</v>
      </c>
      <c r="AE8" s="30">
        <v>112.5</v>
      </c>
      <c r="AF8" s="30">
        <v>82.3</v>
      </c>
      <c r="AG8" s="30">
        <v>97.7</v>
      </c>
      <c r="AH8" s="30">
        <v>98.5</v>
      </c>
      <c r="AI8" s="30">
        <v>88</v>
      </c>
      <c r="AJ8" s="30">
        <v>105</v>
      </c>
      <c r="AK8" s="30">
        <v>99.2</v>
      </c>
      <c r="AL8" s="30">
        <v>97.5</v>
      </c>
      <c r="AM8" s="30">
        <v>89.8</v>
      </c>
      <c r="AN8" s="31">
        <v>84.5</v>
      </c>
      <c r="AO8" s="30">
        <v>84.64</v>
      </c>
      <c r="AP8" s="30">
        <v>98.5</v>
      </c>
      <c r="AQ8" s="30">
        <v>101</v>
      </c>
      <c r="AR8" s="30">
        <v>73.358999999999995</v>
      </c>
      <c r="AS8" s="30">
        <v>96.3</v>
      </c>
      <c r="AT8" s="30">
        <v>91.25</v>
      </c>
      <c r="AU8" s="30">
        <v>77.400000000000006</v>
      </c>
      <c r="AV8" s="30">
        <v>103</v>
      </c>
      <c r="AW8" s="30">
        <v>85.34</v>
      </c>
      <c r="AX8" s="30">
        <v>86.79</v>
      </c>
      <c r="AY8" s="30">
        <v>80.5</v>
      </c>
      <c r="AZ8" s="31">
        <v>86.5</v>
      </c>
      <c r="BA8" s="30">
        <v>78.900000000000006</v>
      </c>
      <c r="BB8" s="30">
        <v>93</v>
      </c>
      <c r="BC8" s="30">
        <v>86</v>
      </c>
      <c r="BD8" s="30">
        <v>69.313999999999993</v>
      </c>
      <c r="BE8" s="30">
        <v>81.881</v>
      </c>
      <c r="BF8" s="30">
        <v>63.8</v>
      </c>
      <c r="BG8" s="30">
        <v>79.716999999999999</v>
      </c>
      <c r="BH8" s="30">
        <v>93.492000000000004</v>
      </c>
      <c r="BI8" s="30">
        <v>77.626000000000005</v>
      </c>
      <c r="BJ8" s="30">
        <v>77.869</v>
      </c>
      <c r="BK8" s="30">
        <v>65.483000000000004</v>
      </c>
      <c r="BL8" s="31">
        <v>59.375999999999998</v>
      </c>
      <c r="BM8" s="30">
        <v>87.968000000000004</v>
      </c>
      <c r="BN8" s="30">
        <v>90</v>
      </c>
      <c r="BO8" s="30">
        <v>82.69</v>
      </c>
      <c r="BP8" s="30">
        <v>67.994</v>
      </c>
      <c r="BQ8" s="30">
        <v>85.6</v>
      </c>
      <c r="BR8" s="30">
        <v>71.762</v>
      </c>
      <c r="BS8" s="30">
        <v>88.792000000000002</v>
      </c>
      <c r="BT8" s="30">
        <v>85.239000000000004</v>
      </c>
      <c r="BU8" s="30">
        <v>78.545000000000002</v>
      </c>
      <c r="BV8" s="30">
        <v>81</v>
      </c>
      <c r="BW8" s="30">
        <v>67.658000000000001</v>
      </c>
      <c r="BX8" s="31">
        <v>70.39</v>
      </c>
      <c r="BY8" s="30">
        <v>92.8</v>
      </c>
      <c r="BZ8" s="30">
        <v>85.65</v>
      </c>
      <c r="CA8" s="30">
        <v>74.45</v>
      </c>
      <c r="CB8" s="30">
        <v>84.2</v>
      </c>
      <c r="CC8" s="30">
        <v>76.8</v>
      </c>
      <c r="CD8" s="30">
        <v>63.3</v>
      </c>
      <c r="CE8" s="30">
        <v>80.599999999999994</v>
      </c>
      <c r="CF8" s="30">
        <v>85.59</v>
      </c>
      <c r="CG8" s="30">
        <v>73.599999999999994</v>
      </c>
      <c r="CH8" s="30">
        <v>79</v>
      </c>
      <c r="CI8" s="30">
        <v>74.540000000000006</v>
      </c>
      <c r="CJ8" s="31">
        <v>72.89</v>
      </c>
      <c r="CK8" s="30">
        <v>86.7</v>
      </c>
      <c r="CL8" s="30">
        <v>82.2</v>
      </c>
      <c r="CM8" s="30">
        <v>87.9</v>
      </c>
      <c r="CN8" s="30">
        <v>80.8</v>
      </c>
      <c r="CO8" s="30">
        <v>63.4</v>
      </c>
      <c r="CP8" s="30">
        <v>70.3</v>
      </c>
      <c r="CQ8" s="30">
        <v>68.8</v>
      </c>
      <c r="CR8" s="30">
        <v>71.099999999999994</v>
      </c>
      <c r="CS8" s="30">
        <v>84.9</v>
      </c>
      <c r="CT8" s="30">
        <v>65</v>
      </c>
      <c r="CU8" s="30">
        <v>68.87</v>
      </c>
      <c r="CV8" s="31">
        <v>70.3</v>
      </c>
    </row>
    <row r="9" spans="1:100" ht="15.75" x14ac:dyDescent="0.25">
      <c r="A9" s="35"/>
      <c r="B9" s="22"/>
      <c r="C9" s="22" t="s">
        <v>11</v>
      </c>
      <c r="D9" s="23">
        <f>SUM(E9:P9)</f>
        <v>38.169000000000004</v>
      </c>
      <c r="E9" s="26">
        <f t="shared" ref="E9:O9" si="16">E8*(100%-E7)</f>
        <v>0</v>
      </c>
      <c r="F9" s="26">
        <f t="shared" si="16"/>
        <v>0</v>
      </c>
      <c r="G9" s="26">
        <f t="shared" si="16"/>
        <v>0</v>
      </c>
      <c r="H9" s="26">
        <f t="shared" si="16"/>
        <v>0</v>
      </c>
      <c r="I9" s="26">
        <f t="shared" si="16"/>
        <v>0</v>
      </c>
      <c r="J9" s="26">
        <f t="shared" si="16"/>
        <v>0</v>
      </c>
      <c r="K9" s="26">
        <f t="shared" si="16"/>
        <v>0</v>
      </c>
      <c r="L9" s="26">
        <f t="shared" si="16"/>
        <v>0</v>
      </c>
      <c r="M9" s="26">
        <f t="shared" si="16"/>
        <v>0</v>
      </c>
      <c r="N9" s="26">
        <f t="shared" si="16"/>
        <v>11.934000000000003</v>
      </c>
      <c r="O9" s="26">
        <f t="shared" si="16"/>
        <v>13.515000000000002</v>
      </c>
      <c r="P9" s="26">
        <f>P8*(100%-P7)</f>
        <v>12.72</v>
      </c>
      <c r="Q9" s="26">
        <f t="shared" ref="Q9:AA9" si="17">Q8*(100%-Q7)</f>
        <v>18.802000000000003</v>
      </c>
      <c r="R9" s="26">
        <f t="shared" si="17"/>
        <v>18.859999999999996</v>
      </c>
      <c r="S9" s="26">
        <f t="shared" si="17"/>
        <v>16.074000000000005</v>
      </c>
      <c r="T9" s="26">
        <f t="shared" si="17"/>
        <v>10.871999999999998</v>
      </c>
      <c r="U9" s="26">
        <f t="shared" si="17"/>
        <v>5.7609999999999957</v>
      </c>
      <c r="V9" s="26">
        <f t="shared" si="17"/>
        <v>6.575999999999997</v>
      </c>
      <c r="W9" s="26">
        <f t="shared" si="17"/>
        <v>7.046999999999997</v>
      </c>
      <c r="X9" s="26">
        <f t="shared" si="17"/>
        <v>8.0729999999999968</v>
      </c>
      <c r="Y9" s="26">
        <f t="shared" si="17"/>
        <v>11.791</v>
      </c>
      <c r="Z9" s="26">
        <f t="shared" si="17"/>
        <v>15.008000000000003</v>
      </c>
      <c r="AA9" s="26">
        <f t="shared" si="17"/>
        <v>9.206999999999999</v>
      </c>
      <c r="AB9" s="26">
        <f>AB8*(100%-AB7)</f>
        <v>9.84</v>
      </c>
      <c r="AC9" s="26">
        <f t="shared" ref="AC9:AM9" si="18">AC8*(100%-AC7)</f>
        <v>15.778400000000003</v>
      </c>
      <c r="AD9" s="26">
        <f t="shared" si="18"/>
        <v>16.854200000000006</v>
      </c>
      <c r="AE9" s="26">
        <f t="shared" si="18"/>
        <v>18.337500000000002</v>
      </c>
      <c r="AF9" s="26">
        <v>9.6</v>
      </c>
      <c r="AG9" s="26">
        <f t="shared" si="18"/>
        <v>15.925100000000004</v>
      </c>
      <c r="AH9" s="26">
        <f t="shared" si="18"/>
        <v>16.055500000000002</v>
      </c>
      <c r="AI9" s="26">
        <f t="shared" si="18"/>
        <v>14.344000000000003</v>
      </c>
      <c r="AJ9" s="26">
        <f t="shared" si="18"/>
        <v>17.115000000000002</v>
      </c>
      <c r="AK9" s="26">
        <f t="shared" si="18"/>
        <v>16.169600000000003</v>
      </c>
      <c r="AL9" s="26">
        <f t="shared" si="18"/>
        <v>15.892500000000004</v>
      </c>
      <c r="AM9" s="26">
        <f t="shared" si="18"/>
        <v>14.637400000000003</v>
      </c>
      <c r="AN9" s="26">
        <f>AN8*(100%-AN7)</f>
        <v>13.773500000000002</v>
      </c>
      <c r="AO9" s="26">
        <f t="shared" ref="AO9:AY9" si="19">AO8*(100%-AO7)</f>
        <v>14.812000000000005</v>
      </c>
      <c r="AP9" s="26">
        <f t="shared" si="19"/>
        <v>17.237500000000004</v>
      </c>
      <c r="AQ9" s="26">
        <f t="shared" si="19"/>
        <v>17.675000000000004</v>
      </c>
      <c r="AR9" s="26">
        <f t="shared" si="19"/>
        <v>12.837825000000002</v>
      </c>
      <c r="AS9" s="26">
        <f t="shared" si="19"/>
        <v>16.852500000000003</v>
      </c>
      <c r="AT9" s="26">
        <f t="shared" si="19"/>
        <v>15.968750000000004</v>
      </c>
      <c r="AU9" s="26">
        <f t="shared" si="19"/>
        <v>13.545000000000005</v>
      </c>
      <c r="AV9" s="26">
        <f t="shared" si="19"/>
        <v>18.025000000000006</v>
      </c>
      <c r="AW9" s="26">
        <f t="shared" si="19"/>
        <v>14.934500000000005</v>
      </c>
      <c r="AX9" s="26">
        <f t="shared" si="19"/>
        <v>15.188250000000005</v>
      </c>
      <c r="AY9" s="26">
        <f t="shared" si="19"/>
        <v>14.087500000000004</v>
      </c>
      <c r="AZ9" s="26">
        <f>AZ8*(100%-AZ7)</f>
        <v>15.137500000000005</v>
      </c>
      <c r="BA9" s="26">
        <f t="shared" ref="BA9:BL9" si="20">BA8*(100%-BA7)</f>
        <v>13.255200000000004</v>
      </c>
      <c r="BB9" s="26">
        <f t="shared" si="20"/>
        <v>15.624000000000004</v>
      </c>
      <c r="BC9" s="26">
        <f t="shared" si="20"/>
        <v>14.448000000000004</v>
      </c>
      <c r="BD9" s="26">
        <f>BD8*(100%-BD7)</f>
        <v>11.644752000000002</v>
      </c>
      <c r="BE9" s="26">
        <f t="shared" si="20"/>
        <v>13.756008000000003</v>
      </c>
      <c r="BF9" s="26">
        <f>BF8*(100%-BF7)</f>
        <v>10.718400000000003</v>
      </c>
      <c r="BG9" s="26">
        <f t="shared" si="20"/>
        <v>13.392456000000003</v>
      </c>
      <c r="BH9" s="26">
        <f t="shared" si="20"/>
        <v>15.706656000000004</v>
      </c>
      <c r="BI9" s="26">
        <f t="shared" si="20"/>
        <v>13.041168000000004</v>
      </c>
      <c r="BJ9" s="26">
        <f>BJ8*(100%-BJ7)</f>
        <v>13.081992000000003</v>
      </c>
      <c r="BK9" s="26">
        <f t="shared" ref="BK9" si="21">BK8*(100%-BK7)</f>
        <v>11.001144000000004</v>
      </c>
      <c r="BL9" s="26">
        <f t="shared" si="20"/>
        <v>9.9751680000000018</v>
      </c>
      <c r="BM9" s="26">
        <f t="shared" ref="BM9:BX9" si="22">BM8*(100%-BM7)</f>
        <v>14.162848000000004</v>
      </c>
      <c r="BN9" s="26">
        <f t="shared" si="22"/>
        <v>14.490000000000002</v>
      </c>
      <c r="BO9" s="26">
        <f t="shared" si="22"/>
        <v>13.313090000000003</v>
      </c>
      <c r="BP9" s="26">
        <f t="shared" si="22"/>
        <v>10.947034000000002</v>
      </c>
      <c r="BQ9" s="26">
        <f t="shared" si="22"/>
        <v>13.781600000000001</v>
      </c>
      <c r="BR9" s="26">
        <f t="shared" si="22"/>
        <v>11.553682000000002</v>
      </c>
      <c r="BS9" s="26">
        <f t="shared" si="22"/>
        <v>14.295512000000002</v>
      </c>
      <c r="BT9" s="26">
        <f t="shared" si="22"/>
        <v>13.723479000000003</v>
      </c>
      <c r="BU9" s="26">
        <f t="shared" si="22"/>
        <v>12.645745000000003</v>
      </c>
      <c r="BV9" s="26">
        <f t="shared" si="22"/>
        <v>13.041000000000002</v>
      </c>
      <c r="BW9" s="26">
        <f t="shared" si="22"/>
        <v>10.892938000000003</v>
      </c>
      <c r="BX9" s="26">
        <f t="shared" si="22"/>
        <v>11.332790000000003</v>
      </c>
      <c r="BY9" s="26">
        <f t="shared" ref="BY9:CV9" si="23">BY8*(100%-BY7)</f>
        <v>14.940800000000003</v>
      </c>
      <c r="BZ9" s="26">
        <f t="shared" si="23"/>
        <v>13.789650000000004</v>
      </c>
      <c r="CA9" s="26">
        <f t="shared" si="23"/>
        <v>11.986450000000003</v>
      </c>
      <c r="CB9" s="26">
        <f t="shared" si="23"/>
        <v>13.556200000000004</v>
      </c>
      <c r="CC9" s="26">
        <f t="shared" si="23"/>
        <v>12.364800000000002</v>
      </c>
      <c r="CD9" s="26">
        <f t="shared" si="23"/>
        <v>10.191300000000002</v>
      </c>
      <c r="CE9" s="26">
        <f t="shared" si="23"/>
        <v>12.976600000000001</v>
      </c>
      <c r="CF9" s="26">
        <f t="shared" si="23"/>
        <v>13.779990000000003</v>
      </c>
      <c r="CG9" s="26">
        <f t="shared" si="23"/>
        <v>11.849600000000001</v>
      </c>
      <c r="CH9" s="26">
        <f t="shared" si="23"/>
        <v>12.719000000000003</v>
      </c>
      <c r="CI9" s="26">
        <f t="shared" si="23"/>
        <v>12.000940000000003</v>
      </c>
      <c r="CJ9" s="26">
        <f t="shared" si="23"/>
        <v>11.735290000000003</v>
      </c>
      <c r="CK9" s="26">
        <f t="shared" si="23"/>
        <v>10.967549999999996</v>
      </c>
      <c r="CL9" s="26">
        <f t="shared" si="23"/>
        <v>10.398299999999995</v>
      </c>
      <c r="CM9" s="26">
        <f t="shared" si="23"/>
        <v>11.119349999999995</v>
      </c>
      <c r="CN9" s="26">
        <f t="shared" si="23"/>
        <v>10.221199999999996</v>
      </c>
      <c r="CO9" s="26">
        <f t="shared" si="23"/>
        <v>8.0200999999999958</v>
      </c>
      <c r="CP9" s="26">
        <f t="shared" si="23"/>
        <v>8.8929499999999955</v>
      </c>
      <c r="CQ9" s="26">
        <f t="shared" si="23"/>
        <v>8.7031999999999954</v>
      </c>
      <c r="CR9" s="26">
        <f t="shared" si="23"/>
        <v>8.9941499999999959</v>
      </c>
      <c r="CS9" s="26">
        <f t="shared" si="23"/>
        <v>10.739849999999995</v>
      </c>
      <c r="CT9" s="26">
        <f t="shared" si="23"/>
        <v>8.2224999999999966</v>
      </c>
      <c r="CU9" s="26">
        <f t="shared" si="23"/>
        <v>8.7120549999999977</v>
      </c>
      <c r="CV9" s="26">
        <f t="shared" si="23"/>
        <v>8.8929499999999955</v>
      </c>
    </row>
    <row r="10" spans="1:100" ht="16.5" thickBot="1" x14ac:dyDescent="0.3">
      <c r="A10" s="36"/>
      <c r="B10" s="5" t="s">
        <v>3</v>
      </c>
      <c r="C10" s="32" t="s">
        <v>12</v>
      </c>
      <c r="D10" s="23">
        <f>SUM(E10:P10)</f>
        <v>192.43099999999998</v>
      </c>
      <c r="E10" s="26">
        <f t="shared" ref="E10:P10" si="24">E8*E7</f>
        <v>0</v>
      </c>
      <c r="F10" s="26">
        <f t="shared" si="24"/>
        <v>0</v>
      </c>
      <c r="G10" s="26">
        <f t="shared" si="24"/>
        <v>0</v>
      </c>
      <c r="H10" s="26">
        <f t="shared" si="24"/>
        <v>0</v>
      </c>
      <c r="I10" s="26">
        <f t="shared" si="24"/>
        <v>0</v>
      </c>
      <c r="J10" s="26">
        <f t="shared" si="24"/>
        <v>0</v>
      </c>
      <c r="K10" s="26">
        <f t="shared" si="24"/>
        <v>0</v>
      </c>
      <c r="L10" s="26">
        <f t="shared" si="24"/>
        <v>0</v>
      </c>
      <c r="M10" s="26">
        <f t="shared" si="24"/>
        <v>0</v>
      </c>
      <c r="N10" s="26">
        <f t="shared" si="24"/>
        <v>54.365999999999993</v>
      </c>
      <c r="O10" s="26">
        <f t="shared" si="24"/>
        <v>65.984999999999999</v>
      </c>
      <c r="P10" s="26">
        <f t="shared" si="24"/>
        <v>72.08</v>
      </c>
      <c r="Q10" s="26">
        <f t="shared" ref="Q10:AB10" si="25">Q8*Q7</f>
        <v>91.797999999999988</v>
      </c>
      <c r="R10" s="26">
        <f t="shared" si="25"/>
        <v>75.44</v>
      </c>
      <c r="S10" s="26">
        <f t="shared" si="25"/>
        <v>73.225999999999999</v>
      </c>
      <c r="T10" s="26">
        <f t="shared" si="25"/>
        <v>79.727999999999994</v>
      </c>
      <c r="U10" s="26">
        <f t="shared" si="25"/>
        <v>76.539000000000001</v>
      </c>
      <c r="V10" s="26">
        <f t="shared" si="25"/>
        <v>75.624000000000009</v>
      </c>
      <c r="W10" s="26">
        <f t="shared" si="25"/>
        <v>71.253</v>
      </c>
      <c r="X10" s="26">
        <f t="shared" si="25"/>
        <v>81.62700000000001</v>
      </c>
      <c r="Y10" s="26">
        <f t="shared" si="25"/>
        <v>78.909000000000006</v>
      </c>
      <c r="Z10" s="26">
        <f t="shared" si="25"/>
        <v>78.792000000000002</v>
      </c>
      <c r="AA10" s="26">
        <f t="shared" si="25"/>
        <v>74.493000000000009</v>
      </c>
      <c r="AB10" s="26">
        <f t="shared" si="25"/>
        <v>72.16</v>
      </c>
      <c r="AC10" s="26">
        <f t="shared" ref="AC10:AN10" si="26">AC8*AC7</f>
        <v>81.021599999999992</v>
      </c>
      <c r="AD10" s="26">
        <f t="shared" si="26"/>
        <v>86.5458</v>
      </c>
      <c r="AE10" s="26">
        <f t="shared" si="26"/>
        <v>94.162499999999994</v>
      </c>
      <c r="AF10" s="26">
        <v>72.400000000000006</v>
      </c>
      <c r="AG10" s="26">
        <f t="shared" si="26"/>
        <v>81.774900000000002</v>
      </c>
      <c r="AH10" s="26">
        <f t="shared" si="26"/>
        <v>82.444499999999991</v>
      </c>
      <c r="AI10" s="26">
        <f t="shared" si="26"/>
        <v>73.655999999999992</v>
      </c>
      <c r="AJ10" s="26">
        <f t="shared" si="26"/>
        <v>87.884999999999991</v>
      </c>
      <c r="AK10" s="26">
        <f t="shared" si="26"/>
        <v>83.0304</v>
      </c>
      <c r="AL10" s="26">
        <f t="shared" si="26"/>
        <v>81.607500000000002</v>
      </c>
      <c r="AM10" s="26">
        <f t="shared" si="26"/>
        <v>75.162599999999998</v>
      </c>
      <c r="AN10" s="26">
        <f t="shared" si="26"/>
        <v>70.726500000000001</v>
      </c>
      <c r="AO10" s="26">
        <f t="shared" ref="AO10:BI10" si="27">AO8*AO7</f>
        <v>69.828000000000003</v>
      </c>
      <c r="AP10" s="26">
        <f t="shared" si="27"/>
        <v>81.262499999999989</v>
      </c>
      <c r="AQ10" s="26">
        <f t="shared" si="27"/>
        <v>83.324999999999989</v>
      </c>
      <c r="AR10" s="26">
        <f t="shared" si="27"/>
        <v>60.521174999999992</v>
      </c>
      <c r="AS10" s="26">
        <f t="shared" si="27"/>
        <v>79.447499999999991</v>
      </c>
      <c r="AT10" s="26">
        <f t="shared" si="27"/>
        <v>75.28125</v>
      </c>
      <c r="AU10" s="26">
        <f t="shared" si="27"/>
        <v>63.855000000000004</v>
      </c>
      <c r="AV10" s="26">
        <f t="shared" si="27"/>
        <v>84.974999999999994</v>
      </c>
      <c r="AW10" s="26">
        <f t="shared" si="27"/>
        <v>70.405500000000004</v>
      </c>
      <c r="AX10" s="26">
        <f t="shared" si="27"/>
        <v>71.601749999999996</v>
      </c>
      <c r="AY10" s="26">
        <f t="shared" si="27"/>
        <v>66.412499999999994</v>
      </c>
      <c r="AZ10" s="26">
        <f t="shared" si="27"/>
        <v>71.362499999999997</v>
      </c>
      <c r="BA10" s="26">
        <f t="shared" si="27"/>
        <v>65.644800000000004</v>
      </c>
      <c r="BB10" s="26">
        <f t="shared" si="27"/>
        <v>77.375999999999991</v>
      </c>
      <c r="BC10" s="26">
        <f t="shared" si="27"/>
        <v>71.551999999999992</v>
      </c>
      <c r="BD10" s="26">
        <f>BD8*BD7</f>
        <v>57.669247999999989</v>
      </c>
      <c r="BE10" s="26">
        <f t="shared" si="27"/>
        <v>68.124991999999992</v>
      </c>
      <c r="BF10" s="26">
        <f t="shared" si="27"/>
        <v>53.081599999999995</v>
      </c>
      <c r="BG10" s="26">
        <f t="shared" si="27"/>
        <v>66.324543999999989</v>
      </c>
      <c r="BH10" s="26">
        <f t="shared" si="27"/>
        <v>77.785343999999995</v>
      </c>
      <c r="BI10" s="26">
        <f t="shared" si="27"/>
        <v>64.584832000000006</v>
      </c>
      <c r="BJ10" s="26">
        <f>BJ8*BJ7</f>
        <v>64.787008</v>
      </c>
      <c r="BK10" s="26">
        <f>BK8*BK7</f>
        <v>54.481856000000001</v>
      </c>
      <c r="BL10" s="26">
        <f>BL8*BL7</f>
        <v>49.400831999999994</v>
      </c>
      <c r="BM10" s="26">
        <f t="shared" ref="BM10:BU10" si="28">BM8*BM7</f>
        <v>73.805152000000007</v>
      </c>
      <c r="BN10" s="26">
        <f t="shared" si="28"/>
        <v>75.509999999999991</v>
      </c>
      <c r="BO10" s="26">
        <f t="shared" si="28"/>
        <v>69.376909999999995</v>
      </c>
      <c r="BP10" s="26">
        <f t="shared" si="28"/>
        <v>57.046965999999998</v>
      </c>
      <c r="BQ10" s="26">
        <f t="shared" si="28"/>
        <v>71.818399999999997</v>
      </c>
      <c r="BR10" s="26">
        <f t="shared" si="28"/>
        <v>60.208317999999998</v>
      </c>
      <c r="BS10" s="26">
        <f t="shared" si="28"/>
        <v>74.496487999999999</v>
      </c>
      <c r="BT10" s="26">
        <f t="shared" si="28"/>
        <v>71.515521000000007</v>
      </c>
      <c r="BU10" s="26">
        <f t="shared" si="28"/>
        <v>65.899254999999997</v>
      </c>
      <c r="BV10" s="26">
        <f>BV8*BV7</f>
        <v>67.959000000000003</v>
      </c>
      <c r="BW10" s="26">
        <f>BW8*BW7</f>
        <v>56.765062</v>
      </c>
      <c r="BX10" s="26">
        <f>BX8*BX7</f>
        <v>59.057209999999998</v>
      </c>
      <c r="BY10" s="26">
        <f t="shared" ref="BY10:CG10" si="29">BY8*BY7</f>
        <v>77.859200000000001</v>
      </c>
      <c r="BZ10" s="26">
        <f t="shared" si="29"/>
        <v>71.860349999999997</v>
      </c>
      <c r="CA10" s="26">
        <f t="shared" si="29"/>
        <v>62.463549999999998</v>
      </c>
      <c r="CB10" s="26">
        <f t="shared" si="29"/>
        <v>70.643799999999999</v>
      </c>
      <c r="CC10" s="26">
        <f t="shared" si="29"/>
        <v>64.435199999999995</v>
      </c>
      <c r="CD10" s="26">
        <f t="shared" si="29"/>
        <v>53.108699999999999</v>
      </c>
      <c r="CE10" s="26">
        <f t="shared" si="29"/>
        <v>67.62339999999999</v>
      </c>
      <c r="CF10" s="26">
        <f t="shared" si="29"/>
        <v>71.810010000000005</v>
      </c>
      <c r="CG10" s="26">
        <f t="shared" si="29"/>
        <v>61.750399999999992</v>
      </c>
      <c r="CH10" s="26">
        <f>CH8*CH7</f>
        <v>66.280999999999992</v>
      </c>
      <c r="CI10" s="26">
        <f>CI8*CI7</f>
        <v>62.539060000000006</v>
      </c>
      <c r="CJ10" s="26">
        <f>CJ8*CJ7</f>
        <v>61.154710000000001</v>
      </c>
      <c r="CK10" s="26">
        <f>CK8*CK7</f>
        <v>75.732450000000014</v>
      </c>
      <c r="CL10" s="26">
        <f t="shared" ref="CL10:CV10" si="30">CL8*CL7</f>
        <v>71.801700000000011</v>
      </c>
      <c r="CM10" s="26">
        <f t="shared" si="30"/>
        <v>76.780650000000009</v>
      </c>
      <c r="CN10" s="26">
        <f t="shared" si="30"/>
        <v>70.578800000000001</v>
      </c>
      <c r="CO10" s="26">
        <f t="shared" si="30"/>
        <v>55.379899999999999</v>
      </c>
      <c r="CP10" s="26">
        <f t="shared" si="30"/>
        <v>61.407049999999998</v>
      </c>
      <c r="CQ10" s="26">
        <f t="shared" si="30"/>
        <v>60.096800000000002</v>
      </c>
      <c r="CR10" s="26">
        <f t="shared" si="30"/>
        <v>62.105849999999997</v>
      </c>
      <c r="CS10" s="26">
        <f t="shared" si="30"/>
        <v>74.160150000000016</v>
      </c>
      <c r="CT10" s="26">
        <f t="shared" si="30"/>
        <v>56.777500000000003</v>
      </c>
      <c r="CU10" s="26">
        <f t="shared" si="30"/>
        <v>60.157945000000005</v>
      </c>
      <c r="CV10" s="26">
        <f t="shared" si="30"/>
        <v>61.407049999999998</v>
      </c>
    </row>
  </sheetData>
  <mergeCells count="11">
    <mergeCell ref="A1:C2"/>
    <mergeCell ref="A3:A6"/>
    <mergeCell ref="A7:A10"/>
    <mergeCell ref="BY1:CJ1"/>
    <mergeCell ref="CK1:CV1"/>
    <mergeCell ref="D1:P1"/>
    <mergeCell ref="Q1:AB1"/>
    <mergeCell ref="AC1:AN1"/>
    <mergeCell ref="AO1:AZ1"/>
    <mergeCell ref="BA1:BL1"/>
    <mergeCell ref="BM1:BX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rightToLeft="1" tabSelected="1" workbookViewId="0"/>
  </sheetViews>
  <sheetFormatPr defaultRowHeight="12.75" x14ac:dyDescent="0.2"/>
  <cols>
    <col min="1" max="1" width="10.7109375" bestFit="1" customWidth="1"/>
    <col min="2" max="25" width="10.140625" bestFit="1" customWidth="1"/>
  </cols>
  <sheetData>
    <row r="1" spans="1:25" ht="15" x14ac:dyDescent="0.2">
      <c r="B1" s="1">
        <v>1996</v>
      </c>
      <c r="C1" s="1">
        <v>1997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</row>
    <row r="2" spans="1:25" ht="15.75" x14ac:dyDescent="0.2">
      <c r="A2" t="s">
        <v>13</v>
      </c>
      <c r="B2" s="2">
        <v>2016055.9987775793</v>
      </c>
      <c r="C2" s="2">
        <v>2238560.9955491824</v>
      </c>
      <c r="D2" s="2">
        <v>2375102.0011972031</v>
      </c>
      <c r="E2" s="2">
        <v>3007227.1159829837</v>
      </c>
      <c r="F2" s="2">
        <v>2382806.5268038223</v>
      </c>
      <c r="G2" s="2">
        <v>2033647.0608782601</v>
      </c>
      <c r="H2" s="2">
        <v>1515607.8580181641</v>
      </c>
      <c r="I2" s="2">
        <v>1800268.071759725</v>
      </c>
      <c r="J2" s="2">
        <v>2373248.4808486588</v>
      </c>
      <c r="K2" s="2">
        <v>2667592.2268054993</v>
      </c>
      <c r="L2" s="2">
        <v>2758725.8323044758</v>
      </c>
      <c r="M2" s="2">
        <v>3284034.9877243522</v>
      </c>
      <c r="N2" s="2">
        <v>3466168.1790260677</v>
      </c>
      <c r="O2" s="2">
        <v>3600785.3742172322</v>
      </c>
      <c r="P2" s="2">
        <v>3958511.884496836</v>
      </c>
      <c r="Q2" s="2">
        <v>4373646.8393693743</v>
      </c>
      <c r="R2" s="2">
        <v>4697355.8553606002</v>
      </c>
      <c r="S2" s="2">
        <v>5163897.4592799256</v>
      </c>
      <c r="T2" s="2">
        <v>5683199.3323838394</v>
      </c>
      <c r="U2" s="2">
        <v>5225466.6564604715</v>
      </c>
      <c r="V2" s="2">
        <v>5363768.0165117607</v>
      </c>
      <c r="W2" s="2">
        <f>W4+W3</f>
        <v>5853849.9212142807</v>
      </c>
      <c r="X2" s="2">
        <f>X3+X4</f>
        <v>6539589.5221893471</v>
      </c>
      <c r="Y2" s="2">
        <v>6613454</v>
      </c>
    </row>
    <row r="3" spans="1:25" ht="15.75" x14ac:dyDescent="0.2">
      <c r="A3" t="s">
        <v>14</v>
      </c>
      <c r="B3" s="2">
        <v>1351636.5506000801</v>
      </c>
      <c r="C3" s="2">
        <v>1560732.4298746618</v>
      </c>
      <c r="D3" s="2">
        <v>1712873.5411913642</v>
      </c>
      <c r="E3" s="2">
        <v>2306295.1018981109</v>
      </c>
      <c r="F3" s="2">
        <v>1705512.8718918385</v>
      </c>
      <c r="G3" s="2">
        <v>1552612.581978912</v>
      </c>
      <c r="H3" s="2">
        <v>1070733.3771392382</v>
      </c>
      <c r="I3" s="2">
        <v>1248081.5063827904</v>
      </c>
      <c r="J3" s="2">
        <v>1730103.4150753468</v>
      </c>
      <c r="K3" s="2">
        <v>2021914.7040067755</v>
      </c>
      <c r="L3" s="2">
        <v>2074157.3359524761</v>
      </c>
      <c r="M3" s="2">
        <v>2652452.2239235779</v>
      </c>
      <c r="N3" s="2">
        <v>2908276.3513512854</v>
      </c>
      <c r="O3" s="2">
        <v>3327603.8875312181</v>
      </c>
      <c r="P3" s="2">
        <v>3573317.8555540522</v>
      </c>
      <c r="Q3" s="2">
        <v>4040154.3779340968</v>
      </c>
      <c r="R3" s="2">
        <v>4305590.2225624891</v>
      </c>
      <c r="S3" s="2">
        <v>4651733.3185597043</v>
      </c>
      <c r="T3" s="2">
        <v>5030259.9854633408</v>
      </c>
      <c r="U3" s="2">
        <v>4581609.1753087565</v>
      </c>
      <c r="V3" s="2">
        <v>4691810.7300049989</v>
      </c>
      <c r="W3" s="2">
        <v>5323758.0049861576</v>
      </c>
      <c r="X3" s="2">
        <v>5899552.9193117227</v>
      </c>
      <c r="Y3" s="2">
        <v>5878785</v>
      </c>
    </row>
    <row r="4" spans="1:25" ht="15.75" x14ac:dyDescent="0.2">
      <c r="A4" t="s">
        <v>15</v>
      </c>
      <c r="B4" s="2">
        <v>664419.44817749923</v>
      </c>
      <c r="C4" s="2">
        <v>677828.56567452068</v>
      </c>
      <c r="D4" s="2">
        <v>662228.46000583912</v>
      </c>
      <c r="E4" s="2">
        <v>700932.01408487291</v>
      </c>
      <c r="F4" s="2">
        <v>677293.65491198376</v>
      </c>
      <c r="G4" s="2">
        <v>481034.47889934818</v>
      </c>
      <c r="H4" s="2">
        <v>444874.48087892594</v>
      </c>
      <c r="I4" s="2">
        <v>552186.56537693448</v>
      </c>
      <c r="J4" s="2">
        <v>643145.065773312</v>
      </c>
      <c r="K4" s="2">
        <v>645677.52279872366</v>
      </c>
      <c r="L4" s="2">
        <v>684568.49635199993</v>
      </c>
      <c r="M4" s="2">
        <v>631582.76380077435</v>
      </c>
      <c r="N4" s="2">
        <v>557891.82767478225</v>
      </c>
      <c r="O4" s="2">
        <v>273181.48668601399</v>
      </c>
      <c r="P4" s="2">
        <v>385194.02894278383</v>
      </c>
      <c r="Q4" s="2">
        <v>333492.46143527742</v>
      </c>
      <c r="R4" s="2">
        <v>391765.63279811107</v>
      </c>
      <c r="S4" s="2">
        <v>512164.14072022104</v>
      </c>
      <c r="T4" s="2">
        <v>652939.34692049818</v>
      </c>
      <c r="U4" s="2">
        <v>643857.48115171527</v>
      </c>
      <c r="V4" s="2">
        <v>671957.28650676145</v>
      </c>
      <c r="W4" s="2">
        <v>530091.91622812324</v>
      </c>
      <c r="X4" s="2">
        <v>640036.6028776241</v>
      </c>
      <c r="Y4" s="2">
        <v>734669</v>
      </c>
    </row>
    <row r="5" spans="1:25" ht="15.75" x14ac:dyDescent="0.2">
      <c r="A5" t="s">
        <v>16</v>
      </c>
      <c r="B5" s="2">
        <v>339467.19937304076</v>
      </c>
      <c r="C5" s="2">
        <v>382422.99466591305</v>
      </c>
      <c r="D5" s="2">
        <v>394846.00084870245</v>
      </c>
      <c r="E5" s="2">
        <v>372147.56240504159</v>
      </c>
      <c r="F5" s="2">
        <v>400857.32233067113</v>
      </c>
      <c r="G5" s="2">
        <v>290349.0913411302</v>
      </c>
      <c r="H5" s="2">
        <v>240867.05725755013</v>
      </c>
      <c r="I5" s="2">
        <v>279679.67306044966</v>
      </c>
      <c r="J5" s="2">
        <v>312688.39039642178</v>
      </c>
      <c r="K5" s="2">
        <v>335443.39762313542</v>
      </c>
      <c r="L5" s="2">
        <v>366708.64204736357</v>
      </c>
      <c r="M5" s="2">
        <v>512978.99997569359</v>
      </c>
      <c r="N5" s="2">
        <v>558446.02747375763</v>
      </c>
      <c r="O5" s="2">
        <v>518355.48190010077</v>
      </c>
      <c r="P5" s="2">
        <v>575513.11724507564</v>
      </c>
      <c r="Q5" s="2">
        <v>745660.66761683347</v>
      </c>
      <c r="R5" s="2">
        <v>782368.75359911111</v>
      </c>
      <c r="S5" s="2">
        <v>900617.85595568351</v>
      </c>
      <c r="T5" s="2">
        <v>943717.38880032231</v>
      </c>
      <c r="U5" s="2">
        <v>957810.86792069767</v>
      </c>
      <c r="V5" s="2">
        <v>926498.977420546</v>
      </c>
      <c r="W5" s="2">
        <f>W6+W7</f>
        <v>1064884.1387623881</v>
      </c>
      <c r="X5" s="2">
        <f>X6+X7</f>
        <v>1155634.0496945314</v>
      </c>
      <c r="Y5" s="2">
        <v>1103808</v>
      </c>
    </row>
    <row r="6" spans="1:25" ht="15.75" x14ac:dyDescent="0.2">
      <c r="A6" t="s">
        <v>17</v>
      </c>
      <c r="B6" s="2">
        <v>306329.75893416925</v>
      </c>
      <c r="C6" s="2">
        <v>339930.73412798491</v>
      </c>
      <c r="D6" s="2">
        <v>353664.286889765</v>
      </c>
      <c r="E6" s="2">
        <v>330387.26358440641</v>
      </c>
      <c r="F6" s="2">
        <v>323098.90112315735</v>
      </c>
      <c r="G6" s="2">
        <v>251924.85647752351</v>
      </c>
      <c r="H6" s="2">
        <v>208133.45679272848</v>
      </c>
      <c r="I6" s="2">
        <v>234442.35471184639</v>
      </c>
      <c r="J6" s="2">
        <v>272750.58559463493</v>
      </c>
      <c r="K6" s="2">
        <v>294176.89491404506</v>
      </c>
      <c r="L6" s="2">
        <v>332752.90829497838</v>
      </c>
      <c r="M6" s="2">
        <v>490691.91424196138</v>
      </c>
      <c r="N6" s="2">
        <v>558446.02747375763</v>
      </c>
      <c r="O6" s="2">
        <v>518243.30405783205</v>
      </c>
      <c r="P6" s="2">
        <v>572175.76149001741</v>
      </c>
      <c r="Q6" s="2">
        <v>742014.17980104988</v>
      </c>
      <c r="R6" s="2">
        <v>777685.46263389615</v>
      </c>
      <c r="S6" s="2">
        <v>899071.00166205468</v>
      </c>
      <c r="T6" s="2">
        <v>937351.91758222843</v>
      </c>
      <c r="U6" s="2">
        <v>953813.67599006952</v>
      </c>
      <c r="V6" s="2">
        <v>922252.52978140756</v>
      </c>
      <c r="W6" s="2">
        <v>1056539.1141822606</v>
      </c>
      <c r="X6" s="2">
        <v>1141532.7747863715</v>
      </c>
      <c r="Y6" s="2">
        <v>1092718</v>
      </c>
    </row>
    <row r="7" spans="1:25" ht="15.75" x14ac:dyDescent="0.2">
      <c r="A7" t="s">
        <v>18</v>
      </c>
      <c r="B7" s="2">
        <v>33137.440438871519</v>
      </c>
      <c r="C7" s="2">
        <v>42492.26053792813</v>
      </c>
      <c r="D7" s="2">
        <v>41181.713958937442</v>
      </c>
      <c r="E7" s="2">
        <v>41760.29882063518</v>
      </c>
      <c r="F7" s="2">
        <v>77758.421207513777</v>
      </c>
      <c r="G7" s="2">
        <v>38424.234863606718</v>
      </c>
      <c r="H7" s="2">
        <v>32733.600464821644</v>
      </c>
      <c r="I7" s="2">
        <v>45237.318348603287</v>
      </c>
      <c r="J7" s="2">
        <v>39937.804801786813</v>
      </c>
      <c r="K7" s="2">
        <v>41266.502709090353</v>
      </c>
      <c r="L7" s="2">
        <v>33955.733752385182</v>
      </c>
      <c r="M7" s="2">
        <v>22287.085733732234</v>
      </c>
      <c r="N7" s="3" t="s">
        <v>0</v>
      </c>
      <c r="O7" s="2">
        <v>112.17784226872361</v>
      </c>
      <c r="P7" s="2">
        <v>3337.3557550582864</v>
      </c>
      <c r="Q7" s="2">
        <v>3646.4878157835878</v>
      </c>
      <c r="R7" s="2">
        <v>4683.2909652149101</v>
      </c>
      <c r="S7" s="2">
        <v>1546.8542936288088</v>
      </c>
      <c r="T7" s="2">
        <v>6365.4712180938795</v>
      </c>
      <c r="U7" s="2">
        <v>3997.1919306280993</v>
      </c>
      <c r="V7" s="2">
        <v>4246.4476391384733</v>
      </c>
      <c r="W7" s="2">
        <v>8345.0245801275814</v>
      </c>
      <c r="X7" s="2">
        <v>14101.274908159876</v>
      </c>
      <c r="Y7" s="2">
        <v>11090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סחר חוץ חודשיb</vt:lpstr>
      <vt:lpstr>סחר חוץ שנתיT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ראש צוות מחקר כלכלי</dc:creator>
  <cp:lastModifiedBy>Nadya</cp:lastModifiedBy>
  <cp:lastPrinted>2020-02-05T12:34:48Z</cp:lastPrinted>
  <dcterms:created xsi:type="dcterms:W3CDTF">2012-01-17T12:14:53Z</dcterms:created>
  <dcterms:modified xsi:type="dcterms:W3CDTF">2020-11-26T10:05:03Z</dcterms:modified>
</cp:coreProperties>
</file>